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RVFINS01\Data\roz1\Čeledová\INTERNET\"/>
    </mc:Choice>
  </mc:AlternateContent>
  <bookViews>
    <workbookView xWindow="-120" yWindow="-120" windowWidth="19440" windowHeight="10440"/>
  </bookViews>
  <sheets>
    <sheet name="Sumář" sheetId="98" r:id="rId1"/>
    <sheet name="kap. 01" sheetId="99" r:id="rId2"/>
    <sheet name="kap. 02" sheetId="107" r:id="rId3"/>
    <sheet name="kap. 03" sheetId="100" r:id="rId4"/>
    <sheet name="kap. 04" sheetId="103" r:id="rId5"/>
    <sheet name="kap. 05" sheetId="102" r:id="rId6"/>
    <sheet name="kap. 06" sheetId="108" r:id="rId7"/>
    <sheet name="kap. 07" sheetId="105" r:id="rId8"/>
    <sheet name="kap. 08" sheetId="106" r:id="rId9"/>
    <sheet name="kap. 09" sheetId="104" r:id="rId10"/>
    <sheet name="kap. 10" sheetId="101" r:id="rId11"/>
    <sheet name="Nové+odpadlé" sheetId="8" state="hidden" r:id="rId12"/>
    <sheet name="Modul1" sheetId="2" state="very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98" l="1"/>
  <c r="F39" i="98"/>
  <c r="I188" i="108"/>
  <c r="J188" i="108" s="1"/>
  <c r="K186" i="108"/>
  <c r="K185" i="108"/>
  <c r="K184" i="108"/>
  <c r="K183" i="108"/>
  <c r="K182" i="108"/>
  <c r="K181" i="108"/>
  <c r="K180" i="108"/>
  <c r="K179" i="108"/>
  <c r="K178" i="108"/>
  <c r="K177" i="108"/>
  <c r="K176" i="108"/>
  <c r="K175" i="108"/>
  <c r="K174" i="108"/>
  <c r="K173" i="108"/>
  <c r="K172" i="108"/>
  <c r="K171" i="108"/>
  <c r="K170" i="108"/>
  <c r="K169" i="108"/>
  <c r="K168" i="108"/>
  <c r="K167" i="108"/>
  <c r="K166" i="108"/>
  <c r="K165" i="108"/>
  <c r="K164" i="108"/>
  <c r="K163" i="108"/>
  <c r="K162" i="108"/>
  <c r="K161" i="108"/>
  <c r="K160" i="108"/>
  <c r="K159" i="108"/>
  <c r="K158" i="108"/>
  <c r="K157" i="108"/>
  <c r="K156" i="108"/>
  <c r="K155" i="108"/>
  <c r="K154" i="108"/>
  <c r="K153" i="108"/>
  <c r="K152" i="108"/>
  <c r="K151" i="108"/>
  <c r="K150" i="108"/>
  <c r="K149" i="108"/>
  <c r="K148" i="108"/>
  <c r="K147" i="108"/>
  <c r="K146" i="108"/>
  <c r="K145" i="108"/>
  <c r="K144" i="108"/>
  <c r="K143" i="108"/>
  <c r="K142" i="108"/>
  <c r="K141" i="108"/>
  <c r="K140" i="108"/>
  <c r="K139" i="108"/>
  <c r="K138" i="108"/>
  <c r="K137" i="108"/>
  <c r="K136" i="108"/>
  <c r="K135" i="108"/>
  <c r="K134" i="108"/>
  <c r="K133" i="108"/>
  <c r="K132" i="108"/>
  <c r="K131" i="108"/>
  <c r="K130" i="108"/>
  <c r="K129" i="108"/>
  <c r="K128" i="108"/>
  <c r="K127" i="108"/>
  <c r="K126" i="108"/>
  <c r="K125" i="108"/>
  <c r="K124" i="108"/>
  <c r="K123" i="108"/>
  <c r="K122" i="108"/>
  <c r="K121" i="108"/>
  <c r="K120" i="108"/>
  <c r="K119" i="108"/>
  <c r="K118" i="108"/>
  <c r="K117" i="108"/>
  <c r="K116" i="108"/>
  <c r="K115" i="108"/>
  <c r="K114" i="108"/>
  <c r="K113" i="108"/>
  <c r="K112" i="108"/>
  <c r="K111" i="108"/>
  <c r="K110" i="108"/>
  <c r="K109" i="108"/>
  <c r="K108" i="108"/>
  <c r="K107" i="108"/>
  <c r="K106" i="108"/>
  <c r="K105" i="108"/>
  <c r="K104" i="108"/>
  <c r="K103" i="108"/>
  <c r="K102" i="108"/>
  <c r="K101" i="108"/>
  <c r="K100" i="108"/>
  <c r="K99" i="108"/>
  <c r="K98" i="108"/>
  <c r="K97" i="108"/>
  <c r="K96" i="108"/>
  <c r="K95" i="108"/>
  <c r="K94" i="108"/>
  <c r="K93" i="108"/>
  <c r="K92" i="108"/>
  <c r="K91" i="108"/>
  <c r="K90" i="108"/>
  <c r="K89" i="108"/>
  <c r="K88" i="108"/>
  <c r="K87" i="108"/>
  <c r="K86" i="108"/>
  <c r="K85" i="108"/>
  <c r="K84" i="108"/>
  <c r="K83" i="108"/>
  <c r="K82" i="108"/>
  <c r="K81" i="108"/>
  <c r="K80" i="108"/>
  <c r="K79" i="108"/>
  <c r="K78" i="108"/>
  <c r="K77" i="108"/>
  <c r="K76" i="108"/>
  <c r="K75" i="108"/>
  <c r="K74" i="108"/>
  <c r="K73" i="108"/>
  <c r="K72" i="108"/>
  <c r="K71" i="108"/>
  <c r="K70" i="108"/>
  <c r="K69" i="108"/>
  <c r="K68" i="108"/>
  <c r="K67" i="108"/>
  <c r="K66" i="108"/>
  <c r="K65" i="108"/>
  <c r="K64" i="108"/>
  <c r="K63" i="108"/>
  <c r="K62" i="108"/>
  <c r="K61" i="108"/>
  <c r="K60" i="108"/>
  <c r="K59" i="108"/>
  <c r="K58" i="108"/>
  <c r="K57" i="108"/>
  <c r="K56" i="108"/>
  <c r="K55" i="108"/>
  <c r="K54" i="108"/>
  <c r="K53" i="108"/>
  <c r="K52" i="108"/>
  <c r="K51" i="108"/>
  <c r="K50" i="108"/>
  <c r="K49" i="108"/>
  <c r="K48" i="108"/>
  <c r="K47" i="108"/>
  <c r="K46" i="108"/>
  <c r="K45" i="108"/>
  <c r="K44" i="108"/>
  <c r="K43" i="108"/>
  <c r="K42" i="108"/>
  <c r="K41" i="108"/>
  <c r="K40" i="108"/>
  <c r="K39" i="108"/>
  <c r="K38" i="108"/>
  <c r="K37" i="108"/>
  <c r="K36" i="108"/>
  <c r="K35" i="108"/>
  <c r="K34" i="108"/>
  <c r="K33" i="108"/>
  <c r="K32" i="108"/>
  <c r="K31" i="108"/>
  <c r="K30" i="108"/>
  <c r="K29" i="108"/>
  <c r="K28" i="108"/>
  <c r="K27" i="108"/>
  <c r="K26" i="108"/>
  <c r="K25" i="108"/>
  <c r="K24" i="108"/>
  <c r="K23" i="108"/>
  <c r="K22" i="108"/>
  <c r="K21" i="108"/>
  <c r="K20" i="108"/>
  <c r="K17" i="108"/>
  <c r="K16" i="108"/>
  <c r="K15" i="108"/>
  <c r="K14" i="108"/>
  <c r="F18" i="98" l="1"/>
  <c r="F17" i="98"/>
  <c r="F16" i="98"/>
  <c r="F15" i="98"/>
  <c r="G15" i="98" s="1"/>
  <c r="I235" i="107"/>
  <c r="J235" i="107" s="1"/>
  <c r="K233" i="107"/>
  <c r="K232" i="107"/>
  <c r="K231" i="107"/>
  <c r="K230" i="107"/>
  <c r="K229" i="107"/>
  <c r="K228" i="107"/>
  <c r="K227" i="107"/>
  <c r="K226" i="107"/>
  <c r="K225" i="107"/>
  <c r="K224" i="107"/>
  <c r="K223" i="107"/>
  <c r="K222" i="107"/>
  <c r="K221" i="107"/>
  <c r="K220" i="107"/>
  <c r="K219" i="107"/>
  <c r="K218" i="107"/>
  <c r="K217" i="107"/>
  <c r="K216" i="107"/>
  <c r="K215" i="107"/>
  <c r="K214" i="107"/>
  <c r="K213" i="107"/>
  <c r="K212" i="107"/>
  <c r="K211" i="107"/>
  <c r="K210" i="107"/>
  <c r="K209" i="107"/>
  <c r="K208" i="107"/>
  <c r="K207" i="107"/>
  <c r="K206" i="107"/>
  <c r="K205" i="107"/>
  <c r="K204" i="107"/>
  <c r="K203" i="107"/>
  <c r="K202" i="107"/>
  <c r="K201" i="107"/>
  <c r="K200" i="107"/>
  <c r="K199" i="107"/>
  <c r="K198" i="107"/>
  <c r="K197" i="107"/>
  <c r="K196" i="107"/>
  <c r="K195" i="107"/>
  <c r="K194" i="107"/>
  <c r="K193" i="107"/>
  <c r="K192" i="107"/>
  <c r="K191" i="107"/>
  <c r="K190" i="107"/>
  <c r="K189" i="107"/>
  <c r="K188" i="107"/>
  <c r="K187" i="107"/>
  <c r="K186" i="107"/>
  <c r="K185" i="107"/>
  <c r="K184" i="107"/>
  <c r="K183" i="107"/>
  <c r="K182" i="107"/>
  <c r="K181" i="107"/>
  <c r="K180" i="107"/>
  <c r="K179" i="107"/>
  <c r="K178" i="107"/>
  <c r="K177" i="107"/>
  <c r="K176" i="107"/>
  <c r="K175" i="107"/>
  <c r="K174" i="107"/>
  <c r="K173" i="107"/>
  <c r="K172" i="107"/>
  <c r="K171" i="107"/>
  <c r="K170" i="107"/>
  <c r="K169" i="107"/>
  <c r="K168" i="107"/>
  <c r="K167" i="107"/>
  <c r="K166" i="107"/>
  <c r="K165" i="107"/>
  <c r="K164" i="107"/>
  <c r="K163" i="107"/>
  <c r="K162" i="107"/>
  <c r="K161" i="107"/>
  <c r="K160" i="107"/>
  <c r="K159" i="107"/>
  <c r="K158" i="107"/>
  <c r="K157" i="107"/>
  <c r="K156" i="107"/>
  <c r="K155" i="107"/>
  <c r="K154" i="107"/>
  <c r="K153" i="107"/>
  <c r="K152" i="107"/>
  <c r="K151" i="107"/>
  <c r="K150" i="107"/>
  <c r="K149" i="107"/>
  <c r="K148" i="107"/>
  <c r="K147" i="107"/>
  <c r="K146" i="107"/>
  <c r="K145" i="107"/>
  <c r="K144" i="107"/>
  <c r="K143" i="107"/>
  <c r="K142" i="107"/>
  <c r="K141" i="107"/>
  <c r="K140" i="107"/>
  <c r="K139" i="107"/>
  <c r="K138" i="107"/>
  <c r="K137" i="107"/>
  <c r="K136" i="107"/>
  <c r="K135" i="107"/>
  <c r="K134" i="107"/>
  <c r="K133" i="107"/>
  <c r="K132" i="107"/>
  <c r="K131" i="107"/>
  <c r="K130" i="107"/>
  <c r="K129" i="107"/>
  <c r="K128" i="107"/>
  <c r="K127" i="107"/>
  <c r="K126" i="107"/>
  <c r="K125" i="107"/>
  <c r="K124" i="107"/>
  <c r="K123" i="107"/>
  <c r="K122" i="107"/>
  <c r="K121" i="107"/>
  <c r="K120" i="107"/>
  <c r="K119" i="107"/>
  <c r="K118" i="107"/>
  <c r="K117" i="107"/>
  <c r="K116" i="107"/>
  <c r="K115" i="107"/>
  <c r="K114" i="107"/>
  <c r="K113" i="107"/>
  <c r="K112" i="107"/>
  <c r="K111" i="107"/>
  <c r="K110" i="107"/>
  <c r="K109" i="107"/>
  <c r="K108" i="107"/>
  <c r="K107" i="107"/>
  <c r="K106" i="107"/>
  <c r="K105" i="107"/>
  <c r="K104" i="107"/>
  <c r="K103" i="107"/>
  <c r="K102" i="107"/>
  <c r="K101" i="107"/>
  <c r="K100" i="107"/>
  <c r="K99" i="107"/>
  <c r="K98" i="107"/>
  <c r="K97" i="107"/>
  <c r="K96" i="107"/>
  <c r="K95" i="107"/>
  <c r="K94" i="107"/>
  <c r="K93" i="107"/>
  <c r="K92" i="107"/>
  <c r="K91" i="107"/>
  <c r="K90" i="107"/>
  <c r="K89" i="107"/>
  <c r="K88" i="107"/>
  <c r="K87" i="107"/>
  <c r="K86" i="107"/>
  <c r="K85" i="107"/>
  <c r="K82" i="107"/>
  <c r="K81" i="107"/>
  <c r="K80" i="107"/>
  <c r="K79" i="107"/>
  <c r="K78" i="107"/>
  <c r="K77" i="107"/>
  <c r="K76" i="107"/>
  <c r="K75" i="107"/>
  <c r="K74" i="107"/>
  <c r="K73" i="107"/>
  <c r="K72" i="107"/>
  <c r="K71" i="107"/>
  <c r="K70" i="107"/>
  <c r="K69" i="107"/>
  <c r="K68" i="107"/>
  <c r="K67" i="107"/>
  <c r="K66" i="107"/>
  <c r="K65" i="107"/>
  <c r="K64" i="107"/>
  <c r="K63" i="107"/>
  <c r="K62" i="107"/>
  <c r="K61" i="107"/>
  <c r="K60" i="107"/>
  <c r="K59" i="107"/>
  <c r="K58" i="107"/>
  <c r="K57" i="107"/>
  <c r="K56" i="107"/>
  <c r="K55" i="107"/>
  <c r="K54" i="107"/>
  <c r="K53" i="107"/>
  <c r="K52" i="107"/>
  <c r="K51" i="107"/>
  <c r="K50" i="107"/>
  <c r="K49" i="107"/>
  <c r="K48" i="107"/>
  <c r="K47" i="107"/>
  <c r="K46" i="107"/>
  <c r="K45" i="107"/>
  <c r="K44" i="107"/>
  <c r="K43" i="107"/>
  <c r="K42" i="107"/>
  <c r="K41" i="107"/>
  <c r="K40" i="107"/>
  <c r="K39" i="107"/>
  <c r="K38" i="107"/>
  <c r="K37" i="107"/>
  <c r="K36" i="107"/>
  <c r="K35" i="107"/>
  <c r="K34" i="107"/>
  <c r="K33" i="107"/>
  <c r="K32" i="107"/>
  <c r="K31" i="107"/>
  <c r="K28" i="107"/>
  <c r="K27" i="107"/>
  <c r="K26" i="107"/>
  <c r="K25" i="107"/>
  <c r="K24" i="107"/>
  <c r="K23" i="107"/>
  <c r="K22" i="107"/>
  <c r="K21" i="107"/>
  <c r="K20" i="107"/>
  <c r="K17" i="107"/>
  <c r="K16" i="107"/>
  <c r="K15" i="107"/>
  <c r="K14" i="107"/>
  <c r="F52" i="98"/>
  <c r="F51" i="98"/>
  <c r="F50" i="98"/>
  <c r="F49" i="98"/>
  <c r="F48" i="98"/>
  <c r="I119" i="106"/>
  <c r="J119" i="106" s="1"/>
  <c r="K117" i="106"/>
  <c r="K116" i="106"/>
  <c r="K115" i="106"/>
  <c r="K114" i="106"/>
  <c r="K113" i="106"/>
  <c r="K110" i="106"/>
  <c r="K109" i="106"/>
  <c r="K108" i="106"/>
  <c r="K107" i="106"/>
  <c r="K106" i="106"/>
  <c r="K105" i="106"/>
  <c r="K104" i="106"/>
  <c r="K103" i="106"/>
  <c r="K102" i="106"/>
  <c r="K101" i="106"/>
  <c r="K100" i="106"/>
  <c r="K99" i="106"/>
  <c r="K98" i="106"/>
  <c r="K97" i="106"/>
  <c r="K96" i="106"/>
  <c r="K95" i="106"/>
  <c r="K94" i="106"/>
  <c r="K93" i="106"/>
  <c r="K92" i="106"/>
  <c r="K91" i="106"/>
  <c r="K90" i="106"/>
  <c r="K89" i="106"/>
  <c r="K88" i="106"/>
  <c r="K87" i="106"/>
  <c r="K86" i="106"/>
  <c r="K83" i="106"/>
  <c r="K82" i="106"/>
  <c r="K81" i="106"/>
  <c r="K80" i="106"/>
  <c r="K79" i="106"/>
  <c r="K78" i="106"/>
  <c r="K77" i="106"/>
  <c r="K76" i="106"/>
  <c r="K75" i="106"/>
  <c r="K74" i="106"/>
  <c r="K73" i="106"/>
  <c r="K72" i="106"/>
  <c r="K71" i="106"/>
  <c r="K70" i="106"/>
  <c r="K69" i="106"/>
  <c r="K68" i="106"/>
  <c r="K67" i="106"/>
  <c r="K66" i="106"/>
  <c r="K65" i="106"/>
  <c r="K64" i="106"/>
  <c r="K63" i="106"/>
  <c r="K62" i="106"/>
  <c r="K61" i="106"/>
  <c r="K60" i="106"/>
  <c r="K59" i="106"/>
  <c r="K58" i="106"/>
  <c r="K57" i="106"/>
  <c r="K56" i="106"/>
  <c r="K53" i="106"/>
  <c r="K52" i="106"/>
  <c r="K51" i="106"/>
  <c r="K50" i="106"/>
  <c r="K49" i="106"/>
  <c r="K48" i="106"/>
  <c r="K47" i="106"/>
  <c r="K46" i="106"/>
  <c r="K45" i="106"/>
  <c r="K44" i="106"/>
  <c r="K43" i="106"/>
  <c r="K42" i="106"/>
  <c r="K41" i="106"/>
  <c r="K40" i="106"/>
  <c r="K39" i="106"/>
  <c r="K38" i="106"/>
  <c r="K35" i="106"/>
  <c r="K34" i="106"/>
  <c r="K33" i="106"/>
  <c r="K32" i="106"/>
  <c r="K31" i="106"/>
  <c r="K30" i="106"/>
  <c r="K29" i="106"/>
  <c r="K28" i="106"/>
  <c r="K27" i="106"/>
  <c r="K26" i="106"/>
  <c r="K25" i="106"/>
  <c r="K24" i="106"/>
  <c r="K23" i="106"/>
  <c r="K22" i="106"/>
  <c r="K21" i="106"/>
  <c r="K20" i="106"/>
  <c r="K19" i="106"/>
  <c r="K18" i="106"/>
  <c r="K17" i="106"/>
  <c r="K16" i="106"/>
  <c r="K15" i="106"/>
  <c r="K14" i="106"/>
  <c r="F19" i="98" l="1"/>
  <c r="F44" i="98"/>
  <c r="I179" i="105"/>
  <c r="J179" i="105" s="1"/>
  <c r="K177" i="105"/>
  <c r="K176" i="105"/>
  <c r="K175" i="105"/>
  <c r="K174" i="105"/>
  <c r="K173" i="105"/>
  <c r="K172" i="105"/>
  <c r="K171" i="105"/>
  <c r="K170" i="105"/>
  <c r="K169" i="105"/>
  <c r="K168" i="105"/>
  <c r="K167" i="105"/>
  <c r="K166" i="105"/>
  <c r="K165" i="105"/>
  <c r="K164" i="105"/>
  <c r="K163" i="105"/>
  <c r="K162" i="105"/>
  <c r="K161" i="105"/>
  <c r="K160" i="105"/>
  <c r="K159" i="105"/>
  <c r="K158" i="105"/>
  <c r="K157" i="105"/>
  <c r="K156" i="105"/>
  <c r="K155" i="105"/>
  <c r="K154" i="105"/>
  <c r="K153" i="105"/>
  <c r="K152" i="105"/>
  <c r="K151" i="105"/>
  <c r="K150" i="105"/>
  <c r="K149" i="105"/>
  <c r="K148" i="105"/>
  <c r="K147" i="105"/>
  <c r="K146" i="105"/>
  <c r="K145" i="105"/>
  <c r="K144" i="105"/>
  <c r="K143" i="105"/>
  <c r="K142" i="105"/>
  <c r="K141" i="105"/>
  <c r="K140" i="105"/>
  <c r="K139" i="105"/>
  <c r="K138" i="105"/>
  <c r="K137" i="105"/>
  <c r="K136" i="105"/>
  <c r="K135" i="105"/>
  <c r="K134" i="105"/>
  <c r="K133" i="105"/>
  <c r="K132" i="105"/>
  <c r="K131" i="105"/>
  <c r="K130" i="105"/>
  <c r="K129" i="105"/>
  <c r="K128" i="105"/>
  <c r="K127" i="105"/>
  <c r="K126" i="105"/>
  <c r="K125" i="105"/>
  <c r="K124" i="105"/>
  <c r="K123" i="105"/>
  <c r="K122" i="105"/>
  <c r="K121" i="105"/>
  <c r="K120" i="105"/>
  <c r="K119" i="105"/>
  <c r="K118" i="105"/>
  <c r="K117" i="105"/>
  <c r="K116" i="105"/>
  <c r="K115" i="105"/>
  <c r="K114" i="105"/>
  <c r="K113" i="105"/>
  <c r="K112" i="105"/>
  <c r="K111" i="105"/>
  <c r="K110" i="105"/>
  <c r="K109" i="105"/>
  <c r="K108" i="105"/>
  <c r="K107" i="105"/>
  <c r="K106" i="105"/>
  <c r="K105" i="105"/>
  <c r="K104" i="105"/>
  <c r="K103" i="105"/>
  <c r="K102" i="105"/>
  <c r="K101" i="105"/>
  <c r="K100" i="105"/>
  <c r="K99" i="105"/>
  <c r="K98" i="105"/>
  <c r="K97" i="105"/>
  <c r="K96" i="105"/>
  <c r="K95" i="105"/>
  <c r="K94" i="105"/>
  <c r="K93" i="105"/>
  <c r="K92" i="105"/>
  <c r="K91" i="105"/>
  <c r="K90" i="105"/>
  <c r="K89" i="105"/>
  <c r="K88" i="105"/>
  <c r="K87" i="105"/>
  <c r="K86" i="105"/>
  <c r="K85" i="105"/>
  <c r="K84" i="105"/>
  <c r="K83" i="105"/>
  <c r="K82" i="105"/>
  <c r="K81" i="105"/>
  <c r="K80" i="105"/>
  <c r="K79" i="105"/>
  <c r="K78" i="105"/>
  <c r="K77" i="105"/>
  <c r="K76" i="105"/>
  <c r="K75" i="105"/>
  <c r="K74" i="105"/>
  <c r="K73" i="105"/>
  <c r="K72" i="105"/>
  <c r="K71" i="105"/>
  <c r="K70" i="105"/>
  <c r="K69" i="105"/>
  <c r="K68" i="105"/>
  <c r="K67" i="105"/>
  <c r="K66" i="105"/>
  <c r="K65" i="105"/>
  <c r="K64" i="105"/>
  <c r="K63" i="105"/>
  <c r="K62" i="105"/>
  <c r="K61" i="105"/>
  <c r="K60" i="105"/>
  <c r="K59" i="105"/>
  <c r="K58" i="105"/>
  <c r="K57" i="105"/>
  <c r="K56" i="105"/>
  <c r="K55" i="105"/>
  <c r="K54" i="105"/>
  <c r="K53" i="105"/>
  <c r="K52" i="105"/>
  <c r="K51" i="105"/>
  <c r="K50" i="105"/>
  <c r="K49" i="105"/>
  <c r="K48" i="105"/>
  <c r="K47" i="105"/>
  <c r="K46" i="105"/>
  <c r="K45" i="105"/>
  <c r="K44" i="105"/>
  <c r="K43" i="105"/>
  <c r="K42" i="105"/>
  <c r="K41" i="105"/>
  <c r="K40" i="105"/>
  <c r="K39" i="105"/>
  <c r="K38" i="105"/>
  <c r="K37" i="105"/>
  <c r="K36" i="105"/>
  <c r="K35" i="105"/>
  <c r="K34" i="105"/>
  <c r="K33" i="105"/>
  <c r="K32" i="105"/>
  <c r="K31" i="105"/>
  <c r="K30" i="105"/>
  <c r="K29" i="105"/>
  <c r="K28" i="105"/>
  <c r="K27" i="105"/>
  <c r="K26" i="105"/>
  <c r="K25" i="105"/>
  <c r="K24" i="105"/>
  <c r="K23" i="105"/>
  <c r="K22" i="105"/>
  <c r="K21" i="105"/>
  <c r="K20" i="105"/>
  <c r="K19" i="105"/>
  <c r="K18" i="105"/>
  <c r="K17" i="105"/>
  <c r="K16" i="105"/>
  <c r="K15" i="105"/>
  <c r="K14" i="105"/>
  <c r="F59" i="98"/>
  <c r="F58" i="98"/>
  <c r="F57" i="98"/>
  <c r="F56" i="98"/>
  <c r="I643" i="104"/>
  <c r="J643" i="104" s="1"/>
  <c r="K641" i="104"/>
  <c r="K640" i="104"/>
  <c r="K639" i="104"/>
  <c r="K638" i="104"/>
  <c r="K637" i="104"/>
  <c r="K636" i="104"/>
  <c r="K635" i="104"/>
  <c r="K634" i="104"/>
  <c r="K633" i="104"/>
  <c r="K632" i="104"/>
  <c r="K631" i="104"/>
  <c r="K630" i="104"/>
  <c r="K629" i="104"/>
  <c r="K628" i="104"/>
  <c r="K627" i="104"/>
  <c r="K626" i="104"/>
  <c r="K625" i="104"/>
  <c r="K624" i="104"/>
  <c r="K623" i="104"/>
  <c r="K622" i="104"/>
  <c r="K621" i="104"/>
  <c r="K620" i="104"/>
  <c r="K619" i="104"/>
  <c r="K618" i="104"/>
  <c r="K617" i="104"/>
  <c r="K616" i="104"/>
  <c r="K615" i="104"/>
  <c r="K614" i="104"/>
  <c r="K613" i="104"/>
  <c r="K612" i="104"/>
  <c r="K611" i="104"/>
  <c r="K610" i="104"/>
  <c r="K609" i="104"/>
  <c r="K608" i="104"/>
  <c r="K607" i="104"/>
  <c r="K606" i="104"/>
  <c r="K605" i="104"/>
  <c r="K604" i="104"/>
  <c r="K603" i="104"/>
  <c r="K602" i="104"/>
  <c r="K601" i="104"/>
  <c r="K600" i="104"/>
  <c r="K599" i="104"/>
  <c r="K598" i="104"/>
  <c r="K597" i="104"/>
  <c r="K596" i="104"/>
  <c r="K595" i="104"/>
  <c r="K594" i="104"/>
  <c r="K593" i="104"/>
  <c r="K592" i="104"/>
  <c r="K591" i="104"/>
  <c r="K590" i="104"/>
  <c r="K589" i="104"/>
  <c r="K588" i="104"/>
  <c r="K587" i="104"/>
  <c r="K586" i="104"/>
  <c r="K585" i="104"/>
  <c r="K584" i="104"/>
  <c r="K583" i="104"/>
  <c r="K582" i="104"/>
  <c r="K581" i="104"/>
  <c r="K580" i="104"/>
  <c r="K579" i="104"/>
  <c r="K578" i="104"/>
  <c r="K577" i="104"/>
  <c r="K576" i="104"/>
  <c r="K575" i="104"/>
  <c r="K574" i="104"/>
  <c r="K573" i="104"/>
  <c r="K572" i="104"/>
  <c r="K571" i="104"/>
  <c r="K570" i="104"/>
  <c r="K569" i="104"/>
  <c r="K568" i="104"/>
  <c r="K567" i="104"/>
  <c r="K566" i="104"/>
  <c r="K565" i="104"/>
  <c r="K564" i="104"/>
  <c r="K563" i="104"/>
  <c r="K560" i="104"/>
  <c r="K559" i="104"/>
  <c r="K558" i="104"/>
  <c r="K557" i="104"/>
  <c r="K556" i="104"/>
  <c r="K555" i="104"/>
  <c r="K554" i="104"/>
  <c r="K553" i="104"/>
  <c r="K552" i="104"/>
  <c r="K551" i="104"/>
  <c r="K550" i="104"/>
  <c r="K549" i="104"/>
  <c r="K548" i="104"/>
  <c r="K547" i="104"/>
  <c r="K546" i="104"/>
  <c r="K545" i="104"/>
  <c r="K544" i="104"/>
  <c r="K543" i="104"/>
  <c r="K542" i="104"/>
  <c r="K541" i="104"/>
  <c r="K540" i="104"/>
  <c r="K539" i="104"/>
  <c r="K538" i="104"/>
  <c r="K537" i="104"/>
  <c r="K536" i="104"/>
  <c r="K535" i="104"/>
  <c r="K534" i="104"/>
  <c r="K533" i="104"/>
  <c r="K532" i="104"/>
  <c r="K531" i="104"/>
  <c r="K530" i="104"/>
  <c r="K529" i="104"/>
  <c r="K528" i="104"/>
  <c r="K527" i="104"/>
  <c r="K526" i="104"/>
  <c r="K525" i="104"/>
  <c r="K524" i="104"/>
  <c r="K523" i="104"/>
  <c r="K522" i="104"/>
  <c r="K521" i="104"/>
  <c r="K520" i="104"/>
  <c r="K519" i="104"/>
  <c r="K518" i="104"/>
  <c r="K517" i="104"/>
  <c r="K516" i="104"/>
  <c r="K515" i="104"/>
  <c r="K514" i="104"/>
  <c r="K513" i="104"/>
  <c r="K512" i="104"/>
  <c r="K511" i="104"/>
  <c r="K510" i="104"/>
  <c r="K509" i="104"/>
  <c r="K508" i="104"/>
  <c r="K507" i="104"/>
  <c r="K506" i="104"/>
  <c r="K505" i="104"/>
  <c r="K504" i="104"/>
  <c r="K503" i="104"/>
  <c r="K502" i="104"/>
  <c r="K501" i="104"/>
  <c r="K500" i="104"/>
  <c r="K499" i="104"/>
  <c r="K498" i="104"/>
  <c r="K497" i="104"/>
  <c r="K496" i="104"/>
  <c r="K495" i="104"/>
  <c r="K494" i="104"/>
  <c r="K493" i="104"/>
  <c r="K492" i="104"/>
  <c r="K491" i="104"/>
  <c r="K490" i="104"/>
  <c r="K489" i="104"/>
  <c r="K488" i="104"/>
  <c r="K487" i="104"/>
  <c r="K486" i="104"/>
  <c r="K485" i="104"/>
  <c r="K484" i="104"/>
  <c r="K483" i="104"/>
  <c r="K482" i="104"/>
  <c r="K481" i="104"/>
  <c r="K480" i="104"/>
  <c r="K479" i="104"/>
  <c r="K478" i="104"/>
  <c r="K477" i="104"/>
  <c r="K476" i="104"/>
  <c r="K475" i="104"/>
  <c r="K474" i="104"/>
  <c r="K473" i="104"/>
  <c r="K472" i="104"/>
  <c r="K471" i="104"/>
  <c r="K470" i="104"/>
  <c r="K469" i="104"/>
  <c r="K468" i="104"/>
  <c r="K467" i="104"/>
  <c r="K466" i="104"/>
  <c r="K465" i="104"/>
  <c r="K464" i="104"/>
  <c r="K463" i="104"/>
  <c r="K462" i="104"/>
  <c r="K461" i="104"/>
  <c r="K460" i="104"/>
  <c r="K459" i="104"/>
  <c r="K458" i="104"/>
  <c r="K457" i="104"/>
  <c r="K456" i="104"/>
  <c r="K455" i="104"/>
  <c r="K454" i="104"/>
  <c r="K453" i="104"/>
  <c r="K452" i="104"/>
  <c r="K451" i="104"/>
  <c r="K450" i="104"/>
  <c r="K449" i="104"/>
  <c r="K448" i="104"/>
  <c r="K447" i="104"/>
  <c r="K446" i="104"/>
  <c r="K445" i="104"/>
  <c r="K444" i="104"/>
  <c r="K443" i="104"/>
  <c r="K442" i="104"/>
  <c r="K441" i="104"/>
  <c r="K440" i="104"/>
  <c r="K439" i="104"/>
  <c r="K438" i="104"/>
  <c r="K437" i="104"/>
  <c r="K436" i="104"/>
  <c r="K435" i="104"/>
  <c r="K434" i="104"/>
  <c r="K433" i="104"/>
  <c r="K432" i="104"/>
  <c r="K431" i="104"/>
  <c r="K430" i="104"/>
  <c r="K429" i="104"/>
  <c r="K428" i="104"/>
  <c r="K427" i="104"/>
  <c r="K426" i="104"/>
  <c r="K425" i="104"/>
  <c r="K424" i="104"/>
  <c r="K423" i="104"/>
  <c r="K422" i="104"/>
  <c r="K421" i="104"/>
  <c r="K420" i="104"/>
  <c r="K419" i="104"/>
  <c r="K418" i="104"/>
  <c r="K417" i="104"/>
  <c r="K416" i="104"/>
  <c r="K415" i="104"/>
  <c r="K414" i="104"/>
  <c r="K413" i="104"/>
  <c r="K412" i="104"/>
  <c r="K411" i="104"/>
  <c r="K410" i="104"/>
  <c r="K409" i="104"/>
  <c r="K408" i="104"/>
  <c r="K407" i="104"/>
  <c r="K406" i="104"/>
  <c r="K405" i="104"/>
  <c r="K404" i="104"/>
  <c r="K403" i="104"/>
  <c r="K402" i="104"/>
  <c r="K401" i="104"/>
  <c r="K400" i="104"/>
  <c r="K399" i="104"/>
  <c r="K398" i="104"/>
  <c r="K397" i="104"/>
  <c r="K396" i="104"/>
  <c r="K395" i="104"/>
  <c r="K394" i="104"/>
  <c r="K393" i="104"/>
  <c r="K392" i="104"/>
  <c r="K391" i="104"/>
  <c r="K390" i="104"/>
  <c r="K389" i="104"/>
  <c r="K388" i="104"/>
  <c r="K387" i="104"/>
  <c r="K386" i="104"/>
  <c r="K385" i="104"/>
  <c r="K384" i="104"/>
  <c r="K383" i="104"/>
  <c r="K382" i="104"/>
  <c r="K381" i="104"/>
  <c r="K380" i="104"/>
  <c r="K379" i="104"/>
  <c r="K378" i="104"/>
  <c r="K377" i="104"/>
  <c r="K376" i="104"/>
  <c r="K375" i="104"/>
  <c r="K374" i="104"/>
  <c r="K373" i="104"/>
  <c r="K372" i="104"/>
  <c r="K371" i="104"/>
  <c r="K370" i="104"/>
  <c r="K369" i="104"/>
  <c r="K368" i="104"/>
  <c r="K367" i="104"/>
  <c r="K366" i="104"/>
  <c r="K365" i="104"/>
  <c r="K364" i="104"/>
  <c r="K363" i="104"/>
  <c r="K362" i="104"/>
  <c r="K361" i="104"/>
  <c r="K360" i="104"/>
  <c r="K359" i="104"/>
  <c r="K358" i="104"/>
  <c r="K357" i="104"/>
  <c r="K356" i="104"/>
  <c r="K355" i="104"/>
  <c r="K354" i="104"/>
  <c r="K353" i="104"/>
  <c r="K352" i="104"/>
  <c r="K351" i="104"/>
  <c r="K350" i="104"/>
  <c r="K349" i="104"/>
  <c r="K348" i="104"/>
  <c r="K347" i="104"/>
  <c r="K346" i="104"/>
  <c r="K345" i="104"/>
  <c r="K344" i="104"/>
  <c r="K343" i="104"/>
  <c r="K342" i="104"/>
  <c r="K341" i="104"/>
  <c r="K340" i="104"/>
  <c r="K339" i="104"/>
  <c r="K338" i="104"/>
  <c r="K337" i="104"/>
  <c r="K336" i="104"/>
  <c r="K335" i="104"/>
  <c r="K334" i="104"/>
  <c r="K333" i="104"/>
  <c r="K332" i="104"/>
  <c r="K331" i="104"/>
  <c r="K330" i="104"/>
  <c r="K329" i="104"/>
  <c r="K328" i="104"/>
  <c r="K327" i="104"/>
  <c r="K326" i="104"/>
  <c r="K325" i="104"/>
  <c r="K324" i="104"/>
  <c r="K323" i="104"/>
  <c r="K322" i="104"/>
  <c r="K321" i="104"/>
  <c r="K320" i="104"/>
  <c r="K319" i="104"/>
  <c r="K318" i="104"/>
  <c r="K317" i="104"/>
  <c r="K316" i="104"/>
  <c r="K315" i="104"/>
  <c r="K314" i="104"/>
  <c r="K313" i="104"/>
  <c r="K312" i="104"/>
  <c r="K311" i="104"/>
  <c r="K310" i="104"/>
  <c r="K309" i="104"/>
  <c r="K308" i="104"/>
  <c r="K307" i="104"/>
  <c r="K306" i="104"/>
  <c r="K305" i="104"/>
  <c r="K304" i="104"/>
  <c r="K303" i="104"/>
  <c r="K302" i="104"/>
  <c r="K301" i="104"/>
  <c r="K300" i="104"/>
  <c r="K299" i="104"/>
  <c r="K298" i="104"/>
  <c r="K297" i="104"/>
  <c r="K296" i="104"/>
  <c r="K295" i="104"/>
  <c r="K294" i="104"/>
  <c r="K293" i="104"/>
  <c r="K292" i="104"/>
  <c r="K291" i="104"/>
  <c r="K290" i="104"/>
  <c r="K289" i="104"/>
  <c r="K288" i="104"/>
  <c r="K287" i="104"/>
  <c r="K286" i="104"/>
  <c r="K285" i="104"/>
  <c r="K284" i="104"/>
  <c r="K283" i="104"/>
  <c r="K282" i="104"/>
  <c r="K281" i="104"/>
  <c r="K280" i="104"/>
  <c r="K279" i="104"/>
  <c r="K278" i="104"/>
  <c r="K277" i="104"/>
  <c r="K276" i="104"/>
  <c r="K275" i="104"/>
  <c r="K274" i="104"/>
  <c r="K273" i="104"/>
  <c r="K272" i="104"/>
  <c r="K271" i="104"/>
  <c r="K270" i="104"/>
  <c r="K269" i="104"/>
  <c r="K268" i="104"/>
  <c r="K267" i="104"/>
  <c r="K266" i="104"/>
  <c r="K265" i="104"/>
  <c r="K264" i="104"/>
  <c r="K263" i="104"/>
  <c r="K262" i="104"/>
  <c r="K261" i="104"/>
  <c r="K260" i="104"/>
  <c r="K259" i="104"/>
  <c r="K258" i="104"/>
  <c r="K257" i="104"/>
  <c r="K256" i="104"/>
  <c r="K255" i="104"/>
  <c r="K254" i="104"/>
  <c r="K253" i="104"/>
  <c r="K252" i="104"/>
  <c r="K251" i="104"/>
  <c r="K250" i="104"/>
  <c r="K249" i="104"/>
  <c r="K248" i="104"/>
  <c r="K247" i="104"/>
  <c r="K246" i="104"/>
  <c r="K245" i="104"/>
  <c r="K244" i="104"/>
  <c r="K243" i="104"/>
  <c r="K242" i="104"/>
  <c r="K241" i="104"/>
  <c r="K240" i="104"/>
  <c r="K239" i="104"/>
  <c r="K238" i="104"/>
  <c r="K237" i="104"/>
  <c r="K236" i="104"/>
  <c r="K235" i="104"/>
  <c r="K234" i="104"/>
  <c r="K233" i="104"/>
  <c r="K232" i="104"/>
  <c r="K231" i="104"/>
  <c r="K230" i="104"/>
  <c r="K229" i="104"/>
  <c r="K228" i="104"/>
  <c r="K227" i="104"/>
  <c r="K226" i="104"/>
  <c r="K225" i="104"/>
  <c r="K224" i="104"/>
  <c r="K223" i="104"/>
  <c r="K222" i="104"/>
  <c r="K221" i="104"/>
  <c r="K220" i="104"/>
  <c r="K219" i="104"/>
  <c r="K218" i="104"/>
  <c r="K217" i="104"/>
  <c r="K216" i="104"/>
  <c r="K215" i="104"/>
  <c r="K214" i="104"/>
  <c r="K213" i="104"/>
  <c r="K212" i="104"/>
  <c r="K211" i="104"/>
  <c r="K210" i="104"/>
  <c r="K209" i="104"/>
  <c r="K208" i="104"/>
  <c r="K207" i="104"/>
  <c r="K206" i="104"/>
  <c r="K205" i="104"/>
  <c r="K204" i="104"/>
  <c r="K203" i="104"/>
  <c r="K202" i="104"/>
  <c r="K201" i="104"/>
  <c r="K200" i="104"/>
  <c r="K199" i="104"/>
  <c r="K198" i="104"/>
  <c r="K197" i="104"/>
  <c r="K196" i="104"/>
  <c r="K195" i="104"/>
  <c r="K194" i="104"/>
  <c r="K193" i="104"/>
  <c r="K192" i="104"/>
  <c r="K191" i="104"/>
  <c r="K190" i="104"/>
  <c r="K189" i="104"/>
  <c r="K188" i="104"/>
  <c r="K187" i="104"/>
  <c r="K186" i="104"/>
  <c r="K185" i="104"/>
  <c r="K184" i="104"/>
  <c r="K183" i="104"/>
  <c r="K182" i="104"/>
  <c r="K181" i="104"/>
  <c r="K180" i="104"/>
  <c r="K179" i="104"/>
  <c r="K178" i="104"/>
  <c r="K177" i="104"/>
  <c r="K176" i="104"/>
  <c r="K175" i="104"/>
  <c r="K174" i="104"/>
  <c r="K173" i="104"/>
  <c r="K172" i="104"/>
  <c r="K171" i="104"/>
  <c r="K170" i="104"/>
  <c r="K169" i="104"/>
  <c r="K168" i="104"/>
  <c r="K167" i="104"/>
  <c r="K166" i="104"/>
  <c r="K165" i="104"/>
  <c r="K164" i="104"/>
  <c r="K163" i="104"/>
  <c r="K162" i="104"/>
  <c r="K161" i="104"/>
  <c r="K160" i="104"/>
  <c r="K159" i="104"/>
  <c r="K158" i="104"/>
  <c r="K157" i="104"/>
  <c r="K156" i="104"/>
  <c r="K155" i="104"/>
  <c r="K154" i="104"/>
  <c r="K153" i="104"/>
  <c r="K152" i="104"/>
  <c r="K151" i="104"/>
  <c r="K150" i="104"/>
  <c r="K149" i="104"/>
  <c r="K148" i="104"/>
  <c r="K145" i="104"/>
  <c r="K144" i="104"/>
  <c r="K143" i="104"/>
  <c r="K142" i="104"/>
  <c r="K141" i="104"/>
  <c r="K140" i="104"/>
  <c r="K139" i="104"/>
  <c r="K138" i="104"/>
  <c r="K137" i="104"/>
  <c r="K136" i="104"/>
  <c r="K135" i="104"/>
  <c r="K134" i="104"/>
  <c r="K133" i="104"/>
  <c r="K132" i="104"/>
  <c r="K131" i="104"/>
  <c r="K130" i="104"/>
  <c r="K129" i="104"/>
  <c r="K128" i="104"/>
  <c r="K127" i="104"/>
  <c r="K126" i="104"/>
  <c r="K125" i="104"/>
  <c r="K124" i="104"/>
  <c r="K123" i="104"/>
  <c r="K122" i="104"/>
  <c r="K121" i="104"/>
  <c r="K120" i="104"/>
  <c r="K119" i="104"/>
  <c r="K118" i="104"/>
  <c r="K117" i="104"/>
  <c r="K116" i="104"/>
  <c r="K115" i="104"/>
  <c r="K112" i="104"/>
  <c r="K111" i="104"/>
  <c r="K110" i="104"/>
  <c r="K109" i="104"/>
  <c r="K108" i="104"/>
  <c r="K107" i="104"/>
  <c r="K106" i="104"/>
  <c r="K105" i="104"/>
  <c r="K104" i="104"/>
  <c r="K103" i="104"/>
  <c r="K102" i="104"/>
  <c r="K101" i="104"/>
  <c r="K100" i="104"/>
  <c r="K99" i="104"/>
  <c r="K98" i="104"/>
  <c r="K97" i="104"/>
  <c r="K96" i="104"/>
  <c r="K95" i="104"/>
  <c r="K94" i="104"/>
  <c r="K93" i="104"/>
  <c r="K92" i="104"/>
  <c r="K91" i="104"/>
  <c r="K90" i="104"/>
  <c r="K89" i="104"/>
  <c r="K88" i="104"/>
  <c r="K87" i="104"/>
  <c r="K86" i="104"/>
  <c r="K85" i="104"/>
  <c r="K84" i="104"/>
  <c r="K83" i="104"/>
  <c r="K82" i="104"/>
  <c r="K81" i="104"/>
  <c r="K80" i="104"/>
  <c r="K79" i="104"/>
  <c r="K78" i="104"/>
  <c r="K77" i="104"/>
  <c r="K76" i="104"/>
  <c r="K75" i="104"/>
  <c r="K74" i="104"/>
  <c r="K73" i="104"/>
  <c r="K72" i="104"/>
  <c r="K71" i="104"/>
  <c r="K70" i="104"/>
  <c r="K69" i="104"/>
  <c r="K68" i="104"/>
  <c r="K67" i="104"/>
  <c r="K66" i="104"/>
  <c r="K65" i="104"/>
  <c r="K64" i="104"/>
  <c r="K63" i="104"/>
  <c r="K62" i="104"/>
  <c r="K61" i="104"/>
  <c r="K60" i="104"/>
  <c r="K59" i="104"/>
  <c r="K58" i="104"/>
  <c r="K57" i="104"/>
  <c r="K56" i="104"/>
  <c r="K55" i="104"/>
  <c r="K54" i="104"/>
  <c r="K53" i="104"/>
  <c r="K52" i="104"/>
  <c r="K51" i="104"/>
  <c r="K50" i="104"/>
  <c r="K49" i="104"/>
  <c r="K48" i="104"/>
  <c r="K47" i="104"/>
  <c r="K46" i="104"/>
  <c r="K45" i="104"/>
  <c r="K44" i="104"/>
  <c r="K43" i="104"/>
  <c r="K42" i="104"/>
  <c r="K41" i="104"/>
  <c r="K40" i="104"/>
  <c r="K39" i="104"/>
  <c r="K38" i="104"/>
  <c r="K37" i="104"/>
  <c r="K36" i="104"/>
  <c r="K35" i="104"/>
  <c r="K34" i="104"/>
  <c r="K33" i="104"/>
  <c r="K32" i="104"/>
  <c r="K31" i="104"/>
  <c r="K30" i="104"/>
  <c r="K29" i="104"/>
  <c r="K28" i="104"/>
  <c r="K27" i="104"/>
  <c r="K26" i="104"/>
  <c r="K25" i="104"/>
  <c r="K24" i="104"/>
  <c r="K23" i="104"/>
  <c r="K22" i="104"/>
  <c r="K21" i="104"/>
  <c r="K20" i="104"/>
  <c r="K19" i="104"/>
  <c r="K18" i="104"/>
  <c r="K17" i="104"/>
  <c r="K16" i="104"/>
  <c r="K15" i="104"/>
  <c r="K14" i="104"/>
  <c r="K13" i="104"/>
  <c r="F29" i="98"/>
  <c r="F28" i="98"/>
  <c r="F27" i="98"/>
  <c r="I3132" i="103"/>
  <c r="J3132" i="103" s="1"/>
  <c r="K3130" i="103"/>
  <c r="K3129" i="103"/>
  <c r="K3128" i="103"/>
  <c r="K3127" i="103"/>
  <c r="K3124" i="103"/>
  <c r="K3123" i="103"/>
  <c r="K3122" i="103"/>
  <c r="K3121" i="103"/>
  <c r="K3120" i="103"/>
  <c r="K3119" i="103"/>
  <c r="K3118" i="103"/>
  <c r="K3117" i="103"/>
  <c r="K3116" i="103"/>
  <c r="K3115" i="103"/>
  <c r="K3114" i="103"/>
  <c r="K3113" i="103"/>
  <c r="K3112" i="103"/>
  <c r="K3111" i="103"/>
  <c r="K3110" i="103"/>
  <c r="K3109" i="103"/>
  <c r="K3108" i="103"/>
  <c r="K3107" i="103"/>
  <c r="K3106" i="103"/>
  <c r="K3105" i="103"/>
  <c r="K3104" i="103"/>
  <c r="K3103" i="103"/>
  <c r="K3102" i="103"/>
  <c r="K3101" i="103"/>
  <c r="K3100" i="103"/>
  <c r="K3099" i="103"/>
  <c r="K3098" i="103"/>
  <c r="K3097" i="103"/>
  <c r="K3096" i="103"/>
  <c r="K3095" i="103"/>
  <c r="K3094" i="103"/>
  <c r="K3093" i="103"/>
  <c r="K3092" i="103"/>
  <c r="K3091" i="103"/>
  <c r="K3090" i="103"/>
  <c r="K3089" i="103"/>
  <c r="K3088" i="103"/>
  <c r="K3087" i="103"/>
  <c r="K3086" i="103"/>
  <c r="K3085" i="103"/>
  <c r="K3084" i="103"/>
  <c r="K3083" i="103"/>
  <c r="K3082" i="103"/>
  <c r="K3081" i="103"/>
  <c r="K3080" i="103"/>
  <c r="K3079" i="103"/>
  <c r="K3078" i="103"/>
  <c r="K3077" i="103"/>
  <c r="K3076" i="103"/>
  <c r="K3075" i="103"/>
  <c r="K3074" i="103"/>
  <c r="K3073" i="103"/>
  <c r="K3072" i="103"/>
  <c r="K3071" i="103"/>
  <c r="K3070" i="103"/>
  <c r="K3069" i="103"/>
  <c r="K3068" i="103"/>
  <c r="K3067" i="103"/>
  <c r="K3066" i="103"/>
  <c r="K3065" i="103"/>
  <c r="K3064" i="103"/>
  <c r="K3063" i="103"/>
  <c r="K3062" i="103"/>
  <c r="K3061" i="103"/>
  <c r="K3060" i="103"/>
  <c r="K3059" i="103"/>
  <c r="K3058" i="103"/>
  <c r="K3057" i="103"/>
  <c r="K3056" i="103"/>
  <c r="K3055" i="103"/>
  <c r="K3054" i="103"/>
  <c r="K3053" i="103"/>
  <c r="K3052" i="103"/>
  <c r="K3051" i="103"/>
  <c r="K3050" i="103"/>
  <c r="K3049" i="103"/>
  <c r="K3048" i="103"/>
  <c r="K3047" i="103"/>
  <c r="K3046" i="103"/>
  <c r="K3045" i="103"/>
  <c r="K3044" i="103"/>
  <c r="K3043" i="103"/>
  <c r="K3042" i="103"/>
  <c r="K3041" i="103"/>
  <c r="K3040" i="103"/>
  <c r="K3039" i="103"/>
  <c r="K3038" i="103"/>
  <c r="K3037" i="103"/>
  <c r="K3036" i="103"/>
  <c r="K3035" i="103"/>
  <c r="K3034" i="103"/>
  <c r="K3033" i="103"/>
  <c r="K3032" i="103"/>
  <c r="K3031" i="103"/>
  <c r="K3030" i="103"/>
  <c r="K3029" i="103"/>
  <c r="K3028" i="103"/>
  <c r="K3027" i="103"/>
  <c r="K3026" i="103"/>
  <c r="K3025" i="103"/>
  <c r="K3024" i="103"/>
  <c r="K3023" i="103"/>
  <c r="K3022" i="103"/>
  <c r="K3021" i="103"/>
  <c r="K3020" i="103"/>
  <c r="K3019" i="103"/>
  <c r="K3018" i="103"/>
  <c r="K3017" i="103"/>
  <c r="K3016" i="103"/>
  <c r="K3015" i="103"/>
  <c r="K3014" i="103"/>
  <c r="K3013" i="103"/>
  <c r="K3012" i="103"/>
  <c r="K3011" i="103"/>
  <c r="K3010" i="103"/>
  <c r="K3009" i="103"/>
  <c r="K3008" i="103"/>
  <c r="K3007" i="103"/>
  <c r="K3006" i="103"/>
  <c r="K3005" i="103"/>
  <c r="K3004" i="103"/>
  <c r="K3003" i="103"/>
  <c r="K3002" i="103"/>
  <c r="K3001" i="103"/>
  <c r="K3000" i="103"/>
  <c r="K2999" i="103"/>
  <c r="K2998" i="103"/>
  <c r="K2997" i="103"/>
  <c r="K2996" i="103"/>
  <c r="K2995" i="103"/>
  <c r="K2994" i="103"/>
  <c r="K2993" i="103"/>
  <c r="K2992" i="103"/>
  <c r="K2991" i="103"/>
  <c r="K2990" i="103"/>
  <c r="K2989" i="103"/>
  <c r="K2988" i="103"/>
  <c r="K2987" i="103"/>
  <c r="K2986" i="103"/>
  <c r="K2985" i="103"/>
  <c r="K2984" i="103"/>
  <c r="K2983" i="103"/>
  <c r="K2982" i="103"/>
  <c r="K2981" i="103"/>
  <c r="K2980" i="103"/>
  <c r="K2979" i="103"/>
  <c r="K2978" i="103"/>
  <c r="K2977" i="103"/>
  <c r="K2976" i="103"/>
  <c r="K2975" i="103"/>
  <c r="K2974" i="103"/>
  <c r="K2973" i="103"/>
  <c r="K2972" i="103"/>
  <c r="K2971" i="103"/>
  <c r="K2970" i="103"/>
  <c r="K2969" i="103"/>
  <c r="K2968" i="103"/>
  <c r="K2967" i="103"/>
  <c r="K2966" i="103"/>
  <c r="K2965" i="103"/>
  <c r="K2964" i="103"/>
  <c r="K2963" i="103"/>
  <c r="K2962" i="103"/>
  <c r="K2961" i="103"/>
  <c r="K2960" i="103"/>
  <c r="K2959" i="103"/>
  <c r="K2958" i="103"/>
  <c r="K2957" i="103"/>
  <c r="K2956" i="103"/>
  <c r="K2955" i="103"/>
  <c r="K2954" i="103"/>
  <c r="K2953" i="103"/>
  <c r="K2952" i="103"/>
  <c r="K2951" i="103"/>
  <c r="K2950" i="103"/>
  <c r="K2949" i="103"/>
  <c r="K2948" i="103"/>
  <c r="K2947" i="103"/>
  <c r="K2946" i="103"/>
  <c r="K2945" i="103"/>
  <c r="K2944" i="103"/>
  <c r="K2943" i="103"/>
  <c r="K2942" i="103"/>
  <c r="K2941" i="103"/>
  <c r="K2940" i="103"/>
  <c r="K2939" i="103"/>
  <c r="K2938" i="103"/>
  <c r="K2937" i="103"/>
  <c r="K2936" i="103"/>
  <c r="K2935" i="103"/>
  <c r="K2934" i="103"/>
  <c r="K2933" i="103"/>
  <c r="K2932" i="103"/>
  <c r="K2931" i="103"/>
  <c r="K2930" i="103"/>
  <c r="K2929" i="103"/>
  <c r="K2928" i="103"/>
  <c r="K2927" i="103"/>
  <c r="K2926" i="103"/>
  <c r="K2925" i="103"/>
  <c r="K2924" i="103"/>
  <c r="K2923" i="103"/>
  <c r="K2922" i="103"/>
  <c r="K2921" i="103"/>
  <c r="K2920" i="103"/>
  <c r="K2919" i="103"/>
  <c r="K2918" i="103"/>
  <c r="K2917" i="103"/>
  <c r="K2916" i="103"/>
  <c r="K2915" i="103"/>
  <c r="K2914" i="103"/>
  <c r="K2913" i="103"/>
  <c r="K2912" i="103"/>
  <c r="K2911" i="103"/>
  <c r="K2910" i="103"/>
  <c r="K2909" i="103"/>
  <c r="K2908" i="103"/>
  <c r="K2907" i="103"/>
  <c r="K2906" i="103"/>
  <c r="K2905" i="103"/>
  <c r="K2904" i="103"/>
  <c r="K2903" i="103"/>
  <c r="K2902" i="103"/>
  <c r="K2901" i="103"/>
  <c r="K2900" i="103"/>
  <c r="K2899" i="103"/>
  <c r="K2898" i="103"/>
  <c r="K2897" i="103"/>
  <c r="K2896" i="103"/>
  <c r="K2895" i="103"/>
  <c r="K2894" i="103"/>
  <c r="K2893" i="103"/>
  <c r="K2892" i="103"/>
  <c r="K2891" i="103"/>
  <c r="K2890" i="103"/>
  <c r="K2889" i="103"/>
  <c r="K2888" i="103"/>
  <c r="K2887" i="103"/>
  <c r="K2886" i="103"/>
  <c r="K2885" i="103"/>
  <c r="K2884" i="103"/>
  <c r="K2883" i="103"/>
  <c r="K2882" i="103"/>
  <c r="K2881" i="103"/>
  <c r="K2880" i="103"/>
  <c r="K2879" i="103"/>
  <c r="K2878" i="103"/>
  <c r="K2877" i="103"/>
  <c r="K2876" i="103"/>
  <c r="K2875" i="103"/>
  <c r="K2874" i="103"/>
  <c r="K2873" i="103"/>
  <c r="K2872" i="103"/>
  <c r="K2871" i="103"/>
  <c r="K2870" i="103"/>
  <c r="K2869" i="103"/>
  <c r="K2868" i="103"/>
  <c r="K2867" i="103"/>
  <c r="K2866" i="103"/>
  <c r="K2865" i="103"/>
  <c r="K2864" i="103"/>
  <c r="K2863" i="103"/>
  <c r="K2862" i="103"/>
  <c r="K2861" i="103"/>
  <c r="K2860" i="103"/>
  <c r="K2859" i="103"/>
  <c r="K2858" i="103"/>
  <c r="K2857" i="103"/>
  <c r="K2856" i="103"/>
  <c r="K2855" i="103"/>
  <c r="K2854" i="103"/>
  <c r="K2853" i="103"/>
  <c r="K2852" i="103"/>
  <c r="K2851" i="103"/>
  <c r="K2850" i="103"/>
  <c r="K2849" i="103"/>
  <c r="K2848" i="103"/>
  <c r="K2847" i="103"/>
  <c r="K2846" i="103"/>
  <c r="K2845" i="103"/>
  <c r="K2844" i="103"/>
  <c r="K2843" i="103"/>
  <c r="K2842" i="103"/>
  <c r="K2841" i="103"/>
  <c r="K2840" i="103"/>
  <c r="K2839" i="103"/>
  <c r="K2838" i="103"/>
  <c r="K2837" i="103"/>
  <c r="K2836" i="103"/>
  <c r="K2835" i="103"/>
  <c r="K2834" i="103"/>
  <c r="K2833" i="103"/>
  <c r="K2832" i="103"/>
  <c r="K2831" i="103"/>
  <c r="K2830" i="103"/>
  <c r="K2829" i="103"/>
  <c r="K2828" i="103"/>
  <c r="K2827" i="103"/>
  <c r="K2826" i="103"/>
  <c r="K2825" i="103"/>
  <c r="K2824" i="103"/>
  <c r="K2823" i="103"/>
  <c r="K2822" i="103"/>
  <c r="K2821" i="103"/>
  <c r="K2820" i="103"/>
  <c r="K2819" i="103"/>
  <c r="K2818" i="103"/>
  <c r="K2817" i="103"/>
  <c r="K2816" i="103"/>
  <c r="K2815" i="103"/>
  <c r="K2814" i="103"/>
  <c r="K2813" i="103"/>
  <c r="K2812" i="103"/>
  <c r="K2811" i="103"/>
  <c r="K2810" i="103"/>
  <c r="K2809" i="103"/>
  <c r="K2808" i="103"/>
  <c r="K2807" i="103"/>
  <c r="K2806" i="103"/>
  <c r="K2805" i="103"/>
  <c r="K2804" i="103"/>
  <c r="K2803" i="103"/>
  <c r="K2802" i="103"/>
  <c r="K2801" i="103"/>
  <c r="K2800" i="103"/>
  <c r="K2799" i="103"/>
  <c r="K2798" i="103"/>
  <c r="K2797" i="103"/>
  <c r="K2796" i="103"/>
  <c r="K2795" i="103"/>
  <c r="K2794" i="103"/>
  <c r="K2793" i="103"/>
  <c r="K2792" i="103"/>
  <c r="K2791" i="103"/>
  <c r="K2790" i="103"/>
  <c r="K2789" i="103"/>
  <c r="K2788" i="103"/>
  <c r="K2787" i="103"/>
  <c r="K2786" i="103"/>
  <c r="K2785" i="103"/>
  <c r="K2784" i="103"/>
  <c r="K2783" i="103"/>
  <c r="K2782" i="103"/>
  <c r="K2781" i="103"/>
  <c r="K2780" i="103"/>
  <c r="K2779" i="103"/>
  <c r="K2778" i="103"/>
  <c r="K2777" i="103"/>
  <c r="K2776" i="103"/>
  <c r="K2775" i="103"/>
  <c r="K2774" i="103"/>
  <c r="K2773" i="103"/>
  <c r="K2772" i="103"/>
  <c r="K2771" i="103"/>
  <c r="K2770" i="103"/>
  <c r="K2769" i="103"/>
  <c r="K2768" i="103"/>
  <c r="K2767" i="103"/>
  <c r="K2766" i="103"/>
  <c r="K2765" i="103"/>
  <c r="K2764" i="103"/>
  <c r="K2763" i="103"/>
  <c r="K2762" i="103"/>
  <c r="K2761" i="103"/>
  <c r="K2760" i="103"/>
  <c r="K2759" i="103"/>
  <c r="K2758" i="103"/>
  <c r="K2757" i="103"/>
  <c r="K2756" i="103"/>
  <c r="K2755" i="103"/>
  <c r="K2754" i="103"/>
  <c r="K2753" i="103"/>
  <c r="K2752" i="103"/>
  <c r="K2751" i="103"/>
  <c r="K2750" i="103"/>
  <c r="K2749" i="103"/>
  <c r="K2748" i="103"/>
  <c r="K2747" i="103"/>
  <c r="K2746" i="103"/>
  <c r="K2745" i="103"/>
  <c r="K2744" i="103"/>
  <c r="K2743" i="103"/>
  <c r="K2742" i="103"/>
  <c r="K2741" i="103"/>
  <c r="K2740" i="103"/>
  <c r="K2739" i="103"/>
  <c r="K2738" i="103"/>
  <c r="K2737" i="103"/>
  <c r="K2736" i="103"/>
  <c r="K2735" i="103"/>
  <c r="K2734" i="103"/>
  <c r="K2733" i="103"/>
  <c r="K2732" i="103"/>
  <c r="K2731" i="103"/>
  <c r="K2730" i="103"/>
  <c r="K2729" i="103"/>
  <c r="K2728" i="103"/>
  <c r="K2727" i="103"/>
  <c r="K2726" i="103"/>
  <c r="K2725" i="103"/>
  <c r="K2724" i="103"/>
  <c r="K2723" i="103"/>
  <c r="K2722" i="103"/>
  <c r="K2721" i="103"/>
  <c r="K2720" i="103"/>
  <c r="K2719" i="103"/>
  <c r="K2718" i="103"/>
  <c r="K2717" i="103"/>
  <c r="K2716" i="103"/>
  <c r="K2715" i="103"/>
  <c r="K2714" i="103"/>
  <c r="K2713" i="103"/>
  <c r="K2712" i="103"/>
  <c r="K2711" i="103"/>
  <c r="K2710" i="103"/>
  <c r="K2709" i="103"/>
  <c r="K2708" i="103"/>
  <c r="K2707" i="103"/>
  <c r="K2706" i="103"/>
  <c r="K2705" i="103"/>
  <c r="K2704" i="103"/>
  <c r="K2703" i="103"/>
  <c r="K2702" i="103"/>
  <c r="K2701" i="103"/>
  <c r="K2700" i="103"/>
  <c r="K2699" i="103"/>
  <c r="K2698" i="103"/>
  <c r="K2697" i="103"/>
  <c r="K2696" i="103"/>
  <c r="K2695" i="103"/>
  <c r="K2694" i="103"/>
  <c r="K2693" i="103"/>
  <c r="K2692" i="103"/>
  <c r="K2691" i="103"/>
  <c r="K2690" i="103"/>
  <c r="K2689" i="103"/>
  <c r="K2688" i="103"/>
  <c r="K2687" i="103"/>
  <c r="K2686" i="103"/>
  <c r="K2685" i="103"/>
  <c r="K2684" i="103"/>
  <c r="K2683" i="103"/>
  <c r="K2682" i="103"/>
  <c r="K2681" i="103"/>
  <c r="K2680" i="103"/>
  <c r="K2679" i="103"/>
  <c r="K2678" i="103"/>
  <c r="K2677" i="103"/>
  <c r="K2676" i="103"/>
  <c r="K2675" i="103"/>
  <c r="K2674" i="103"/>
  <c r="K2673" i="103"/>
  <c r="K2672" i="103"/>
  <c r="K2671" i="103"/>
  <c r="K2670" i="103"/>
  <c r="K2669" i="103"/>
  <c r="K2668" i="103"/>
  <c r="K2667" i="103"/>
  <c r="K2666" i="103"/>
  <c r="K2665" i="103"/>
  <c r="K2664" i="103"/>
  <c r="K2663" i="103"/>
  <c r="K2662" i="103"/>
  <c r="K2661" i="103"/>
  <c r="K2660" i="103"/>
  <c r="K2659" i="103"/>
  <c r="K2658" i="103"/>
  <c r="K2657" i="103"/>
  <c r="K2656" i="103"/>
  <c r="K2655" i="103"/>
  <c r="K2654" i="103"/>
  <c r="K2653" i="103"/>
  <c r="K2652" i="103"/>
  <c r="K2651" i="103"/>
  <c r="K2650" i="103"/>
  <c r="K2649" i="103"/>
  <c r="K2648" i="103"/>
  <c r="K2647" i="103"/>
  <c r="K2646" i="103"/>
  <c r="K2645" i="103"/>
  <c r="K2644" i="103"/>
  <c r="K2643" i="103"/>
  <c r="K2642" i="103"/>
  <c r="K2641" i="103"/>
  <c r="K2640" i="103"/>
  <c r="K2639" i="103"/>
  <c r="K2638" i="103"/>
  <c r="K2637" i="103"/>
  <c r="K2636" i="103"/>
  <c r="K2635" i="103"/>
  <c r="K2634" i="103"/>
  <c r="K2633" i="103"/>
  <c r="K2632" i="103"/>
  <c r="K2631" i="103"/>
  <c r="K2630" i="103"/>
  <c r="K2629" i="103"/>
  <c r="K2628" i="103"/>
  <c r="K2627" i="103"/>
  <c r="K2626" i="103"/>
  <c r="K2625" i="103"/>
  <c r="K2624" i="103"/>
  <c r="K2623" i="103"/>
  <c r="K2622" i="103"/>
  <c r="K2621" i="103"/>
  <c r="K2620" i="103"/>
  <c r="K2619" i="103"/>
  <c r="K2618" i="103"/>
  <c r="K2617" i="103"/>
  <c r="K2616" i="103"/>
  <c r="K2615" i="103"/>
  <c r="K2614" i="103"/>
  <c r="K2613" i="103"/>
  <c r="K2612" i="103"/>
  <c r="K2611" i="103"/>
  <c r="K2610" i="103"/>
  <c r="K2609" i="103"/>
  <c r="K2608" i="103"/>
  <c r="K2607" i="103"/>
  <c r="K2606" i="103"/>
  <c r="K2605" i="103"/>
  <c r="K2604" i="103"/>
  <c r="K2603" i="103"/>
  <c r="K2602" i="103"/>
  <c r="K2601" i="103"/>
  <c r="K2600" i="103"/>
  <c r="K2599" i="103"/>
  <c r="K2598" i="103"/>
  <c r="K2597" i="103"/>
  <c r="K2596" i="103"/>
  <c r="K2595" i="103"/>
  <c r="K2594" i="103"/>
  <c r="K2593" i="103"/>
  <c r="K2592" i="103"/>
  <c r="K2591" i="103"/>
  <c r="K2590" i="103"/>
  <c r="K2589" i="103"/>
  <c r="K2588" i="103"/>
  <c r="K2587" i="103"/>
  <c r="K2586" i="103"/>
  <c r="K2585" i="103"/>
  <c r="K2584" i="103"/>
  <c r="K2583" i="103"/>
  <c r="K2582" i="103"/>
  <c r="K2581" i="103"/>
  <c r="K2580" i="103"/>
  <c r="K2579" i="103"/>
  <c r="K2578" i="103"/>
  <c r="K2577" i="103"/>
  <c r="K2576" i="103"/>
  <c r="K2575" i="103"/>
  <c r="K2574" i="103"/>
  <c r="K2573" i="103"/>
  <c r="K2572" i="103"/>
  <c r="K2571" i="103"/>
  <c r="K2570" i="103"/>
  <c r="K2569" i="103"/>
  <c r="K2568" i="103"/>
  <c r="K2567" i="103"/>
  <c r="K2566" i="103"/>
  <c r="K2565" i="103"/>
  <c r="K2564" i="103"/>
  <c r="K2563" i="103"/>
  <c r="K2562" i="103"/>
  <c r="K2561" i="103"/>
  <c r="K2560" i="103"/>
  <c r="K2559" i="103"/>
  <c r="K2558" i="103"/>
  <c r="K2557" i="103"/>
  <c r="K2556" i="103"/>
  <c r="K2555" i="103"/>
  <c r="K2554" i="103"/>
  <c r="K2553" i="103"/>
  <c r="K2552" i="103"/>
  <c r="K2551" i="103"/>
  <c r="K2550" i="103"/>
  <c r="K2549" i="103"/>
  <c r="K2548" i="103"/>
  <c r="K2547" i="103"/>
  <c r="K2546" i="103"/>
  <c r="K2545" i="103"/>
  <c r="K2544" i="103"/>
  <c r="K2543" i="103"/>
  <c r="K2542" i="103"/>
  <c r="K2541" i="103"/>
  <c r="K2540" i="103"/>
  <c r="K2539" i="103"/>
  <c r="K2538" i="103"/>
  <c r="K2537" i="103"/>
  <c r="K2536" i="103"/>
  <c r="K2535" i="103"/>
  <c r="K2534" i="103"/>
  <c r="K2533" i="103"/>
  <c r="K2532" i="103"/>
  <c r="K2531" i="103"/>
  <c r="K2530" i="103"/>
  <c r="K2529" i="103"/>
  <c r="K2528" i="103"/>
  <c r="K2527" i="103"/>
  <c r="K2526" i="103"/>
  <c r="K2525" i="103"/>
  <c r="K2524" i="103"/>
  <c r="K2523" i="103"/>
  <c r="K2522" i="103"/>
  <c r="K2521" i="103"/>
  <c r="K2520" i="103"/>
  <c r="K2519" i="103"/>
  <c r="K2518" i="103"/>
  <c r="K2517" i="103"/>
  <c r="K2516" i="103"/>
  <c r="K2515" i="103"/>
  <c r="K2514" i="103"/>
  <c r="K2513" i="103"/>
  <c r="K2512" i="103"/>
  <c r="K2511" i="103"/>
  <c r="K2510" i="103"/>
  <c r="K2509" i="103"/>
  <c r="K2508" i="103"/>
  <c r="K2507" i="103"/>
  <c r="K2506" i="103"/>
  <c r="K2505" i="103"/>
  <c r="K2504" i="103"/>
  <c r="K2503" i="103"/>
  <c r="K2502" i="103"/>
  <c r="K2501" i="103"/>
  <c r="K2500" i="103"/>
  <c r="K2499" i="103"/>
  <c r="K2498" i="103"/>
  <c r="K2497" i="103"/>
  <c r="K2496" i="103"/>
  <c r="K2495" i="103"/>
  <c r="K2494" i="103"/>
  <c r="K2493" i="103"/>
  <c r="K2492" i="103"/>
  <c r="K2491" i="103"/>
  <c r="K2490" i="103"/>
  <c r="K2489" i="103"/>
  <c r="K2488" i="103"/>
  <c r="K2487" i="103"/>
  <c r="K2486" i="103"/>
  <c r="K2485" i="103"/>
  <c r="K2484" i="103"/>
  <c r="K2483" i="103"/>
  <c r="K2482" i="103"/>
  <c r="K2481" i="103"/>
  <c r="K2480" i="103"/>
  <c r="K2479" i="103"/>
  <c r="K2478" i="103"/>
  <c r="K2477" i="103"/>
  <c r="K2476" i="103"/>
  <c r="K2475" i="103"/>
  <c r="K2474" i="103"/>
  <c r="K2473" i="103"/>
  <c r="K2472" i="103"/>
  <c r="K2471" i="103"/>
  <c r="K2470" i="103"/>
  <c r="K2469" i="103"/>
  <c r="K2468" i="103"/>
  <c r="K2467" i="103"/>
  <c r="K2466" i="103"/>
  <c r="K2465" i="103"/>
  <c r="K2464" i="103"/>
  <c r="K2463" i="103"/>
  <c r="K2462" i="103"/>
  <c r="K2461" i="103"/>
  <c r="K2460" i="103"/>
  <c r="K2459" i="103"/>
  <c r="K2458" i="103"/>
  <c r="K2457" i="103"/>
  <c r="K2456" i="103"/>
  <c r="K2455" i="103"/>
  <c r="K2454" i="103"/>
  <c r="K2453" i="103"/>
  <c r="K2452" i="103"/>
  <c r="K2451" i="103"/>
  <c r="K2450" i="103"/>
  <c r="K2449" i="103"/>
  <c r="K2448" i="103"/>
  <c r="K2447" i="103"/>
  <c r="K2446" i="103"/>
  <c r="K2445" i="103"/>
  <c r="K2444" i="103"/>
  <c r="K2443" i="103"/>
  <c r="K2442" i="103"/>
  <c r="K2441" i="103"/>
  <c r="K2440" i="103"/>
  <c r="K2439" i="103"/>
  <c r="K2438" i="103"/>
  <c r="K2437" i="103"/>
  <c r="K2436" i="103"/>
  <c r="K2435" i="103"/>
  <c r="K2434" i="103"/>
  <c r="K2433" i="103"/>
  <c r="K2432" i="103"/>
  <c r="K2431" i="103"/>
  <c r="K2430" i="103"/>
  <c r="K2429" i="103"/>
  <c r="K2428" i="103"/>
  <c r="K2427" i="103"/>
  <c r="K2426" i="103"/>
  <c r="K2425" i="103"/>
  <c r="K2424" i="103"/>
  <c r="K2423" i="103"/>
  <c r="K2422" i="103"/>
  <c r="K2421" i="103"/>
  <c r="K2420" i="103"/>
  <c r="K2419" i="103"/>
  <c r="K2418" i="103"/>
  <c r="K2417" i="103"/>
  <c r="K2416" i="103"/>
  <c r="K2415" i="103"/>
  <c r="K2414" i="103"/>
  <c r="K2413" i="103"/>
  <c r="K2412" i="103"/>
  <c r="K2411" i="103"/>
  <c r="K2410" i="103"/>
  <c r="K2409" i="103"/>
  <c r="K2408" i="103"/>
  <c r="K2407" i="103"/>
  <c r="K2406" i="103"/>
  <c r="K2405" i="103"/>
  <c r="K2404" i="103"/>
  <c r="K2403" i="103"/>
  <c r="K2402" i="103"/>
  <c r="K2401" i="103"/>
  <c r="K2400" i="103"/>
  <c r="K2399" i="103"/>
  <c r="K2398" i="103"/>
  <c r="K2397" i="103"/>
  <c r="K2396" i="103"/>
  <c r="K2395" i="103"/>
  <c r="K2394" i="103"/>
  <c r="K2393" i="103"/>
  <c r="K2392" i="103"/>
  <c r="K2391" i="103"/>
  <c r="K2390" i="103"/>
  <c r="K2389" i="103"/>
  <c r="K2388" i="103"/>
  <c r="K2387" i="103"/>
  <c r="K2386" i="103"/>
  <c r="K2385" i="103"/>
  <c r="K2384" i="103"/>
  <c r="K2383" i="103"/>
  <c r="K2382" i="103"/>
  <c r="K2381" i="103"/>
  <c r="K2380" i="103"/>
  <c r="K2379" i="103"/>
  <c r="K2378" i="103"/>
  <c r="K2377" i="103"/>
  <c r="K2376" i="103"/>
  <c r="K2375" i="103"/>
  <c r="K2374" i="103"/>
  <c r="K2373" i="103"/>
  <c r="K2372" i="103"/>
  <c r="K2371" i="103"/>
  <c r="K2370" i="103"/>
  <c r="K2369" i="103"/>
  <c r="K2368" i="103"/>
  <c r="K2367" i="103"/>
  <c r="K2366" i="103"/>
  <c r="K2365" i="103"/>
  <c r="K2364" i="103"/>
  <c r="K2363" i="103"/>
  <c r="K2362" i="103"/>
  <c r="K2361" i="103"/>
  <c r="K2360" i="103"/>
  <c r="K2359" i="103"/>
  <c r="K2358" i="103"/>
  <c r="K2357" i="103"/>
  <c r="K2356" i="103"/>
  <c r="K2355" i="103"/>
  <c r="K2354" i="103"/>
  <c r="K2353" i="103"/>
  <c r="K2352" i="103"/>
  <c r="K2351" i="103"/>
  <c r="K2350" i="103"/>
  <c r="K2349" i="103"/>
  <c r="K2348" i="103"/>
  <c r="K2347" i="103"/>
  <c r="K2346" i="103"/>
  <c r="K2345" i="103"/>
  <c r="K2344" i="103"/>
  <c r="K2343" i="103"/>
  <c r="K2342" i="103"/>
  <c r="K2341" i="103"/>
  <c r="K2340" i="103"/>
  <c r="K2339" i="103"/>
  <c r="K2338" i="103"/>
  <c r="K2337" i="103"/>
  <c r="K2336" i="103"/>
  <c r="K2335" i="103"/>
  <c r="K2334" i="103"/>
  <c r="K2333" i="103"/>
  <c r="K2332" i="103"/>
  <c r="K2331" i="103"/>
  <c r="K2330" i="103"/>
  <c r="K2329" i="103"/>
  <c r="K2328" i="103"/>
  <c r="K2327" i="103"/>
  <c r="K2326" i="103"/>
  <c r="K2325" i="103"/>
  <c r="K2324" i="103"/>
  <c r="K2323" i="103"/>
  <c r="K2322" i="103"/>
  <c r="K2321" i="103"/>
  <c r="K2320" i="103"/>
  <c r="K2319" i="103"/>
  <c r="K2318" i="103"/>
  <c r="K2317" i="103"/>
  <c r="K2316" i="103"/>
  <c r="K2315" i="103"/>
  <c r="K2314" i="103"/>
  <c r="K2313" i="103"/>
  <c r="K2312" i="103"/>
  <c r="K2311" i="103"/>
  <c r="K2310" i="103"/>
  <c r="K2309" i="103"/>
  <c r="K2308" i="103"/>
  <c r="K2307" i="103"/>
  <c r="K2306" i="103"/>
  <c r="K2305" i="103"/>
  <c r="K2304" i="103"/>
  <c r="K2303" i="103"/>
  <c r="K2302" i="103"/>
  <c r="K2301" i="103"/>
  <c r="K2300" i="103"/>
  <c r="K2299" i="103"/>
  <c r="K2298" i="103"/>
  <c r="K2297" i="103"/>
  <c r="K2296" i="103"/>
  <c r="K2295" i="103"/>
  <c r="K2294" i="103"/>
  <c r="K2293" i="103"/>
  <c r="K2292" i="103"/>
  <c r="K2291" i="103"/>
  <c r="K2290" i="103"/>
  <c r="K2289" i="103"/>
  <c r="K2288" i="103"/>
  <c r="K2287" i="103"/>
  <c r="K2286" i="103"/>
  <c r="K2285" i="103"/>
  <c r="K2284" i="103"/>
  <c r="K2283" i="103"/>
  <c r="K2282" i="103"/>
  <c r="K2281" i="103"/>
  <c r="K2280" i="103"/>
  <c r="K2279" i="103"/>
  <c r="K2278" i="103"/>
  <c r="K2277" i="103"/>
  <c r="K2276" i="103"/>
  <c r="K2275" i="103"/>
  <c r="K2274" i="103"/>
  <c r="K2273" i="103"/>
  <c r="K2272" i="103"/>
  <c r="K2271" i="103"/>
  <c r="K2270" i="103"/>
  <c r="K2269" i="103"/>
  <c r="K2268" i="103"/>
  <c r="K2267" i="103"/>
  <c r="K2266" i="103"/>
  <c r="K2265" i="103"/>
  <c r="K2264" i="103"/>
  <c r="K2263" i="103"/>
  <c r="K2262" i="103"/>
  <c r="K2261" i="103"/>
  <c r="K2260" i="103"/>
  <c r="K2259" i="103"/>
  <c r="K2258" i="103"/>
  <c r="K2257" i="103"/>
  <c r="K2256" i="103"/>
  <c r="K2255" i="103"/>
  <c r="K2254" i="103"/>
  <c r="K2253" i="103"/>
  <c r="K2252" i="103"/>
  <c r="K2251" i="103"/>
  <c r="K2250" i="103"/>
  <c r="K2249" i="103"/>
  <c r="K2248" i="103"/>
  <c r="K2247" i="103"/>
  <c r="K2246" i="103"/>
  <c r="K2245" i="103"/>
  <c r="K2244" i="103"/>
  <c r="K2243" i="103"/>
  <c r="K2242" i="103"/>
  <c r="K2241" i="103"/>
  <c r="K2240" i="103"/>
  <c r="K2239" i="103"/>
  <c r="K2238" i="103"/>
  <c r="K2237" i="103"/>
  <c r="K2236" i="103"/>
  <c r="K2235" i="103"/>
  <c r="K2234" i="103"/>
  <c r="K2233" i="103"/>
  <c r="K2232" i="103"/>
  <c r="K2231" i="103"/>
  <c r="K2230" i="103"/>
  <c r="K2229" i="103"/>
  <c r="K2228" i="103"/>
  <c r="K2227" i="103"/>
  <c r="K2226" i="103"/>
  <c r="K2225" i="103"/>
  <c r="K2224" i="103"/>
  <c r="K2223" i="103"/>
  <c r="K2222" i="103"/>
  <c r="K2221" i="103"/>
  <c r="K2220" i="103"/>
  <c r="K2219" i="103"/>
  <c r="K2218" i="103"/>
  <c r="K2217" i="103"/>
  <c r="K2216" i="103"/>
  <c r="K2215" i="103"/>
  <c r="K2214" i="103"/>
  <c r="K2213" i="103"/>
  <c r="K2212" i="103"/>
  <c r="K2211" i="103"/>
  <c r="K2210" i="103"/>
  <c r="K2209" i="103"/>
  <c r="K2208" i="103"/>
  <c r="K2207" i="103"/>
  <c r="K2206" i="103"/>
  <c r="K2205" i="103"/>
  <c r="K2204" i="103"/>
  <c r="K2203" i="103"/>
  <c r="K2202" i="103"/>
  <c r="K2201" i="103"/>
  <c r="K2200" i="103"/>
  <c r="K2199" i="103"/>
  <c r="K2198" i="103"/>
  <c r="K2197" i="103"/>
  <c r="K2196" i="103"/>
  <c r="K2195" i="103"/>
  <c r="K2194" i="103"/>
  <c r="K2193" i="103"/>
  <c r="K2192" i="103"/>
  <c r="K2191" i="103"/>
  <c r="K2190" i="103"/>
  <c r="K2189" i="103"/>
  <c r="K2188" i="103"/>
  <c r="K2187" i="103"/>
  <c r="K2186" i="103"/>
  <c r="K2185" i="103"/>
  <c r="K2184" i="103"/>
  <c r="K2183" i="103"/>
  <c r="K2182" i="103"/>
  <c r="K2181" i="103"/>
  <c r="K2180" i="103"/>
  <c r="K2179" i="103"/>
  <c r="K2178" i="103"/>
  <c r="K2177" i="103"/>
  <c r="K2176" i="103"/>
  <c r="K2175" i="103"/>
  <c r="K2174" i="103"/>
  <c r="K2173" i="103"/>
  <c r="K2172" i="103"/>
  <c r="K2171" i="103"/>
  <c r="K2170" i="103"/>
  <c r="K2169" i="103"/>
  <c r="K2168" i="103"/>
  <c r="K2167" i="103"/>
  <c r="K2166" i="103"/>
  <c r="K2165" i="103"/>
  <c r="K2164" i="103"/>
  <c r="K2163" i="103"/>
  <c r="K2162" i="103"/>
  <c r="K2161" i="103"/>
  <c r="K2160" i="103"/>
  <c r="K2159" i="103"/>
  <c r="K2158" i="103"/>
  <c r="K2157" i="103"/>
  <c r="K2156" i="103"/>
  <c r="K2155" i="103"/>
  <c r="K2154" i="103"/>
  <c r="K2153" i="103"/>
  <c r="K2152" i="103"/>
  <c r="K2151" i="103"/>
  <c r="K2150" i="103"/>
  <c r="K2149" i="103"/>
  <c r="K2148" i="103"/>
  <c r="K2147" i="103"/>
  <c r="K2146" i="103"/>
  <c r="K2145" i="103"/>
  <c r="K2144" i="103"/>
  <c r="K2143" i="103"/>
  <c r="K2142" i="103"/>
  <c r="K2141" i="103"/>
  <c r="K2140" i="103"/>
  <c r="K2139" i="103"/>
  <c r="K2138" i="103"/>
  <c r="K2137" i="103"/>
  <c r="K2136" i="103"/>
  <c r="K2135" i="103"/>
  <c r="K2134" i="103"/>
  <c r="K2133" i="103"/>
  <c r="K2132" i="103"/>
  <c r="K2131" i="103"/>
  <c r="K2130" i="103"/>
  <c r="K2129" i="103"/>
  <c r="K2128" i="103"/>
  <c r="K2127" i="103"/>
  <c r="K2126" i="103"/>
  <c r="K2125" i="103"/>
  <c r="K2124" i="103"/>
  <c r="K2123" i="103"/>
  <c r="K2122" i="103"/>
  <c r="K2121" i="103"/>
  <c r="K2120" i="103"/>
  <c r="K2119" i="103"/>
  <c r="K2118" i="103"/>
  <c r="K2117" i="103"/>
  <c r="K2116" i="103"/>
  <c r="K2115" i="103"/>
  <c r="K2114" i="103"/>
  <c r="K2113" i="103"/>
  <c r="K2112" i="103"/>
  <c r="K2111" i="103"/>
  <c r="K2110" i="103"/>
  <c r="K2109" i="103"/>
  <c r="K2108" i="103"/>
  <c r="K2107" i="103"/>
  <c r="K2106" i="103"/>
  <c r="K2105" i="103"/>
  <c r="K2104" i="103"/>
  <c r="K2103" i="103"/>
  <c r="K2102" i="103"/>
  <c r="K2101" i="103"/>
  <c r="K2100" i="103"/>
  <c r="K2099" i="103"/>
  <c r="K2098" i="103"/>
  <c r="K2097" i="103"/>
  <c r="K2096" i="103"/>
  <c r="K2095" i="103"/>
  <c r="K2094" i="103"/>
  <c r="K2093" i="103"/>
  <c r="K2092" i="103"/>
  <c r="K2091" i="103"/>
  <c r="K2090" i="103"/>
  <c r="K2089" i="103"/>
  <c r="K2088" i="103"/>
  <c r="K2087" i="103"/>
  <c r="K2086" i="103"/>
  <c r="K2085" i="103"/>
  <c r="K2084" i="103"/>
  <c r="K2083" i="103"/>
  <c r="K2082" i="103"/>
  <c r="K2081" i="103"/>
  <c r="K2080" i="103"/>
  <c r="K2079" i="103"/>
  <c r="K2078" i="103"/>
  <c r="K2077" i="103"/>
  <c r="K2076" i="103"/>
  <c r="K2075" i="103"/>
  <c r="K2074" i="103"/>
  <c r="K2073" i="103"/>
  <c r="K2072" i="103"/>
  <c r="K2071" i="103"/>
  <c r="K2070" i="103"/>
  <c r="K2069" i="103"/>
  <c r="K2068" i="103"/>
  <c r="K2067" i="103"/>
  <c r="K2066" i="103"/>
  <c r="K2065" i="103"/>
  <c r="K2064" i="103"/>
  <c r="K2063" i="103"/>
  <c r="K2062" i="103"/>
  <c r="K2061" i="103"/>
  <c r="K2060" i="103"/>
  <c r="K2059" i="103"/>
  <c r="K2058" i="103"/>
  <c r="K2057" i="103"/>
  <c r="K2056" i="103"/>
  <c r="K2055" i="103"/>
  <c r="K2054" i="103"/>
  <c r="K2053" i="103"/>
  <c r="K2052" i="103"/>
  <c r="K2051" i="103"/>
  <c r="K2050" i="103"/>
  <c r="K2049" i="103"/>
  <c r="K2048" i="103"/>
  <c r="K2047" i="103"/>
  <c r="K2046" i="103"/>
  <c r="K2045" i="103"/>
  <c r="K2044" i="103"/>
  <c r="K2043" i="103"/>
  <c r="K2042" i="103"/>
  <c r="K2041" i="103"/>
  <c r="K2040" i="103"/>
  <c r="K2039" i="103"/>
  <c r="K2038" i="103"/>
  <c r="K2037" i="103"/>
  <c r="K2036" i="103"/>
  <c r="K2035" i="103"/>
  <c r="K2034" i="103"/>
  <c r="K2033" i="103"/>
  <c r="K2032" i="103"/>
  <c r="K2031" i="103"/>
  <c r="K2030" i="103"/>
  <c r="K2029" i="103"/>
  <c r="K2028" i="103"/>
  <c r="K2027" i="103"/>
  <c r="K2026" i="103"/>
  <c r="K2025" i="103"/>
  <c r="K2024" i="103"/>
  <c r="K2023" i="103"/>
  <c r="K2022" i="103"/>
  <c r="K2021" i="103"/>
  <c r="K2020" i="103"/>
  <c r="K2019" i="103"/>
  <c r="K2018" i="103"/>
  <c r="K2017" i="103"/>
  <c r="K2016" i="103"/>
  <c r="K2015" i="103"/>
  <c r="K2014" i="103"/>
  <c r="K2013" i="103"/>
  <c r="K2012" i="103"/>
  <c r="K2011" i="103"/>
  <c r="K2010" i="103"/>
  <c r="K2009" i="103"/>
  <c r="K2008" i="103"/>
  <c r="K2007" i="103"/>
  <c r="K2006" i="103"/>
  <c r="K2005" i="103"/>
  <c r="K2004" i="103"/>
  <c r="K2003" i="103"/>
  <c r="K2002" i="103"/>
  <c r="K2001" i="103"/>
  <c r="K2000" i="103"/>
  <c r="K1999" i="103"/>
  <c r="K1998" i="103"/>
  <c r="K1997" i="103"/>
  <c r="K1996" i="103"/>
  <c r="K1995" i="103"/>
  <c r="K1994" i="103"/>
  <c r="K1993" i="103"/>
  <c r="K1992" i="103"/>
  <c r="K1991" i="103"/>
  <c r="K1990" i="103"/>
  <c r="K1989" i="103"/>
  <c r="K1988" i="103"/>
  <c r="K1987" i="103"/>
  <c r="K1986" i="103"/>
  <c r="K1985" i="103"/>
  <c r="K1984" i="103"/>
  <c r="K1983" i="103"/>
  <c r="K1982" i="103"/>
  <c r="K1981" i="103"/>
  <c r="K1980" i="103"/>
  <c r="K1979" i="103"/>
  <c r="K1978" i="103"/>
  <c r="K1977" i="103"/>
  <c r="K1976" i="103"/>
  <c r="K1975" i="103"/>
  <c r="K1974" i="103"/>
  <c r="K1973" i="103"/>
  <c r="K1972" i="103"/>
  <c r="K1971" i="103"/>
  <c r="K1970" i="103"/>
  <c r="K1969" i="103"/>
  <c r="K1968" i="103"/>
  <c r="K1967" i="103"/>
  <c r="K1966" i="103"/>
  <c r="K1965" i="103"/>
  <c r="K1964" i="103"/>
  <c r="K1963" i="103"/>
  <c r="K1962" i="103"/>
  <c r="K1961" i="103"/>
  <c r="K1960" i="103"/>
  <c r="K1959" i="103"/>
  <c r="K1958" i="103"/>
  <c r="K1957" i="103"/>
  <c r="K1956" i="103"/>
  <c r="K1955" i="103"/>
  <c r="K1954" i="103"/>
  <c r="K1953" i="103"/>
  <c r="K1952" i="103"/>
  <c r="K1951" i="103"/>
  <c r="K1950" i="103"/>
  <c r="K1949" i="103"/>
  <c r="K1948" i="103"/>
  <c r="K1947" i="103"/>
  <c r="K1946" i="103"/>
  <c r="K1945" i="103"/>
  <c r="K1944" i="103"/>
  <c r="K1943" i="103"/>
  <c r="K1942" i="103"/>
  <c r="K1941" i="103"/>
  <c r="K1940" i="103"/>
  <c r="K1939" i="103"/>
  <c r="K1938" i="103"/>
  <c r="K1937" i="103"/>
  <c r="K1936" i="103"/>
  <c r="K1935" i="103"/>
  <c r="K1934" i="103"/>
  <c r="K1933" i="103"/>
  <c r="K1932" i="103"/>
  <c r="K1931" i="103"/>
  <c r="K1930" i="103"/>
  <c r="K1929" i="103"/>
  <c r="K1928" i="103"/>
  <c r="K1927" i="103"/>
  <c r="K1926" i="103"/>
  <c r="K1925" i="103"/>
  <c r="K1924" i="103"/>
  <c r="K1923" i="103"/>
  <c r="K1922" i="103"/>
  <c r="K1921" i="103"/>
  <c r="K1920" i="103"/>
  <c r="K1919" i="103"/>
  <c r="K1918" i="103"/>
  <c r="K1917" i="103"/>
  <c r="K1916" i="103"/>
  <c r="K1915" i="103"/>
  <c r="K1914" i="103"/>
  <c r="K1913" i="103"/>
  <c r="K1912" i="103"/>
  <c r="K1911" i="103"/>
  <c r="K1910" i="103"/>
  <c r="K1909" i="103"/>
  <c r="K1908" i="103"/>
  <c r="K1907" i="103"/>
  <c r="K1906" i="103"/>
  <c r="K1905" i="103"/>
  <c r="K1904" i="103"/>
  <c r="K1903" i="103"/>
  <c r="K1902" i="103"/>
  <c r="K1901" i="103"/>
  <c r="K1900" i="103"/>
  <c r="K1899" i="103"/>
  <c r="K1898" i="103"/>
  <c r="K1897" i="103"/>
  <c r="K1896" i="103"/>
  <c r="K1895" i="103"/>
  <c r="K1894" i="103"/>
  <c r="K1893" i="103"/>
  <c r="K1892" i="103"/>
  <c r="K1891" i="103"/>
  <c r="K1890" i="103"/>
  <c r="K1889" i="103"/>
  <c r="K1888" i="103"/>
  <c r="K1887" i="103"/>
  <c r="K1886" i="103"/>
  <c r="K1885" i="103"/>
  <c r="K1884" i="103"/>
  <c r="K1883" i="103"/>
  <c r="K1882" i="103"/>
  <c r="K1881" i="103"/>
  <c r="K1880" i="103"/>
  <c r="K1879" i="103"/>
  <c r="K1878" i="103"/>
  <c r="K1877" i="103"/>
  <c r="K1876" i="103"/>
  <c r="K1875" i="103"/>
  <c r="K1874" i="103"/>
  <c r="K1873" i="103"/>
  <c r="K1872" i="103"/>
  <c r="K1871" i="103"/>
  <c r="K1870" i="103"/>
  <c r="K1869" i="103"/>
  <c r="K1868" i="103"/>
  <c r="K1867" i="103"/>
  <c r="K1866" i="103"/>
  <c r="K1865" i="103"/>
  <c r="K1864" i="103"/>
  <c r="K1863" i="103"/>
  <c r="K1862" i="103"/>
  <c r="K1861" i="103"/>
  <c r="K1860" i="103"/>
  <c r="K1859" i="103"/>
  <c r="K1858" i="103"/>
  <c r="K1857" i="103"/>
  <c r="K1856" i="103"/>
  <c r="K1855" i="103"/>
  <c r="K1854" i="103"/>
  <c r="K1853" i="103"/>
  <c r="K1852" i="103"/>
  <c r="K1851" i="103"/>
  <c r="K1850" i="103"/>
  <c r="K1849" i="103"/>
  <c r="K1848" i="103"/>
  <c r="K1847" i="103"/>
  <c r="K1846" i="103"/>
  <c r="K1845" i="103"/>
  <c r="K1844" i="103"/>
  <c r="K1843" i="103"/>
  <c r="K1842" i="103"/>
  <c r="K1841" i="103"/>
  <c r="K1840" i="103"/>
  <c r="K1839" i="103"/>
  <c r="K1838" i="103"/>
  <c r="K1837" i="103"/>
  <c r="K1836" i="103"/>
  <c r="K1835" i="103"/>
  <c r="K1834" i="103"/>
  <c r="K1833" i="103"/>
  <c r="K1832" i="103"/>
  <c r="K1831" i="103"/>
  <c r="K1830" i="103"/>
  <c r="K1829" i="103"/>
  <c r="K1828" i="103"/>
  <c r="K1827" i="103"/>
  <c r="K1826" i="103"/>
  <c r="K1825" i="103"/>
  <c r="K1824" i="103"/>
  <c r="K1823" i="103"/>
  <c r="K1822" i="103"/>
  <c r="K1821" i="103"/>
  <c r="K1820" i="103"/>
  <c r="K1819" i="103"/>
  <c r="K1818" i="103"/>
  <c r="K1817" i="103"/>
  <c r="K1816" i="103"/>
  <c r="K1815" i="103"/>
  <c r="K1814" i="103"/>
  <c r="K1813" i="103"/>
  <c r="K1812" i="103"/>
  <c r="K1811" i="103"/>
  <c r="K1810" i="103"/>
  <c r="K1809" i="103"/>
  <c r="K1808" i="103"/>
  <c r="K1807" i="103"/>
  <c r="K1806" i="103"/>
  <c r="K1805" i="103"/>
  <c r="K1804" i="103"/>
  <c r="K1803" i="103"/>
  <c r="K1802" i="103"/>
  <c r="K1801" i="103"/>
  <c r="K1800" i="103"/>
  <c r="K1799" i="103"/>
  <c r="K1798" i="103"/>
  <c r="K1797" i="103"/>
  <c r="K1796" i="103"/>
  <c r="K1795" i="103"/>
  <c r="K1794" i="103"/>
  <c r="K1793" i="103"/>
  <c r="K1792" i="103"/>
  <c r="K1791" i="103"/>
  <c r="K1790" i="103"/>
  <c r="K1789" i="103"/>
  <c r="K1788" i="103"/>
  <c r="K1787" i="103"/>
  <c r="K1786" i="103"/>
  <c r="K1785" i="103"/>
  <c r="K1784" i="103"/>
  <c r="K1783" i="103"/>
  <c r="K1782" i="103"/>
  <c r="K1781" i="103"/>
  <c r="K1780" i="103"/>
  <c r="K1779" i="103"/>
  <c r="K1778" i="103"/>
  <c r="K1777" i="103"/>
  <c r="K1776" i="103"/>
  <c r="K1775" i="103"/>
  <c r="K1774" i="103"/>
  <c r="K1773" i="103"/>
  <c r="K1772" i="103"/>
  <c r="K1771" i="103"/>
  <c r="K1770" i="103"/>
  <c r="K1769" i="103"/>
  <c r="K1768" i="103"/>
  <c r="K1767" i="103"/>
  <c r="K1766" i="103"/>
  <c r="K1765" i="103"/>
  <c r="K1764" i="103"/>
  <c r="K1763" i="103"/>
  <c r="K1762" i="103"/>
  <c r="K1761" i="103"/>
  <c r="K1760" i="103"/>
  <c r="K1759" i="103"/>
  <c r="K1758" i="103"/>
  <c r="K1757" i="103"/>
  <c r="K1756" i="103"/>
  <c r="K1755" i="103"/>
  <c r="K1754" i="103"/>
  <c r="K1753" i="103"/>
  <c r="K1752" i="103"/>
  <c r="K1751" i="103"/>
  <c r="K1750" i="103"/>
  <c r="K1749" i="103"/>
  <c r="K1748" i="103"/>
  <c r="K1747" i="103"/>
  <c r="K1746" i="103"/>
  <c r="K1745" i="103"/>
  <c r="K1744" i="103"/>
  <c r="K1743" i="103"/>
  <c r="K1742" i="103"/>
  <c r="K1741" i="103"/>
  <c r="K1740" i="103"/>
  <c r="K1739" i="103"/>
  <c r="K1738" i="103"/>
  <c r="K1737" i="103"/>
  <c r="K1736" i="103"/>
  <c r="K1735" i="103"/>
  <c r="K1734" i="103"/>
  <c r="K1733" i="103"/>
  <c r="K1732" i="103"/>
  <c r="K1731" i="103"/>
  <c r="K1730" i="103"/>
  <c r="K1729" i="103"/>
  <c r="K1728" i="103"/>
  <c r="K1727" i="103"/>
  <c r="K1726" i="103"/>
  <c r="K1725" i="103"/>
  <c r="K1724" i="103"/>
  <c r="K1723" i="103"/>
  <c r="K1722" i="103"/>
  <c r="K1721" i="103"/>
  <c r="K1720" i="103"/>
  <c r="K1719" i="103"/>
  <c r="K1718" i="103"/>
  <c r="K1717" i="103"/>
  <c r="K1716" i="103"/>
  <c r="K1715" i="103"/>
  <c r="K1714" i="103"/>
  <c r="K1713" i="103"/>
  <c r="K1712" i="103"/>
  <c r="K1711" i="103"/>
  <c r="K1710" i="103"/>
  <c r="K1709" i="103"/>
  <c r="K1708" i="103"/>
  <c r="K1707" i="103"/>
  <c r="K1706" i="103"/>
  <c r="K1705" i="103"/>
  <c r="K1704" i="103"/>
  <c r="K1703" i="103"/>
  <c r="K1702" i="103"/>
  <c r="K1701" i="103"/>
  <c r="K1700" i="103"/>
  <c r="K1699" i="103"/>
  <c r="K1698" i="103"/>
  <c r="K1697" i="103"/>
  <c r="K1696" i="103"/>
  <c r="K1695" i="103"/>
  <c r="K1694" i="103"/>
  <c r="K1693" i="103"/>
  <c r="K1692" i="103"/>
  <c r="K1691" i="103"/>
  <c r="K1690" i="103"/>
  <c r="K1689" i="103"/>
  <c r="K1688" i="103"/>
  <c r="K1687" i="103"/>
  <c r="K1686" i="103"/>
  <c r="K1685" i="103"/>
  <c r="K1684" i="103"/>
  <c r="K1683" i="103"/>
  <c r="K1682" i="103"/>
  <c r="K1681" i="103"/>
  <c r="K1680" i="103"/>
  <c r="K1679" i="103"/>
  <c r="K1678" i="103"/>
  <c r="K1677" i="103"/>
  <c r="K1676" i="103"/>
  <c r="K1675" i="103"/>
  <c r="K1674" i="103"/>
  <c r="K1673" i="103"/>
  <c r="K1672" i="103"/>
  <c r="K1671" i="103"/>
  <c r="K1670" i="103"/>
  <c r="K1669" i="103"/>
  <c r="K1668" i="103"/>
  <c r="K1667" i="103"/>
  <c r="K1666" i="103"/>
  <c r="K1665" i="103"/>
  <c r="K1664" i="103"/>
  <c r="K1663" i="103"/>
  <c r="K1662" i="103"/>
  <c r="K1661" i="103"/>
  <c r="K1660" i="103"/>
  <c r="K1659" i="103"/>
  <c r="K1658" i="103"/>
  <c r="K1657" i="103"/>
  <c r="K1656" i="103"/>
  <c r="K1655" i="103"/>
  <c r="K1654" i="103"/>
  <c r="K1653" i="103"/>
  <c r="K1652" i="103"/>
  <c r="K1651" i="103"/>
  <c r="K1650" i="103"/>
  <c r="K1649" i="103"/>
  <c r="K1648" i="103"/>
  <c r="K1647" i="103"/>
  <c r="K1646" i="103"/>
  <c r="K1645" i="103"/>
  <c r="K1644" i="103"/>
  <c r="K1643" i="103"/>
  <c r="K1642" i="103"/>
  <c r="K1641" i="103"/>
  <c r="K1640" i="103"/>
  <c r="K1639" i="103"/>
  <c r="K1638" i="103"/>
  <c r="K1637" i="103"/>
  <c r="K1636" i="103"/>
  <c r="K1635" i="103"/>
  <c r="K1634" i="103"/>
  <c r="K1633" i="103"/>
  <c r="K1632" i="103"/>
  <c r="K1631" i="103"/>
  <c r="K1630" i="103"/>
  <c r="K1629" i="103"/>
  <c r="K1628" i="103"/>
  <c r="K1627" i="103"/>
  <c r="K1626" i="103"/>
  <c r="K1625" i="103"/>
  <c r="K1624" i="103"/>
  <c r="K1623" i="103"/>
  <c r="K1622" i="103"/>
  <c r="K1621" i="103"/>
  <c r="K1620" i="103"/>
  <c r="K1619" i="103"/>
  <c r="K1618" i="103"/>
  <c r="K1617" i="103"/>
  <c r="K1616" i="103"/>
  <c r="K1615" i="103"/>
  <c r="K1614" i="103"/>
  <c r="K1613" i="103"/>
  <c r="K1612" i="103"/>
  <c r="K1611" i="103"/>
  <c r="K1610" i="103"/>
  <c r="K1609" i="103"/>
  <c r="K1608" i="103"/>
  <c r="K1607" i="103"/>
  <c r="K1606" i="103"/>
  <c r="K1605" i="103"/>
  <c r="K1604" i="103"/>
  <c r="K1603" i="103"/>
  <c r="K1602" i="103"/>
  <c r="K1601" i="103"/>
  <c r="K1600" i="103"/>
  <c r="K1599" i="103"/>
  <c r="K1598" i="103"/>
  <c r="K1597" i="103"/>
  <c r="K1596" i="103"/>
  <c r="K1595" i="103"/>
  <c r="K1594" i="103"/>
  <c r="K1593" i="103"/>
  <c r="K1592" i="103"/>
  <c r="K1591" i="103"/>
  <c r="K1590" i="103"/>
  <c r="K1589" i="103"/>
  <c r="K1588" i="103"/>
  <c r="K1587" i="103"/>
  <c r="K1586" i="103"/>
  <c r="K1585" i="103"/>
  <c r="K1584" i="103"/>
  <c r="K1583" i="103"/>
  <c r="K1582" i="103"/>
  <c r="K1581" i="103"/>
  <c r="K1580" i="103"/>
  <c r="K1579" i="103"/>
  <c r="K1578" i="103"/>
  <c r="K1577" i="103"/>
  <c r="K1576" i="103"/>
  <c r="K1575" i="103"/>
  <c r="K1574" i="103"/>
  <c r="K1573" i="103"/>
  <c r="K1572" i="103"/>
  <c r="K1571" i="103"/>
  <c r="K1570" i="103"/>
  <c r="K1569" i="103"/>
  <c r="K1568" i="103"/>
  <c r="K1567" i="103"/>
  <c r="K1566" i="103"/>
  <c r="K1565" i="103"/>
  <c r="K1564" i="103"/>
  <c r="K1563" i="103"/>
  <c r="K1562" i="103"/>
  <c r="K1561" i="103"/>
  <c r="K1560" i="103"/>
  <c r="K1559" i="103"/>
  <c r="K1558" i="103"/>
  <c r="K1557" i="103"/>
  <c r="K1556" i="103"/>
  <c r="K1555" i="103"/>
  <c r="K1554" i="103"/>
  <c r="K1553" i="103"/>
  <c r="K1552" i="103"/>
  <c r="K1551" i="103"/>
  <c r="K1550" i="103"/>
  <c r="K1549" i="103"/>
  <c r="K1548" i="103"/>
  <c r="K1547" i="103"/>
  <c r="K1546" i="103"/>
  <c r="K1545" i="103"/>
  <c r="K1544" i="103"/>
  <c r="K1543" i="103"/>
  <c r="K1542" i="103"/>
  <c r="K1541" i="103"/>
  <c r="K1540" i="103"/>
  <c r="K1539" i="103"/>
  <c r="K1538" i="103"/>
  <c r="K1537" i="103"/>
  <c r="K1536" i="103"/>
  <c r="K1535" i="103"/>
  <c r="K1534" i="103"/>
  <c r="K1533" i="103"/>
  <c r="K1532" i="103"/>
  <c r="K1531" i="103"/>
  <c r="K1530" i="103"/>
  <c r="K1529" i="103"/>
  <c r="K1528" i="103"/>
  <c r="K1527" i="103"/>
  <c r="K1526" i="103"/>
  <c r="K1525" i="103"/>
  <c r="K1524" i="103"/>
  <c r="K1523" i="103"/>
  <c r="K1522" i="103"/>
  <c r="K1521" i="103"/>
  <c r="K1520" i="103"/>
  <c r="K1519" i="103"/>
  <c r="K1518" i="103"/>
  <c r="K1517" i="103"/>
  <c r="K1516" i="103"/>
  <c r="K1515" i="103"/>
  <c r="K1514" i="103"/>
  <c r="K1513" i="103"/>
  <c r="K1512" i="103"/>
  <c r="K1511" i="103"/>
  <c r="K1510" i="103"/>
  <c r="K1509" i="103"/>
  <c r="K1508" i="103"/>
  <c r="K1507" i="103"/>
  <c r="K1506" i="103"/>
  <c r="K1505" i="103"/>
  <c r="K1504" i="103"/>
  <c r="K1503" i="103"/>
  <c r="K1502" i="103"/>
  <c r="K1501" i="103"/>
  <c r="K1500" i="103"/>
  <c r="K1499" i="103"/>
  <c r="K1498" i="103"/>
  <c r="K1497" i="103"/>
  <c r="K1496" i="103"/>
  <c r="K1495" i="103"/>
  <c r="K1494" i="103"/>
  <c r="K1493" i="103"/>
  <c r="K1492" i="103"/>
  <c r="K1491" i="103"/>
  <c r="K1490" i="103"/>
  <c r="K1489" i="103"/>
  <c r="K1488" i="103"/>
  <c r="K1487" i="103"/>
  <c r="K1486" i="103"/>
  <c r="K1485" i="103"/>
  <c r="K1484" i="103"/>
  <c r="K1483" i="103"/>
  <c r="K1482" i="103"/>
  <c r="K1481" i="103"/>
  <c r="K1480" i="103"/>
  <c r="K1479" i="103"/>
  <c r="K1478" i="103"/>
  <c r="K1477" i="103"/>
  <c r="K1476" i="103"/>
  <c r="K1475" i="103"/>
  <c r="K1474" i="103"/>
  <c r="K1473" i="103"/>
  <c r="K1472" i="103"/>
  <c r="K1471" i="103"/>
  <c r="K1470" i="103"/>
  <c r="K1469" i="103"/>
  <c r="K1468" i="103"/>
  <c r="K1467" i="103"/>
  <c r="K1466" i="103"/>
  <c r="K1465" i="103"/>
  <c r="K1464" i="103"/>
  <c r="K1463" i="103"/>
  <c r="K1462" i="103"/>
  <c r="K1461" i="103"/>
  <c r="K1460" i="103"/>
  <c r="K1459" i="103"/>
  <c r="K1458" i="103"/>
  <c r="K1457" i="103"/>
  <c r="K1456" i="103"/>
  <c r="K1455" i="103"/>
  <c r="K1454" i="103"/>
  <c r="K1453" i="103"/>
  <c r="K1452" i="103"/>
  <c r="K1451" i="103"/>
  <c r="K1450" i="103"/>
  <c r="K1449" i="103"/>
  <c r="K1448" i="103"/>
  <c r="K1447" i="103"/>
  <c r="K1446" i="103"/>
  <c r="K1445" i="103"/>
  <c r="K1444" i="103"/>
  <c r="K1443" i="103"/>
  <c r="K1442" i="103"/>
  <c r="K1441" i="103"/>
  <c r="K1440" i="103"/>
  <c r="K1439" i="103"/>
  <c r="K1438" i="103"/>
  <c r="K1437" i="103"/>
  <c r="K1436" i="103"/>
  <c r="K1435" i="103"/>
  <c r="K1434" i="103"/>
  <c r="K1433" i="103"/>
  <c r="K1432" i="103"/>
  <c r="K1431" i="103"/>
  <c r="K1430" i="103"/>
  <c r="K1429" i="103"/>
  <c r="K1428" i="103"/>
  <c r="K1427" i="103"/>
  <c r="K1426" i="103"/>
  <c r="K1425" i="103"/>
  <c r="K1424" i="103"/>
  <c r="K1423" i="103"/>
  <c r="K1422" i="103"/>
  <c r="K1421" i="103"/>
  <c r="K1420" i="103"/>
  <c r="K1419" i="103"/>
  <c r="K1418" i="103"/>
  <c r="K1417" i="103"/>
  <c r="K1416" i="103"/>
  <c r="K1415" i="103"/>
  <c r="K1414" i="103"/>
  <c r="K1413" i="103"/>
  <c r="K1412" i="103"/>
  <c r="K1411" i="103"/>
  <c r="K1410" i="103"/>
  <c r="K1409" i="103"/>
  <c r="K1408" i="103"/>
  <c r="K1407" i="103"/>
  <c r="K1406" i="103"/>
  <c r="K1405" i="103"/>
  <c r="K1404" i="103"/>
  <c r="K1403" i="103"/>
  <c r="K1402" i="103"/>
  <c r="K1401" i="103"/>
  <c r="K1400" i="103"/>
  <c r="K1399" i="103"/>
  <c r="K1398" i="103"/>
  <c r="K1397" i="103"/>
  <c r="K1396" i="103"/>
  <c r="K1395" i="103"/>
  <c r="K1394" i="103"/>
  <c r="K1393" i="103"/>
  <c r="K1392" i="103"/>
  <c r="K1391" i="103"/>
  <c r="K1390" i="103"/>
  <c r="K1389" i="103"/>
  <c r="K1388" i="103"/>
  <c r="K1387" i="103"/>
  <c r="K1386" i="103"/>
  <c r="K1385" i="103"/>
  <c r="K1384" i="103"/>
  <c r="K1383" i="103"/>
  <c r="K1382" i="103"/>
  <c r="K1381" i="103"/>
  <c r="K1380" i="103"/>
  <c r="K1379" i="103"/>
  <c r="K1378" i="103"/>
  <c r="K1377" i="103"/>
  <c r="K1376" i="103"/>
  <c r="K1375" i="103"/>
  <c r="K1374" i="103"/>
  <c r="K1373" i="103"/>
  <c r="K1372" i="103"/>
  <c r="K1371" i="103"/>
  <c r="K1370" i="103"/>
  <c r="K1369" i="103"/>
  <c r="K1368" i="103"/>
  <c r="K1367" i="103"/>
  <c r="K1366" i="103"/>
  <c r="K1365" i="103"/>
  <c r="K1364" i="103"/>
  <c r="K1363" i="103"/>
  <c r="K1362" i="103"/>
  <c r="K1361" i="103"/>
  <c r="K1360" i="103"/>
  <c r="K1359" i="103"/>
  <c r="K1358" i="103"/>
  <c r="K1357" i="103"/>
  <c r="K1356" i="103"/>
  <c r="K1355" i="103"/>
  <c r="K1354" i="103"/>
  <c r="K1353" i="103"/>
  <c r="K1352" i="103"/>
  <c r="K1351" i="103"/>
  <c r="K1350" i="103"/>
  <c r="K1349" i="103"/>
  <c r="K1348" i="103"/>
  <c r="K1347" i="103"/>
  <c r="K1346" i="103"/>
  <c r="K1345" i="103"/>
  <c r="K1344" i="103"/>
  <c r="K1343" i="103"/>
  <c r="K1342" i="103"/>
  <c r="K1341" i="103"/>
  <c r="K1340" i="103"/>
  <c r="K1339" i="103"/>
  <c r="K1338" i="103"/>
  <c r="K1337" i="103"/>
  <c r="K1336" i="103"/>
  <c r="K1335" i="103"/>
  <c r="K1334" i="103"/>
  <c r="K1333" i="103"/>
  <c r="K1332" i="103"/>
  <c r="K1331" i="103"/>
  <c r="K1330" i="103"/>
  <c r="K1329" i="103"/>
  <c r="K1328" i="103"/>
  <c r="K1327" i="103"/>
  <c r="K1326" i="103"/>
  <c r="K1325" i="103"/>
  <c r="K1324" i="103"/>
  <c r="K1323" i="103"/>
  <c r="K1322" i="103"/>
  <c r="K1321" i="103"/>
  <c r="K1320" i="103"/>
  <c r="K1319" i="103"/>
  <c r="K1318" i="103"/>
  <c r="K1317" i="103"/>
  <c r="K1316" i="103"/>
  <c r="K1315" i="103"/>
  <c r="K1314" i="103"/>
  <c r="K1313" i="103"/>
  <c r="K1312" i="103"/>
  <c r="K1311" i="103"/>
  <c r="K1310" i="103"/>
  <c r="K1309" i="103"/>
  <c r="K1308" i="103"/>
  <c r="K1307" i="103"/>
  <c r="K1306" i="103"/>
  <c r="K1305" i="103"/>
  <c r="K1304" i="103"/>
  <c r="K1303" i="103"/>
  <c r="K1302" i="103"/>
  <c r="K1301" i="103"/>
  <c r="K1300" i="103"/>
  <c r="K1299" i="103"/>
  <c r="K1298" i="103"/>
  <c r="K1297" i="103"/>
  <c r="K1296" i="103"/>
  <c r="K1295" i="103"/>
  <c r="K1294" i="103"/>
  <c r="K1293" i="103"/>
  <c r="K1292" i="103"/>
  <c r="K1291" i="103"/>
  <c r="K1290" i="103"/>
  <c r="K1289" i="103"/>
  <c r="K1288" i="103"/>
  <c r="K1287" i="103"/>
  <c r="K1286" i="103"/>
  <c r="K1285" i="103"/>
  <c r="K1284" i="103"/>
  <c r="K1283" i="103"/>
  <c r="K1282" i="103"/>
  <c r="K1281" i="103"/>
  <c r="K1280" i="103"/>
  <c r="K1279" i="103"/>
  <c r="K1278" i="103"/>
  <c r="K1277" i="103"/>
  <c r="K1276" i="103"/>
  <c r="K1275" i="103"/>
  <c r="K1274" i="103"/>
  <c r="K1273" i="103"/>
  <c r="K1272" i="103"/>
  <c r="K1271" i="103"/>
  <c r="K1270" i="103"/>
  <c r="K1269" i="103"/>
  <c r="K1268" i="103"/>
  <c r="K1267" i="103"/>
  <c r="K1266" i="103"/>
  <c r="K1265" i="103"/>
  <c r="K1264" i="103"/>
  <c r="K1263" i="103"/>
  <c r="K1262" i="103"/>
  <c r="K1261" i="103"/>
  <c r="K1260" i="103"/>
  <c r="K1259" i="103"/>
  <c r="K1258" i="103"/>
  <c r="K1257" i="103"/>
  <c r="K1256" i="103"/>
  <c r="K1255" i="103"/>
  <c r="K1254" i="103"/>
  <c r="K1253" i="103"/>
  <c r="K1252" i="103"/>
  <c r="K1251" i="103"/>
  <c r="K1250" i="103"/>
  <c r="K1249" i="103"/>
  <c r="K1248" i="103"/>
  <c r="K1247" i="103"/>
  <c r="K1246" i="103"/>
  <c r="K1245" i="103"/>
  <c r="K1244" i="103"/>
  <c r="K1243" i="103"/>
  <c r="K1242" i="103"/>
  <c r="K1241" i="103"/>
  <c r="K1240" i="103"/>
  <c r="K1239" i="103"/>
  <c r="K1238" i="103"/>
  <c r="K1237" i="103"/>
  <c r="K1236" i="103"/>
  <c r="K1235" i="103"/>
  <c r="K1234" i="103"/>
  <c r="K1233" i="103"/>
  <c r="K1232" i="103"/>
  <c r="K1231" i="103"/>
  <c r="K1230" i="103"/>
  <c r="K1229" i="103"/>
  <c r="K1228" i="103"/>
  <c r="K1227" i="103"/>
  <c r="K1226" i="103"/>
  <c r="K1225" i="103"/>
  <c r="K1224" i="103"/>
  <c r="K1223" i="103"/>
  <c r="K1222" i="103"/>
  <c r="K1221" i="103"/>
  <c r="K1220" i="103"/>
  <c r="K1219" i="103"/>
  <c r="K1218" i="103"/>
  <c r="K1217" i="103"/>
  <c r="K1216" i="103"/>
  <c r="K1215" i="103"/>
  <c r="K1214" i="103"/>
  <c r="K1213" i="103"/>
  <c r="K1212" i="103"/>
  <c r="K1211" i="103"/>
  <c r="K1210" i="103"/>
  <c r="K1209" i="103"/>
  <c r="K1208" i="103"/>
  <c r="K1207" i="103"/>
  <c r="K1206" i="103"/>
  <c r="K1205" i="103"/>
  <c r="K1204" i="103"/>
  <c r="K1203" i="103"/>
  <c r="K1202" i="103"/>
  <c r="K1201" i="103"/>
  <c r="K1200" i="103"/>
  <c r="K1199" i="103"/>
  <c r="K1198" i="103"/>
  <c r="K1197" i="103"/>
  <c r="K1196" i="103"/>
  <c r="K1195" i="103"/>
  <c r="K1194" i="103"/>
  <c r="K1193" i="103"/>
  <c r="K1192" i="103"/>
  <c r="K1191" i="103"/>
  <c r="K1190" i="103"/>
  <c r="K1189" i="103"/>
  <c r="K1188" i="103"/>
  <c r="K1187" i="103"/>
  <c r="K1186" i="103"/>
  <c r="K1185" i="103"/>
  <c r="K1184" i="103"/>
  <c r="K1183" i="103"/>
  <c r="K1182" i="103"/>
  <c r="K1181" i="103"/>
  <c r="K1180" i="103"/>
  <c r="K1179" i="103"/>
  <c r="K1178" i="103"/>
  <c r="K1177" i="103"/>
  <c r="K1176" i="103"/>
  <c r="K1175" i="103"/>
  <c r="K1174" i="103"/>
  <c r="K1173" i="103"/>
  <c r="K1172" i="103"/>
  <c r="K1171" i="103"/>
  <c r="K1170" i="103"/>
  <c r="K1169" i="103"/>
  <c r="K1168" i="103"/>
  <c r="K1167" i="103"/>
  <c r="K1166" i="103"/>
  <c r="K1165" i="103"/>
  <c r="K1164" i="103"/>
  <c r="K1163" i="103"/>
  <c r="K1162" i="103"/>
  <c r="K1161" i="103"/>
  <c r="K1160" i="103"/>
  <c r="K1159" i="103"/>
  <c r="K1158" i="103"/>
  <c r="K1157" i="103"/>
  <c r="K1156" i="103"/>
  <c r="K1155" i="103"/>
  <c r="K1154" i="103"/>
  <c r="K1153" i="103"/>
  <c r="K1152" i="103"/>
  <c r="K1151" i="103"/>
  <c r="K1150" i="103"/>
  <c r="K1149" i="103"/>
  <c r="K1148" i="103"/>
  <c r="K1147" i="103"/>
  <c r="K1146" i="103"/>
  <c r="K1145" i="103"/>
  <c r="K1144" i="103"/>
  <c r="K1143" i="103"/>
  <c r="K1142" i="103"/>
  <c r="K1141" i="103"/>
  <c r="K1140" i="103"/>
  <c r="K1139" i="103"/>
  <c r="K1138" i="103"/>
  <c r="K1137" i="103"/>
  <c r="K1136" i="103"/>
  <c r="K1135" i="103"/>
  <c r="K1134" i="103"/>
  <c r="K1133" i="103"/>
  <c r="K1132" i="103"/>
  <c r="K1131" i="103"/>
  <c r="K1130" i="103"/>
  <c r="K1129" i="103"/>
  <c r="K1128" i="103"/>
  <c r="K1127" i="103"/>
  <c r="K1126" i="103"/>
  <c r="K1125" i="103"/>
  <c r="K1124" i="103"/>
  <c r="K1123" i="103"/>
  <c r="K1122" i="103"/>
  <c r="K1121" i="103"/>
  <c r="K1120" i="103"/>
  <c r="K1119" i="103"/>
  <c r="K1118" i="103"/>
  <c r="K1117" i="103"/>
  <c r="K1116" i="103"/>
  <c r="K1115" i="103"/>
  <c r="K1114" i="103"/>
  <c r="K1113" i="103"/>
  <c r="K1112" i="103"/>
  <c r="K1111" i="103"/>
  <c r="K1110" i="103"/>
  <c r="K1109" i="103"/>
  <c r="K1108" i="103"/>
  <c r="K1107" i="103"/>
  <c r="K1106" i="103"/>
  <c r="K1105" i="103"/>
  <c r="K1104" i="103"/>
  <c r="K1103" i="103"/>
  <c r="K1102" i="103"/>
  <c r="K1101" i="103"/>
  <c r="K1100" i="103"/>
  <c r="K1099" i="103"/>
  <c r="K1098" i="103"/>
  <c r="K1097" i="103"/>
  <c r="K1096" i="103"/>
  <c r="K1095" i="103"/>
  <c r="K1094" i="103"/>
  <c r="K1093" i="103"/>
  <c r="K1092" i="103"/>
  <c r="K1091" i="103"/>
  <c r="K1090" i="103"/>
  <c r="K1089" i="103"/>
  <c r="K1088" i="103"/>
  <c r="K1087" i="103"/>
  <c r="K1086" i="103"/>
  <c r="K1085" i="103"/>
  <c r="K1084" i="103"/>
  <c r="K1083" i="103"/>
  <c r="K1082" i="103"/>
  <c r="K1081" i="103"/>
  <c r="K1080" i="103"/>
  <c r="K1079" i="103"/>
  <c r="K1078" i="103"/>
  <c r="K1077" i="103"/>
  <c r="K1076" i="103"/>
  <c r="K1075" i="103"/>
  <c r="K1074" i="103"/>
  <c r="K1073" i="103"/>
  <c r="K1072" i="103"/>
  <c r="K1071" i="103"/>
  <c r="K1070" i="103"/>
  <c r="K1069" i="103"/>
  <c r="K1068" i="103"/>
  <c r="K1067" i="103"/>
  <c r="K1066" i="103"/>
  <c r="K1065" i="103"/>
  <c r="K1064" i="103"/>
  <c r="K1063" i="103"/>
  <c r="K1062" i="103"/>
  <c r="K1061" i="103"/>
  <c r="K1060" i="103"/>
  <c r="K1059" i="103"/>
  <c r="K1058" i="103"/>
  <c r="K1057" i="103"/>
  <c r="K1056" i="103"/>
  <c r="K1055" i="103"/>
  <c r="K1054" i="103"/>
  <c r="K1053" i="103"/>
  <c r="K1052" i="103"/>
  <c r="K1051" i="103"/>
  <c r="K1050" i="103"/>
  <c r="K1049" i="103"/>
  <c r="K1048" i="103"/>
  <c r="K1047" i="103"/>
  <c r="K1046" i="103"/>
  <c r="K1045" i="103"/>
  <c r="K1044" i="103"/>
  <c r="K1043" i="103"/>
  <c r="K1042" i="103"/>
  <c r="K1041" i="103"/>
  <c r="K1040" i="103"/>
  <c r="K1039" i="103"/>
  <c r="K1038" i="103"/>
  <c r="K1037" i="103"/>
  <c r="K1036" i="103"/>
  <c r="K1035" i="103"/>
  <c r="K1034" i="103"/>
  <c r="K1033" i="103"/>
  <c r="K1032" i="103"/>
  <c r="K1031" i="103"/>
  <c r="K1030" i="103"/>
  <c r="K1029" i="103"/>
  <c r="K1028" i="103"/>
  <c r="K1027" i="103"/>
  <c r="K1026" i="103"/>
  <c r="K1025" i="103"/>
  <c r="K1024" i="103"/>
  <c r="K1023" i="103"/>
  <c r="K1022" i="103"/>
  <c r="K1021" i="103"/>
  <c r="K1020" i="103"/>
  <c r="K1019" i="103"/>
  <c r="K1018" i="103"/>
  <c r="K1017" i="103"/>
  <c r="K1016" i="103"/>
  <c r="K1015" i="103"/>
  <c r="K1014" i="103"/>
  <c r="K1013" i="103"/>
  <c r="K1012" i="103"/>
  <c r="K1011" i="103"/>
  <c r="K1010" i="103"/>
  <c r="K1009" i="103"/>
  <c r="K1008" i="103"/>
  <c r="K1007" i="103"/>
  <c r="K1006" i="103"/>
  <c r="K1005" i="103"/>
  <c r="K1004" i="103"/>
  <c r="K1003" i="103"/>
  <c r="K1002" i="103"/>
  <c r="K1001" i="103"/>
  <c r="K1000" i="103"/>
  <c r="K999" i="103"/>
  <c r="K998" i="103"/>
  <c r="K997" i="103"/>
  <c r="K996" i="103"/>
  <c r="K995" i="103"/>
  <c r="K994" i="103"/>
  <c r="K993" i="103"/>
  <c r="K992" i="103"/>
  <c r="K991" i="103"/>
  <c r="K990" i="103"/>
  <c r="K989" i="103"/>
  <c r="K988" i="103"/>
  <c r="K987" i="103"/>
  <c r="K986" i="103"/>
  <c r="K985" i="103"/>
  <c r="K984" i="103"/>
  <c r="K983" i="103"/>
  <c r="K982" i="103"/>
  <c r="K981" i="103"/>
  <c r="K980" i="103"/>
  <c r="K979" i="103"/>
  <c r="K978" i="103"/>
  <c r="K977" i="103"/>
  <c r="K976" i="103"/>
  <c r="K975" i="103"/>
  <c r="K974" i="103"/>
  <c r="K973" i="103"/>
  <c r="K972" i="103"/>
  <c r="K971" i="103"/>
  <c r="K970" i="103"/>
  <c r="K969" i="103"/>
  <c r="K968" i="103"/>
  <c r="K967" i="103"/>
  <c r="K966" i="103"/>
  <c r="K965" i="103"/>
  <c r="K964" i="103"/>
  <c r="K963" i="103"/>
  <c r="K962" i="103"/>
  <c r="K961" i="103"/>
  <c r="K960" i="103"/>
  <c r="K959" i="103"/>
  <c r="K958" i="103"/>
  <c r="K957" i="103"/>
  <c r="K956" i="103"/>
  <c r="K955" i="103"/>
  <c r="K954" i="103"/>
  <c r="K953" i="103"/>
  <c r="K952" i="103"/>
  <c r="K951" i="103"/>
  <c r="K950" i="103"/>
  <c r="K949" i="103"/>
  <c r="K948" i="103"/>
  <c r="K947" i="103"/>
  <c r="K946" i="103"/>
  <c r="K945" i="103"/>
  <c r="K944" i="103"/>
  <c r="K943" i="103"/>
  <c r="K942" i="103"/>
  <c r="K941" i="103"/>
  <c r="K940" i="103"/>
  <c r="K939" i="103"/>
  <c r="K938" i="103"/>
  <c r="K937" i="103"/>
  <c r="K936" i="103"/>
  <c r="K935" i="103"/>
  <c r="K934" i="103"/>
  <c r="K933" i="103"/>
  <c r="K932" i="103"/>
  <c r="K931" i="103"/>
  <c r="K930" i="103"/>
  <c r="K929" i="103"/>
  <c r="K928" i="103"/>
  <c r="K927" i="103"/>
  <c r="K926" i="103"/>
  <c r="K925" i="103"/>
  <c r="K924" i="103"/>
  <c r="K923" i="103"/>
  <c r="K922" i="103"/>
  <c r="K921" i="103"/>
  <c r="K920" i="103"/>
  <c r="K919" i="103"/>
  <c r="K918" i="103"/>
  <c r="K917" i="103"/>
  <c r="K916" i="103"/>
  <c r="K915" i="103"/>
  <c r="K914" i="103"/>
  <c r="K913" i="103"/>
  <c r="K912" i="103"/>
  <c r="K911" i="103"/>
  <c r="K910" i="103"/>
  <c r="K909" i="103"/>
  <c r="K908" i="103"/>
  <c r="K907" i="103"/>
  <c r="K906" i="103"/>
  <c r="K905" i="103"/>
  <c r="K904" i="103"/>
  <c r="K903" i="103"/>
  <c r="K902" i="103"/>
  <c r="K901" i="103"/>
  <c r="K900" i="103"/>
  <c r="K899" i="103"/>
  <c r="K898" i="103"/>
  <c r="K897" i="103"/>
  <c r="K896" i="103"/>
  <c r="K895" i="103"/>
  <c r="K894" i="103"/>
  <c r="K893" i="103"/>
  <c r="K892" i="103"/>
  <c r="K891" i="103"/>
  <c r="K890" i="103"/>
  <c r="K889" i="103"/>
  <c r="K888" i="103"/>
  <c r="K887" i="103"/>
  <c r="K886" i="103"/>
  <c r="K885" i="103"/>
  <c r="K884" i="103"/>
  <c r="K883" i="103"/>
  <c r="K882" i="103"/>
  <c r="K881" i="103"/>
  <c r="K880" i="103"/>
  <c r="K879" i="103"/>
  <c r="K878" i="103"/>
  <c r="K877" i="103"/>
  <c r="K876" i="103"/>
  <c r="K875" i="103"/>
  <c r="K874" i="103"/>
  <c r="K873" i="103"/>
  <c r="K872" i="103"/>
  <c r="K871" i="103"/>
  <c r="K870" i="103"/>
  <c r="K869" i="103"/>
  <c r="K868" i="103"/>
  <c r="K867" i="103"/>
  <c r="K866" i="103"/>
  <c r="K865" i="103"/>
  <c r="K864" i="103"/>
  <c r="K863" i="103"/>
  <c r="K862" i="103"/>
  <c r="K861" i="103"/>
  <c r="K860" i="103"/>
  <c r="K859" i="103"/>
  <c r="K858" i="103"/>
  <c r="K857" i="103"/>
  <c r="K856" i="103"/>
  <c r="K855" i="103"/>
  <c r="K854" i="103"/>
  <c r="K853" i="103"/>
  <c r="K852" i="103"/>
  <c r="K851" i="103"/>
  <c r="K850" i="103"/>
  <c r="K849" i="103"/>
  <c r="K848" i="103"/>
  <c r="K847" i="103"/>
  <c r="K846" i="103"/>
  <c r="K845" i="103"/>
  <c r="K844" i="103"/>
  <c r="K843" i="103"/>
  <c r="K842" i="103"/>
  <c r="K841" i="103"/>
  <c r="K840" i="103"/>
  <c r="K839" i="103"/>
  <c r="K838" i="103"/>
  <c r="K837" i="103"/>
  <c r="K836" i="103"/>
  <c r="K835" i="103"/>
  <c r="K834" i="103"/>
  <c r="K833" i="103"/>
  <c r="K832" i="103"/>
  <c r="K831" i="103"/>
  <c r="K830" i="103"/>
  <c r="K829" i="103"/>
  <c r="K828" i="103"/>
  <c r="K827" i="103"/>
  <c r="K826" i="103"/>
  <c r="K825" i="103"/>
  <c r="K824" i="103"/>
  <c r="K823" i="103"/>
  <c r="K822" i="103"/>
  <c r="K821" i="103"/>
  <c r="K820" i="103"/>
  <c r="K819" i="103"/>
  <c r="K818" i="103"/>
  <c r="K817" i="103"/>
  <c r="K816" i="103"/>
  <c r="K815" i="103"/>
  <c r="K814" i="103"/>
  <c r="K813" i="103"/>
  <c r="K812" i="103"/>
  <c r="K811" i="103"/>
  <c r="K810" i="103"/>
  <c r="K809" i="103"/>
  <c r="K808" i="103"/>
  <c r="K807" i="103"/>
  <c r="K806" i="103"/>
  <c r="K805" i="103"/>
  <c r="K804" i="103"/>
  <c r="K803" i="103"/>
  <c r="K802" i="103"/>
  <c r="K801" i="103"/>
  <c r="K800" i="103"/>
  <c r="K799" i="103"/>
  <c r="K798" i="103"/>
  <c r="K797" i="103"/>
  <c r="K796" i="103"/>
  <c r="K795" i="103"/>
  <c r="K794" i="103"/>
  <c r="K793" i="103"/>
  <c r="K792" i="103"/>
  <c r="K791" i="103"/>
  <c r="K790" i="103"/>
  <c r="K789" i="103"/>
  <c r="K788" i="103"/>
  <c r="K787" i="103"/>
  <c r="K786" i="103"/>
  <c r="K785" i="103"/>
  <c r="K784" i="103"/>
  <c r="K783" i="103"/>
  <c r="K782" i="103"/>
  <c r="K781" i="103"/>
  <c r="K780" i="103"/>
  <c r="K779" i="103"/>
  <c r="K778" i="103"/>
  <c r="K777" i="103"/>
  <c r="K776" i="103"/>
  <c r="K775" i="103"/>
  <c r="K774" i="103"/>
  <c r="K773" i="103"/>
  <c r="K772" i="103"/>
  <c r="K771" i="103"/>
  <c r="K770" i="103"/>
  <c r="K769" i="103"/>
  <c r="K768" i="103"/>
  <c r="K767" i="103"/>
  <c r="K766" i="103"/>
  <c r="K765" i="103"/>
  <c r="K764" i="103"/>
  <c r="K763" i="103"/>
  <c r="K762" i="103"/>
  <c r="K761" i="103"/>
  <c r="K760" i="103"/>
  <c r="K759" i="103"/>
  <c r="K758" i="103"/>
  <c r="K757" i="103"/>
  <c r="K756" i="103"/>
  <c r="K755" i="103"/>
  <c r="K754" i="103"/>
  <c r="K753" i="103"/>
  <c r="K752" i="103"/>
  <c r="K751" i="103"/>
  <c r="K750" i="103"/>
  <c r="K749" i="103"/>
  <c r="K748" i="103"/>
  <c r="K747" i="103"/>
  <c r="K746" i="103"/>
  <c r="K745" i="103"/>
  <c r="K744" i="103"/>
  <c r="K743" i="103"/>
  <c r="K742" i="103"/>
  <c r="K741" i="103"/>
  <c r="K740" i="103"/>
  <c r="K739" i="103"/>
  <c r="K738" i="103"/>
  <c r="K737" i="103"/>
  <c r="K736" i="103"/>
  <c r="K735" i="103"/>
  <c r="K734" i="103"/>
  <c r="K733" i="103"/>
  <c r="K732" i="103"/>
  <c r="K731" i="103"/>
  <c r="K730" i="103"/>
  <c r="K729" i="103"/>
  <c r="K728" i="103"/>
  <c r="K727" i="103"/>
  <c r="K726" i="103"/>
  <c r="K725" i="103"/>
  <c r="K724" i="103"/>
  <c r="K723" i="103"/>
  <c r="K722" i="103"/>
  <c r="K721" i="103"/>
  <c r="K720" i="103"/>
  <c r="K719" i="103"/>
  <c r="K718" i="103"/>
  <c r="K717" i="103"/>
  <c r="K716" i="103"/>
  <c r="K715" i="103"/>
  <c r="K714" i="103"/>
  <c r="K713" i="103"/>
  <c r="K712" i="103"/>
  <c r="K711" i="103"/>
  <c r="K710" i="103"/>
  <c r="K709" i="103"/>
  <c r="K708" i="103"/>
  <c r="K707" i="103"/>
  <c r="K706" i="103"/>
  <c r="K705" i="103"/>
  <c r="K704" i="103"/>
  <c r="K703" i="103"/>
  <c r="K702" i="103"/>
  <c r="K701" i="103"/>
  <c r="K700" i="103"/>
  <c r="K699" i="103"/>
  <c r="K698" i="103"/>
  <c r="K697" i="103"/>
  <c r="K696" i="103"/>
  <c r="K695" i="103"/>
  <c r="K694" i="103"/>
  <c r="K693" i="103"/>
  <c r="K692" i="103"/>
  <c r="K691" i="103"/>
  <c r="K690" i="103"/>
  <c r="K689" i="103"/>
  <c r="K688" i="103"/>
  <c r="K687" i="103"/>
  <c r="K686" i="103"/>
  <c r="K685" i="103"/>
  <c r="K684" i="103"/>
  <c r="K683" i="103"/>
  <c r="K682" i="103"/>
  <c r="K681" i="103"/>
  <c r="K680" i="103"/>
  <c r="K679" i="103"/>
  <c r="K678" i="103"/>
  <c r="K677" i="103"/>
  <c r="K676" i="103"/>
  <c r="K675" i="103"/>
  <c r="K674" i="103"/>
  <c r="K673" i="103"/>
  <c r="K672" i="103"/>
  <c r="K671" i="103"/>
  <c r="K670" i="103"/>
  <c r="K669" i="103"/>
  <c r="K668" i="103"/>
  <c r="K667" i="103"/>
  <c r="K666" i="103"/>
  <c r="K665" i="103"/>
  <c r="K664" i="103"/>
  <c r="K663" i="103"/>
  <c r="K662" i="103"/>
  <c r="K661" i="103"/>
  <c r="K660" i="103"/>
  <c r="K659" i="103"/>
  <c r="K658" i="103"/>
  <c r="K657" i="103"/>
  <c r="K656" i="103"/>
  <c r="K655" i="103"/>
  <c r="K654" i="103"/>
  <c r="K653" i="103"/>
  <c r="K652" i="103"/>
  <c r="K651" i="103"/>
  <c r="K650" i="103"/>
  <c r="K649" i="103"/>
  <c r="K648" i="103"/>
  <c r="K647" i="103"/>
  <c r="K646" i="103"/>
  <c r="K645" i="103"/>
  <c r="K644" i="103"/>
  <c r="K643" i="103"/>
  <c r="K642" i="103"/>
  <c r="K641" i="103"/>
  <c r="K640" i="103"/>
  <c r="K639" i="103"/>
  <c r="K638" i="103"/>
  <c r="K637" i="103"/>
  <c r="K636" i="103"/>
  <c r="K635" i="103"/>
  <c r="K634" i="103"/>
  <c r="K633" i="103"/>
  <c r="K632" i="103"/>
  <c r="K631" i="103"/>
  <c r="K630" i="103"/>
  <c r="K629" i="103"/>
  <c r="K628" i="103"/>
  <c r="K627" i="103"/>
  <c r="K626" i="103"/>
  <c r="K625" i="103"/>
  <c r="K624" i="103"/>
  <c r="K623" i="103"/>
  <c r="K622" i="103"/>
  <c r="K621" i="103"/>
  <c r="K620" i="103"/>
  <c r="K619" i="103"/>
  <c r="K618" i="103"/>
  <c r="K617" i="103"/>
  <c r="K616" i="103"/>
  <c r="K615" i="103"/>
  <c r="K614" i="103"/>
  <c r="K613" i="103"/>
  <c r="K612" i="103"/>
  <c r="K611" i="103"/>
  <c r="K610" i="103"/>
  <c r="K609" i="103"/>
  <c r="K608" i="103"/>
  <c r="K607" i="103"/>
  <c r="K606" i="103"/>
  <c r="K605" i="103"/>
  <c r="K604" i="103"/>
  <c r="K603" i="103"/>
  <c r="K602" i="103"/>
  <c r="K601" i="103"/>
  <c r="K600" i="103"/>
  <c r="K599" i="103"/>
  <c r="K598" i="103"/>
  <c r="K597" i="103"/>
  <c r="K596" i="103"/>
  <c r="K595" i="103"/>
  <c r="K594" i="103"/>
  <c r="K593" i="103"/>
  <c r="K592" i="103"/>
  <c r="K591" i="103"/>
  <c r="K590" i="103"/>
  <c r="K589" i="103"/>
  <c r="K588" i="103"/>
  <c r="K587" i="103"/>
  <c r="K586" i="103"/>
  <c r="K585" i="103"/>
  <c r="K584" i="103"/>
  <c r="K583" i="103"/>
  <c r="K582" i="103"/>
  <c r="K581" i="103"/>
  <c r="K580" i="103"/>
  <c r="K579" i="103"/>
  <c r="K578" i="103"/>
  <c r="K577" i="103"/>
  <c r="K576" i="103"/>
  <c r="K575" i="103"/>
  <c r="K574" i="103"/>
  <c r="K573" i="103"/>
  <c r="K572" i="103"/>
  <c r="K571" i="103"/>
  <c r="K570" i="103"/>
  <c r="K569" i="103"/>
  <c r="K568" i="103"/>
  <c r="K567" i="103"/>
  <c r="K566" i="103"/>
  <c r="K565" i="103"/>
  <c r="K564" i="103"/>
  <c r="K563" i="103"/>
  <c r="K562" i="103"/>
  <c r="K561" i="103"/>
  <c r="K560" i="103"/>
  <c r="K559" i="103"/>
  <c r="K558" i="103"/>
  <c r="K557" i="103"/>
  <c r="K556" i="103"/>
  <c r="K555" i="103"/>
  <c r="K554" i="103"/>
  <c r="K553" i="103"/>
  <c r="K552" i="103"/>
  <c r="K551" i="103"/>
  <c r="K550" i="103"/>
  <c r="K549" i="103"/>
  <c r="K548" i="103"/>
  <c r="K547" i="103"/>
  <c r="K546" i="103"/>
  <c r="K545" i="103"/>
  <c r="K544" i="103"/>
  <c r="K543" i="103"/>
  <c r="K542" i="103"/>
  <c r="K541" i="103"/>
  <c r="K540" i="103"/>
  <c r="K539" i="103"/>
  <c r="K538" i="103"/>
  <c r="K537" i="103"/>
  <c r="K536" i="103"/>
  <c r="K535" i="103"/>
  <c r="K534" i="103"/>
  <c r="K533" i="103"/>
  <c r="K532" i="103"/>
  <c r="K531" i="103"/>
  <c r="K530" i="103"/>
  <c r="K529" i="103"/>
  <c r="K528" i="103"/>
  <c r="K527" i="103"/>
  <c r="K526" i="103"/>
  <c r="K525" i="103"/>
  <c r="K524" i="103"/>
  <c r="K523" i="103"/>
  <c r="K522" i="103"/>
  <c r="K521" i="103"/>
  <c r="K520" i="103"/>
  <c r="K519" i="103"/>
  <c r="K518" i="103"/>
  <c r="K517" i="103"/>
  <c r="K516" i="103"/>
  <c r="K515" i="103"/>
  <c r="K514" i="103"/>
  <c r="K513" i="103"/>
  <c r="K512" i="103"/>
  <c r="K511" i="103"/>
  <c r="K510" i="103"/>
  <c r="K509" i="103"/>
  <c r="K508" i="103"/>
  <c r="K507" i="103"/>
  <c r="K506" i="103"/>
  <c r="K505" i="103"/>
  <c r="K504" i="103"/>
  <c r="K503" i="103"/>
  <c r="K502" i="103"/>
  <c r="K501" i="103"/>
  <c r="K500" i="103"/>
  <c r="K499" i="103"/>
  <c r="K498" i="103"/>
  <c r="K497" i="103"/>
  <c r="K496" i="103"/>
  <c r="K495" i="103"/>
  <c r="K494" i="103"/>
  <c r="K493" i="103"/>
  <c r="K492" i="103"/>
  <c r="K491" i="103"/>
  <c r="K490" i="103"/>
  <c r="K489" i="103"/>
  <c r="K488" i="103"/>
  <c r="K487" i="103"/>
  <c r="K486" i="103"/>
  <c r="K485" i="103"/>
  <c r="K484" i="103"/>
  <c r="K483" i="103"/>
  <c r="K482" i="103"/>
  <c r="K481" i="103"/>
  <c r="K480" i="103"/>
  <c r="K479" i="103"/>
  <c r="K478" i="103"/>
  <c r="K477" i="103"/>
  <c r="K476" i="103"/>
  <c r="K475" i="103"/>
  <c r="K474" i="103"/>
  <c r="K473" i="103"/>
  <c r="K472" i="103"/>
  <c r="K471" i="103"/>
  <c r="K470" i="103"/>
  <c r="K469" i="103"/>
  <c r="K468" i="103"/>
  <c r="K467" i="103"/>
  <c r="K466" i="103"/>
  <c r="K465" i="103"/>
  <c r="K464" i="103"/>
  <c r="K463" i="103"/>
  <c r="K462" i="103"/>
  <c r="K461" i="103"/>
  <c r="K460" i="103"/>
  <c r="K459" i="103"/>
  <c r="K458" i="103"/>
  <c r="K457" i="103"/>
  <c r="K456" i="103"/>
  <c r="K455" i="103"/>
  <c r="K454" i="103"/>
  <c r="K453" i="103"/>
  <c r="K452" i="103"/>
  <c r="K451" i="103"/>
  <c r="K450" i="103"/>
  <c r="K449" i="103"/>
  <c r="K448" i="103"/>
  <c r="K447" i="103"/>
  <c r="K446" i="103"/>
  <c r="K445" i="103"/>
  <c r="K444" i="103"/>
  <c r="K443" i="103"/>
  <c r="K442" i="103"/>
  <c r="K441" i="103"/>
  <c r="K440" i="103"/>
  <c r="K439" i="103"/>
  <c r="K438" i="103"/>
  <c r="K437" i="103"/>
  <c r="K436" i="103"/>
  <c r="K435" i="103"/>
  <c r="K434" i="103"/>
  <c r="K433" i="103"/>
  <c r="K432" i="103"/>
  <c r="K431" i="103"/>
  <c r="K430" i="103"/>
  <c r="K429" i="103"/>
  <c r="K428" i="103"/>
  <c r="K427" i="103"/>
  <c r="K426" i="103"/>
  <c r="K425" i="103"/>
  <c r="K424" i="103"/>
  <c r="K423" i="103"/>
  <c r="K422" i="103"/>
  <c r="K421" i="103"/>
  <c r="K420" i="103"/>
  <c r="K419" i="103"/>
  <c r="K418" i="103"/>
  <c r="K417" i="103"/>
  <c r="K416" i="103"/>
  <c r="K415" i="103"/>
  <c r="K414" i="103"/>
  <c r="K413" i="103"/>
  <c r="K412" i="103"/>
  <c r="K411" i="103"/>
  <c r="K410" i="103"/>
  <c r="K409" i="103"/>
  <c r="K408" i="103"/>
  <c r="K407" i="103"/>
  <c r="K406" i="103"/>
  <c r="K405" i="103"/>
  <c r="K404" i="103"/>
  <c r="K403" i="103"/>
  <c r="K402" i="103"/>
  <c r="K401" i="103"/>
  <c r="K400" i="103"/>
  <c r="K399" i="103"/>
  <c r="K398" i="103"/>
  <c r="K397" i="103"/>
  <c r="K396" i="103"/>
  <c r="K395" i="103"/>
  <c r="K394" i="103"/>
  <c r="K393" i="103"/>
  <c r="K392" i="103"/>
  <c r="K391" i="103"/>
  <c r="K390" i="103"/>
  <c r="K389" i="103"/>
  <c r="K388" i="103"/>
  <c r="K387" i="103"/>
  <c r="K386" i="103"/>
  <c r="K385" i="103"/>
  <c r="K384" i="103"/>
  <c r="K383" i="103"/>
  <c r="K382" i="103"/>
  <c r="K381" i="103"/>
  <c r="K380" i="103"/>
  <c r="K379" i="103"/>
  <c r="K378" i="103"/>
  <c r="K377" i="103"/>
  <c r="K376" i="103"/>
  <c r="K375" i="103"/>
  <c r="K374" i="103"/>
  <c r="K373" i="103"/>
  <c r="K372" i="103"/>
  <c r="K371" i="103"/>
  <c r="K370" i="103"/>
  <c r="K369" i="103"/>
  <c r="K368" i="103"/>
  <c r="K367" i="103"/>
  <c r="K366" i="103"/>
  <c r="K365" i="103"/>
  <c r="K364" i="103"/>
  <c r="K363" i="103"/>
  <c r="K362" i="103"/>
  <c r="K361" i="103"/>
  <c r="K360" i="103"/>
  <c r="K359" i="103"/>
  <c r="K358" i="103"/>
  <c r="K357" i="103"/>
  <c r="K356" i="103"/>
  <c r="K355" i="103"/>
  <c r="K354" i="103"/>
  <c r="K353" i="103"/>
  <c r="K352" i="103"/>
  <c r="K351" i="103"/>
  <c r="K350" i="103"/>
  <c r="K349" i="103"/>
  <c r="K348" i="103"/>
  <c r="K347" i="103"/>
  <c r="K346" i="103"/>
  <c r="K345" i="103"/>
  <c r="K344" i="103"/>
  <c r="K343" i="103"/>
  <c r="K342" i="103"/>
  <c r="K341" i="103"/>
  <c r="K340" i="103"/>
  <c r="K339" i="103"/>
  <c r="K338" i="103"/>
  <c r="K337" i="103"/>
  <c r="K336" i="103"/>
  <c r="K335" i="103"/>
  <c r="K334" i="103"/>
  <c r="K333" i="103"/>
  <c r="K332" i="103"/>
  <c r="K331" i="103"/>
  <c r="K330" i="103"/>
  <c r="K329" i="103"/>
  <c r="K328" i="103"/>
  <c r="K327" i="103"/>
  <c r="K326" i="103"/>
  <c r="K325" i="103"/>
  <c r="K324" i="103"/>
  <c r="K323" i="103"/>
  <c r="K322" i="103"/>
  <c r="K321" i="103"/>
  <c r="K320" i="103"/>
  <c r="K319" i="103"/>
  <c r="K318" i="103"/>
  <c r="K317" i="103"/>
  <c r="K316" i="103"/>
  <c r="K315" i="103"/>
  <c r="K314" i="103"/>
  <c r="K313" i="103"/>
  <c r="K312" i="103"/>
  <c r="K311" i="103"/>
  <c r="K310" i="103"/>
  <c r="K309" i="103"/>
  <c r="K308" i="103"/>
  <c r="K307" i="103"/>
  <c r="K306" i="103"/>
  <c r="K305" i="103"/>
  <c r="K304" i="103"/>
  <c r="K303" i="103"/>
  <c r="K302" i="103"/>
  <c r="K301" i="103"/>
  <c r="K300" i="103"/>
  <c r="K299" i="103"/>
  <c r="K298" i="103"/>
  <c r="K297" i="103"/>
  <c r="K296" i="103"/>
  <c r="K295" i="103"/>
  <c r="K294" i="103"/>
  <c r="K293" i="103"/>
  <c r="K292" i="103"/>
  <c r="K291" i="103"/>
  <c r="K290" i="103"/>
  <c r="K289" i="103"/>
  <c r="K288" i="103"/>
  <c r="K287" i="103"/>
  <c r="K286" i="103"/>
  <c r="K285" i="103"/>
  <c r="K284" i="103"/>
  <c r="K283" i="103"/>
  <c r="K282" i="103"/>
  <c r="K281" i="103"/>
  <c r="K280" i="103"/>
  <c r="K279" i="103"/>
  <c r="K278" i="103"/>
  <c r="K277" i="103"/>
  <c r="K276" i="103"/>
  <c r="K275" i="103"/>
  <c r="K274" i="103"/>
  <c r="K273" i="103"/>
  <c r="K272" i="103"/>
  <c r="K271" i="103"/>
  <c r="K270" i="103"/>
  <c r="K269" i="103"/>
  <c r="K268" i="103"/>
  <c r="K267" i="103"/>
  <c r="K266" i="103"/>
  <c r="K265" i="103"/>
  <c r="K264" i="103"/>
  <c r="K263" i="103"/>
  <c r="K262" i="103"/>
  <c r="K261" i="103"/>
  <c r="K260" i="103"/>
  <c r="K259" i="103"/>
  <c r="K258" i="103"/>
  <c r="K257" i="103"/>
  <c r="K256" i="103"/>
  <c r="K255" i="103"/>
  <c r="K254" i="103"/>
  <c r="K253" i="103"/>
  <c r="K252" i="103"/>
  <c r="K251" i="103"/>
  <c r="K250" i="103"/>
  <c r="K249" i="103"/>
  <c r="K248" i="103"/>
  <c r="K247" i="103"/>
  <c r="K246" i="103"/>
  <c r="K245" i="103"/>
  <c r="K244" i="103"/>
  <c r="K243" i="103"/>
  <c r="K242" i="103"/>
  <c r="K241" i="103"/>
  <c r="K240" i="103"/>
  <c r="K239" i="103"/>
  <c r="K238" i="103"/>
  <c r="K237" i="103"/>
  <c r="K236" i="103"/>
  <c r="K235" i="103"/>
  <c r="K234" i="103"/>
  <c r="K233" i="103"/>
  <c r="K232" i="103"/>
  <c r="K231" i="103"/>
  <c r="K230" i="103"/>
  <c r="K229" i="103"/>
  <c r="K228" i="103"/>
  <c r="K227" i="103"/>
  <c r="K226" i="103"/>
  <c r="K225" i="103"/>
  <c r="K224" i="103"/>
  <c r="K223" i="103"/>
  <c r="K222" i="103"/>
  <c r="K221" i="103"/>
  <c r="K220" i="103"/>
  <c r="K219" i="103"/>
  <c r="K218" i="103"/>
  <c r="K217" i="103"/>
  <c r="K216" i="103"/>
  <c r="K215" i="103"/>
  <c r="K214" i="103"/>
  <c r="K213" i="103"/>
  <c r="K212" i="103"/>
  <c r="K211" i="103"/>
  <c r="K210" i="103"/>
  <c r="K209" i="103"/>
  <c r="K208" i="103"/>
  <c r="K207" i="103"/>
  <c r="K206" i="103"/>
  <c r="K205" i="103"/>
  <c r="K204" i="103"/>
  <c r="K203" i="103"/>
  <c r="K202" i="103"/>
  <c r="K201" i="103"/>
  <c r="K200" i="103"/>
  <c r="K199" i="103"/>
  <c r="K198" i="103"/>
  <c r="K197" i="103"/>
  <c r="K196" i="103"/>
  <c r="K195" i="103"/>
  <c r="K194" i="103"/>
  <c r="K193" i="103"/>
  <c r="K192" i="103"/>
  <c r="K191" i="103"/>
  <c r="K190" i="103"/>
  <c r="K189" i="103"/>
  <c r="K188" i="103"/>
  <c r="K187" i="103"/>
  <c r="K186" i="103"/>
  <c r="K185" i="103"/>
  <c r="K184" i="103"/>
  <c r="K183" i="103"/>
  <c r="K182" i="103"/>
  <c r="K181" i="103"/>
  <c r="K180" i="103"/>
  <c r="K179" i="103"/>
  <c r="K178" i="103"/>
  <c r="K177" i="103"/>
  <c r="K176" i="103"/>
  <c r="K175" i="103"/>
  <c r="K174" i="103"/>
  <c r="K173" i="103"/>
  <c r="K172" i="103"/>
  <c r="K171" i="103"/>
  <c r="K170" i="103"/>
  <c r="K169" i="103"/>
  <c r="K168" i="103"/>
  <c r="K167" i="103"/>
  <c r="K166" i="103"/>
  <c r="K165" i="103"/>
  <c r="K164" i="103"/>
  <c r="K163" i="103"/>
  <c r="K162" i="103"/>
  <c r="K161" i="103"/>
  <c r="K160" i="103"/>
  <c r="K159" i="103"/>
  <c r="K158" i="103"/>
  <c r="K157" i="103"/>
  <c r="K156" i="103"/>
  <c r="K155" i="103"/>
  <c r="K154" i="103"/>
  <c r="K153" i="103"/>
  <c r="K152" i="103"/>
  <c r="K151" i="103"/>
  <c r="K150" i="103"/>
  <c r="K149" i="103"/>
  <c r="K148" i="103"/>
  <c r="K147" i="103"/>
  <c r="K146" i="103"/>
  <c r="K145" i="103"/>
  <c r="K144" i="103"/>
  <c r="K143" i="103"/>
  <c r="K142" i="103"/>
  <c r="K141" i="103"/>
  <c r="K140" i="103"/>
  <c r="K139" i="103"/>
  <c r="K138" i="103"/>
  <c r="K137" i="103"/>
  <c r="K136" i="103"/>
  <c r="K135" i="103"/>
  <c r="K134" i="103"/>
  <c r="K133" i="103"/>
  <c r="K132" i="103"/>
  <c r="K131" i="103"/>
  <c r="K130" i="103"/>
  <c r="K129" i="103"/>
  <c r="K128" i="103"/>
  <c r="K127" i="103"/>
  <c r="K126" i="103"/>
  <c r="K125" i="103"/>
  <c r="K124" i="103"/>
  <c r="K123" i="103"/>
  <c r="K122" i="103"/>
  <c r="K121" i="103"/>
  <c r="K120" i="103"/>
  <c r="K119" i="103"/>
  <c r="K118" i="103"/>
  <c r="K117" i="103"/>
  <c r="K116" i="103"/>
  <c r="K115" i="103"/>
  <c r="K114" i="103"/>
  <c r="K113" i="103"/>
  <c r="K112" i="103"/>
  <c r="K111" i="103"/>
  <c r="K110" i="103"/>
  <c r="K109" i="103"/>
  <c r="K108" i="103"/>
  <c r="K107" i="103"/>
  <c r="K106" i="103"/>
  <c r="K105" i="103"/>
  <c r="K104" i="103"/>
  <c r="K103" i="103"/>
  <c r="K102" i="103"/>
  <c r="K101" i="103"/>
  <c r="K100" i="103"/>
  <c r="K99" i="103"/>
  <c r="K98" i="103"/>
  <c r="K97" i="103"/>
  <c r="K96" i="103"/>
  <c r="K95" i="103"/>
  <c r="K94" i="103"/>
  <c r="K93" i="103"/>
  <c r="K92" i="103"/>
  <c r="K91" i="103"/>
  <c r="K90" i="103"/>
  <c r="K89" i="103"/>
  <c r="K88" i="103"/>
  <c r="K87" i="103"/>
  <c r="K86" i="103"/>
  <c r="K85" i="103"/>
  <c r="K84" i="103"/>
  <c r="K83" i="103"/>
  <c r="K82" i="103"/>
  <c r="K81" i="103"/>
  <c r="K80" i="103"/>
  <c r="K79" i="103"/>
  <c r="K78" i="103"/>
  <c r="K77" i="103"/>
  <c r="K76" i="103"/>
  <c r="K75" i="103"/>
  <c r="K74" i="103"/>
  <c r="K73" i="103"/>
  <c r="K72" i="103"/>
  <c r="K71" i="103"/>
  <c r="K70" i="103"/>
  <c r="K69" i="103"/>
  <c r="K68" i="103"/>
  <c r="K67" i="103"/>
  <c r="K66" i="103"/>
  <c r="K65" i="103"/>
  <c r="K64" i="103"/>
  <c r="K63" i="103"/>
  <c r="K62" i="103"/>
  <c r="K61" i="103"/>
  <c r="K60" i="103"/>
  <c r="K57" i="103"/>
  <c r="K56" i="103"/>
  <c r="K55" i="103"/>
  <c r="K54" i="103"/>
  <c r="K53" i="103"/>
  <c r="K52" i="103"/>
  <c r="K51" i="103"/>
  <c r="K50" i="103"/>
  <c r="K49" i="103"/>
  <c r="K48" i="103"/>
  <c r="K47" i="103"/>
  <c r="K46" i="103"/>
  <c r="K45" i="103"/>
  <c r="K44" i="103"/>
  <c r="K43" i="103"/>
  <c r="K42" i="103"/>
  <c r="K41" i="103"/>
  <c r="K40" i="103"/>
  <c r="K39" i="103"/>
  <c r="K38" i="103"/>
  <c r="K37" i="103"/>
  <c r="K36" i="103"/>
  <c r="K35" i="103"/>
  <c r="K34" i="103"/>
  <c r="K33" i="103"/>
  <c r="K32" i="103"/>
  <c r="K31" i="103"/>
  <c r="K30" i="103"/>
  <c r="K29" i="103"/>
  <c r="K28" i="103"/>
  <c r="K27" i="103"/>
  <c r="K26" i="103"/>
  <c r="K25" i="103"/>
  <c r="K24" i="103"/>
  <c r="K23" i="103"/>
  <c r="K22" i="103"/>
  <c r="K21" i="103"/>
  <c r="K20" i="103"/>
  <c r="K19" i="103"/>
  <c r="K18" i="103"/>
  <c r="K17" i="103"/>
  <c r="K16" i="103"/>
  <c r="K15" i="103"/>
  <c r="K14" i="103"/>
  <c r="F35" i="98"/>
  <c r="F34" i="98"/>
  <c r="F33" i="98"/>
  <c r="I260" i="102"/>
  <c r="J260" i="102" s="1"/>
  <c r="K258" i="102"/>
  <c r="K257" i="102"/>
  <c r="K256" i="102"/>
  <c r="K255" i="102"/>
  <c r="K254" i="102"/>
  <c r="K253" i="102"/>
  <c r="K252" i="102"/>
  <c r="K251" i="102"/>
  <c r="K250" i="102"/>
  <c r="K249" i="102"/>
  <c r="K246" i="102"/>
  <c r="K245" i="102"/>
  <c r="K244" i="102"/>
  <c r="K243" i="102"/>
  <c r="K242" i="102"/>
  <c r="K241" i="102"/>
  <c r="K240" i="102"/>
  <c r="K239" i="102"/>
  <c r="K238" i="102"/>
  <c r="K237" i="102"/>
  <c r="K236" i="102"/>
  <c r="K235" i="102"/>
  <c r="K234" i="102"/>
  <c r="K233" i="102"/>
  <c r="K232" i="102"/>
  <c r="K231" i="102"/>
  <c r="K230" i="102"/>
  <c r="K229" i="102"/>
  <c r="K228" i="102"/>
  <c r="K227" i="102"/>
  <c r="K226" i="102"/>
  <c r="K225" i="102"/>
  <c r="K224" i="102"/>
  <c r="K223" i="102"/>
  <c r="K222" i="102"/>
  <c r="K221" i="102"/>
  <c r="K220" i="102"/>
  <c r="K219" i="102"/>
  <c r="K218" i="102"/>
  <c r="K217" i="102"/>
  <c r="K216" i="102"/>
  <c r="K215" i="102"/>
  <c r="K214" i="102"/>
  <c r="K213" i="102"/>
  <c r="K212" i="102"/>
  <c r="K211" i="102"/>
  <c r="K210" i="102"/>
  <c r="K209" i="102"/>
  <c r="K208" i="102"/>
  <c r="K207" i="102"/>
  <c r="K206" i="102"/>
  <c r="K205" i="102"/>
  <c r="K204" i="102"/>
  <c r="K203" i="102"/>
  <c r="K202" i="102"/>
  <c r="K201" i="102"/>
  <c r="K200" i="102"/>
  <c r="K199" i="102"/>
  <c r="K198" i="102"/>
  <c r="K197" i="102"/>
  <c r="K196" i="102"/>
  <c r="K195" i="102"/>
  <c r="K194" i="102"/>
  <c r="K193" i="102"/>
  <c r="K192" i="102"/>
  <c r="K191" i="102"/>
  <c r="K190" i="102"/>
  <c r="K189" i="102"/>
  <c r="K188" i="102"/>
  <c r="K187" i="102"/>
  <c r="K186" i="102"/>
  <c r="K185" i="102"/>
  <c r="K184" i="102"/>
  <c r="K183" i="102"/>
  <c r="K182" i="102"/>
  <c r="K181" i="102"/>
  <c r="K180" i="102"/>
  <c r="K179" i="102"/>
  <c r="K178" i="102"/>
  <c r="K177" i="102"/>
  <c r="K176" i="102"/>
  <c r="K175" i="102"/>
  <c r="K174" i="102"/>
  <c r="K173" i="102"/>
  <c r="K172" i="102"/>
  <c r="K171" i="102"/>
  <c r="K170" i="102"/>
  <c r="K169" i="102"/>
  <c r="K168" i="102"/>
  <c r="K167" i="102"/>
  <c r="K166" i="102"/>
  <c r="K165" i="102"/>
  <c r="K164" i="102"/>
  <c r="K163" i="102"/>
  <c r="K162" i="102"/>
  <c r="K161" i="102"/>
  <c r="K160" i="102"/>
  <c r="K159" i="102"/>
  <c r="K158" i="102"/>
  <c r="K157" i="102"/>
  <c r="K156" i="102"/>
  <c r="K155" i="102"/>
  <c r="K154" i="102"/>
  <c r="K153" i="102"/>
  <c r="K152" i="102"/>
  <c r="K151" i="102"/>
  <c r="K150" i="102"/>
  <c r="K149" i="102"/>
  <c r="K148" i="102"/>
  <c r="K147" i="102"/>
  <c r="K146" i="102"/>
  <c r="K145" i="102"/>
  <c r="K144" i="102"/>
  <c r="K143" i="102"/>
  <c r="K142" i="102"/>
  <c r="K141" i="102"/>
  <c r="K140" i="102"/>
  <c r="K139" i="102"/>
  <c r="K138" i="102"/>
  <c r="K137" i="102"/>
  <c r="K136" i="102"/>
  <c r="K135" i="102"/>
  <c r="K134" i="102"/>
  <c r="K133" i="102"/>
  <c r="K132" i="102"/>
  <c r="K131" i="102"/>
  <c r="K130" i="102"/>
  <c r="K129" i="102"/>
  <c r="K128" i="102"/>
  <c r="K127" i="102"/>
  <c r="K126" i="102"/>
  <c r="K125" i="102"/>
  <c r="K124" i="102"/>
  <c r="K123" i="102"/>
  <c r="K122" i="102"/>
  <c r="K121" i="102"/>
  <c r="K120" i="102"/>
  <c r="K119" i="102"/>
  <c r="K118" i="102"/>
  <c r="K117" i="102"/>
  <c r="K116" i="102"/>
  <c r="K115" i="102"/>
  <c r="K114" i="102"/>
  <c r="K113" i="102"/>
  <c r="K112" i="102"/>
  <c r="K111" i="102"/>
  <c r="K110" i="102"/>
  <c r="K109" i="102"/>
  <c r="K108" i="102"/>
  <c r="K107" i="102"/>
  <c r="K106" i="102"/>
  <c r="K105" i="102"/>
  <c r="K104" i="102"/>
  <c r="K103" i="102"/>
  <c r="K102" i="102"/>
  <c r="K101" i="102"/>
  <c r="K100" i="102"/>
  <c r="K99" i="102"/>
  <c r="K98" i="102"/>
  <c r="K97" i="102"/>
  <c r="K96" i="102"/>
  <c r="K95" i="102"/>
  <c r="K94" i="102"/>
  <c r="K93" i="102"/>
  <c r="K92" i="102"/>
  <c r="K91" i="102"/>
  <c r="K90" i="102"/>
  <c r="K89" i="102"/>
  <c r="K88" i="102"/>
  <c r="K87" i="102"/>
  <c r="K86" i="102"/>
  <c r="K85" i="102"/>
  <c r="K84" i="102"/>
  <c r="K83" i="102"/>
  <c r="K82" i="102"/>
  <c r="K81" i="102"/>
  <c r="K80" i="102"/>
  <c r="K79" i="102"/>
  <c r="K78" i="102"/>
  <c r="K77" i="102"/>
  <c r="K76" i="102"/>
  <c r="K75" i="102"/>
  <c r="K74" i="102"/>
  <c r="K73" i="102"/>
  <c r="K72" i="102"/>
  <c r="K71" i="102"/>
  <c r="K70" i="102"/>
  <c r="K69" i="102"/>
  <c r="K68" i="102"/>
  <c r="K67" i="102"/>
  <c r="K66" i="102"/>
  <c r="K65" i="102"/>
  <c r="K64" i="102"/>
  <c r="K63" i="102"/>
  <c r="K62" i="102"/>
  <c r="K61" i="102"/>
  <c r="K60" i="102"/>
  <c r="K59" i="102"/>
  <c r="K58" i="102"/>
  <c r="K57" i="102"/>
  <c r="K56" i="102"/>
  <c r="K55" i="102"/>
  <c r="K54" i="102"/>
  <c r="K53" i="102"/>
  <c r="K52" i="102"/>
  <c r="K51" i="102"/>
  <c r="K50" i="102"/>
  <c r="K49" i="102"/>
  <c r="K48" i="102"/>
  <c r="K47" i="102"/>
  <c r="K46" i="102"/>
  <c r="K45" i="102"/>
  <c r="K44" i="102"/>
  <c r="K43" i="102"/>
  <c r="K42" i="102"/>
  <c r="K41" i="102"/>
  <c r="K40" i="102"/>
  <c r="K39" i="102"/>
  <c r="K38" i="102"/>
  <c r="K37" i="102"/>
  <c r="K36" i="102"/>
  <c r="K35" i="102"/>
  <c r="K34" i="102"/>
  <c r="K33" i="102"/>
  <c r="K32" i="102"/>
  <c r="K31" i="102"/>
  <c r="K30" i="102"/>
  <c r="K29" i="102"/>
  <c r="K28" i="102"/>
  <c r="K27" i="102"/>
  <c r="K26" i="102"/>
  <c r="K25" i="102"/>
  <c r="K24" i="102"/>
  <c r="K23" i="102"/>
  <c r="K22" i="102"/>
  <c r="K21" i="102"/>
  <c r="K20" i="102"/>
  <c r="K17" i="102"/>
  <c r="K16" i="102"/>
  <c r="K15" i="102"/>
  <c r="K14" i="102"/>
  <c r="F63" i="98"/>
  <c r="I60" i="101"/>
  <c r="J60" i="101" s="1"/>
  <c r="K58" i="101"/>
  <c r="K57" i="101"/>
  <c r="K56" i="101"/>
  <c r="K55" i="101"/>
  <c r="K54" i="101"/>
  <c r="K53" i="101"/>
  <c r="K52" i="101"/>
  <c r="K51" i="101"/>
  <c r="K50" i="101"/>
  <c r="K49" i="101"/>
  <c r="K48" i="101"/>
  <c r="K47" i="101"/>
  <c r="K46" i="101"/>
  <c r="K45" i="101"/>
  <c r="K44" i="101"/>
  <c r="K43" i="101"/>
  <c r="K42" i="101"/>
  <c r="K41" i="101"/>
  <c r="K40" i="101"/>
  <c r="K39" i="101"/>
  <c r="K38" i="101"/>
  <c r="K37" i="101"/>
  <c r="K36" i="101"/>
  <c r="K35" i="101"/>
  <c r="K34" i="101"/>
  <c r="K33" i="101"/>
  <c r="K32" i="101"/>
  <c r="K31" i="101"/>
  <c r="K30" i="101"/>
  <c r="K29" i="101"/>
  <c r="K28" i="101"/>
  <c r="K27" i="101"/>
  <c r="K26" i="101"/>
  <c r="K25" i="101"/>
  <c r="K24" i="101"/>
  <c r="K23" i="101"/>
  <c r="K22" i="101"/>
  <c r="K21" i="101"/>
  <c r="K20" i="101"/>
  <c r="K19" i="101"/>
  <c r="K18" i="101"/>
  <c r="K17" i="101"/>
  <c r="K16" i="101"/>
  <c r="K15" i="101"/>
  <c r="K14" i="101"/>
  <c r="F23" i="98"/>
  <c r="F22" i="98"/>
  <c r="I102" i="100"/>
  <c r="J102" i="100" s="1"/>
  <c r="K100" i="100"/>
  <c r="K99" i="100"/>
  <c r="K98" i="100"/>
  <c r="K97" i="100"/>
  <c r="K96" i="100"/>
  <c r="K95" i="100"/>
  <c r="K94" i="100"/>
  <c r="K93" i="100"/>
  <c r="K92" i="100"/>
  <c r="K91" i="100"/>
  <c r="K90" i="100"/>
  <c r="K89" i="100"/>
  <c r="K88" i="100"/>
  <c r="K87" i="100"/>
  <c r="K86" i="100"/>
  <c r="K85" i="100"/>
  <c r="K84" i="100"/>
  <c r="K83" i="100"/>
  <c r="K82" i="100"/>
  <c r="K81" i="100"/>
  <c r="K80" i="100"/>
  <c r="K79" i="100"/>
  <c r="K78" i="100"/>
  <c r="K77" i="100"/>
  <c r="K76" i="100"/>
  <c r="K75" i="100"/>
  <c r="K74" i="100"/>
  <c r="K73" i="100"/>
  <c r="K72" i="100"/>
  <c r="K71" i="100"/>
  <c r="K70" i="100"/>
  <c r="K69" i="100"/>
  <c r="K68" i="100"/>
  <c r="K67" i="100"/>
  <c r="K66" i="100"/>
  <c r="K65" i="100"/>
  <c r="K64" i="100"/>
  <c r="K63" i="100"/>
  <c r="K62" i="100"/>
  <c r="K61" i="100"/>
  <c r="K60" i="100"/>
  <c r="K59" i="100"/>
  <c r="K58" i="100"/>
  <c r="K57" i="100"/>
  <c r="K56" i="100"/>
  <c r="K55" i="100"/>
  <c r="K54" i="100"/>
  <c r="K53" i="100"/>
  <c r="K52" i="100"/>
  <c r="K51" i="100"/>
  <c r="K50" i="100"/>
  <c r="K49" i="100"/>
  <c r="K48" i="100"/>
  <c r="K47" i="100"/>
  <c r="K46" i="100"/>
  <c r="K45" i="100"/>
  <c r="K44" i="100"/>
  <c r="K43" i="100"/>
  <c r="K42" i="100"/>
  <c r="K41" i="100"/>
  <c r="K40" i="100"/>
  <c r="K39" i="100"/>
  <c r="K38" i="100"/>
  <c r="K37" i="100"/>
  <c r="K36" i="100"/>
  <c r="K35" i="100"/>
  <c r="K34" i="100"/>
  <c r="K33" i="100"/>
  <c r="K32" i="100"/>
  <c r="K31" i="100"/>
  <c r="K30" i="100"/>
  <c r="K29" i="100"/>
  <c r="K28" i="100"/>
  <c r="K27" i="100"/>
  <c r="K26" i="100"/>
  <c r="K25" i="100"/>
  <c r="K24" i="100"/>
  <c r="K23" i="100"/>
  <c r="K20" i="100"/>
  <c r="K19" i="100"/>
  <c r="K18" i="100"/>
  <c r="K17" i="100"/>
  <c r="K16" i="100"/>
  <c r="K15" i="100"/>
  <c r="K14" i="100"/>
  <c r="F11" i="98"/>
  <c r="F10" i="98"/>
  <c r="I57" i="99"/>
  <c r="J57" i="99" s="1"/>
  <c r="K55" i="99"/>
  <c r="K54" i="99"/>
  <c r="K53" i="99"/>
  <c r="K52" i="99"/>
  <c r="K51" i="99"/>
  <c r="K50" i="99"/>
  <c r="K49" i="99"/>
  <c r="K46" i="99"/>
  <c r="K45" i="99"/>
  <c r="K44" i="99"/>
  <c r="K43" i="99"/>
  <c r="K42" i="99"/>
  <c r="K41" i="99"/>
  <c r="K40" i="99"/>
  <c r="K39" i="99"/>
  <c r="K38" i="99"/>
  <c r="K37" i="99"/>
  <c r="K36" i="99"/>
  <c r="K35" i="99"/>
  <c r="K34" i="99"/>
  <c r="K33" i="99"/>
  <c r="K32" i="99"/>
  <c r="K31" i="99"/>
  <c r="K30" i="99"/>
  <c r="K29" i="99"/>
  <c r="K28" i="99"/>
  <c r="K27" i="99"/>
  <c r="K26" i="99"/>
  <c r="K25" i="99"/>
  <c r="K24" i="99"/>
  <c r="K23" i="99"/>
  <c r="K22" i="99"/>
  <c r="K21" i="99"/>
  <c r="K20" i="99"/>
  <c r="K19" i="99"/>
  <c r="K18" i="99"/>
  <c r="K17" i="99"/>
  <c r="K16" i="99"/>
  <c r="K15" i="99"/>
  <c r="K14" i="99"/>
  <c r="F36" i="98" l="1"/>
  <c r="F30" i="98"/>
  <c r="B18" i="8"/>
  <c r="B17" i="8" l="1"/>
  <c r="G57" i="98" l="1"/>
  <c r="B16" i="8" l="1"/>
  <c r="G39" i="98" l="1"/>
  <c r="F45" i="98"/>
  <c r="F13" i="8"/>
  <c r="F12" i="8"/>
  <c r="E12" i="8" l="1"/>
  <c r="E13" i="8"/>
  <c r="G33" i="98" l="1"/>
  <c r="G40" i="98"/>
  <c r="F41" i="98"/>
  <c r="G34" i="98"/>
  <c r="G41" i="98" l="1"/>
  <c r="G45" i="98"/>
  <c r="G44" i="98"/>
  <c r="G36" i="98"/>
  <c r="E14" i="8"/>
  <c r="F14" i="8"/>
  <c r="G18" i="98" l="1"/>
  <c r="G17" i="98" l="1"/>
  <c r="F18" i="8"/>
  <c r="E18" i="8"/>
  <c r="F17" i="8"/>
  <c r="G16" i="98" l="1"/>
  <c r="F24" i="98"/>
  <c r="G24" i="98" s="1"/>
  <c r="G23" i="98"/>
  <c r="G19" i="98"/>
  <c r="E17" i="8"/>
  <c r="F7" i="8"/>
  <c r="F9" i="8"/>
  <c r="E8" i="8"/>
  <c r="F8" i="8"/>
  <c r="G11" i="98"/>
  <c r="G63" i="98" l="1"/>
  <c r="F64" i="98"/>
  <c r="G64" i="98" s="1"/>
  <c r="E9" i="8"/>
  <c r="H9" i="8" s="1"/>
  <c r="E7" i="8"/>
  <c r="H7" i="8" s="1"/>
  <c r="H18" i="8"/>
  <c r="J18" i="8" s="1"/>
  <c r="H17" i="8"/>
  <c r="H14" i="8"/>
  <c r="H12" i="8"/>
  <c r="H8" i="8"/>
  <c r="G10" i="98" l="1"/>
  <c r="F12" i="98"/>
  <c r="C10" i="8"/>
  <c r="G12" i="98" l="1"/>
  <c r="E11" i="8"/>
  <c r="H11" i="8" s="1"/>
  <c r="G51" i="98" l="1"/>
  <c r="E15" i="8"/>
  <c r="E66" i="98" l="1"/>
  <c r="G28" i="98"/>
  <c r="F10" i="8"/>
  <c r="G59" i="98"/>
  <c r="E16" i="8"/>
  <c r="G56" i="98"/>
  <c r="F16" i="8"/>
  <c r="F15" i="8"/>
  <c r="H15" i="8" s="1"/>
  <c r="H13" i="8"/>
  <c r="G49" i="98" l="1"/>
  <c r="G48" i="98"/>
  <c r="E10" i="8"/>
  <c r="H10" i="8" s="1"/>
  <c r="H16" i="8"/>
  <c r="I16" i="8" s="1"/>
  <c r="I11" i="8"/>
  <c r="I18" i="8"/>
  <c r="I17" i="8"/>
  <c r="I15" i="8"/>
  <c r="I14" i="8" l="1"/>
  <c r="I13" i="8" l="1"/>
  <c r="I12" i="8"/>
  <c r="I10" i="8" l="1"/>
  <c r="I9" i="8" l="1"/>
  <c r="I8" i="8"/>
  <c r="I7" i="8"/>
  <c r="H19" i="8" l="1"/>
  <c r="G19" i="8" l="1"/>
  <c r="G21" i="8" s="1"/>
  <c r="G22" i="8" s="1"/>
  <c r="D19" i="8"/>
  <c r="D21" i="8" s="1"/>
  <c r="C19" i="8"/>
  <c r="J17" i="8"/>
  <c r="K17" i="8"/>
  <c r="K16" i="8"/>
  <c r="B19" i="8"/>
  <c r="B21" i="8" s="1"/>
  <c r="B23" i="8" s="1"/>
  <c r="K12" i="8"/>
  <c r="K11" i="8"/>
  <c r="J11" i="8"/>
  <c r="J9" i="8"/>
  <c r="K9" i="8"/>
  <c r="C21" i="8" l="1"/>
  <c r="I19" i="8"/>
  <c r="K13" i="8"/>
  <c r="J13" i="8"/>
  <c r="B22" i="8"/>
  <c r="J12" i="8"/>
  <c r="D22" i="8"/>
  <c r="J16" i="8"/>
  <c r="C22" i="8" l="1"/>
  <c r="C23" i="8"/>
  <c r="K10" i="8" l="1"/>
  <c r="J10" i="8"/>
  <c r="F19" i="8"/>
  <c r="J7" i="8"/>
  <c r="K7" i="8"/>
  <c r="J15" i="8" l="1"/>
  <c r="K15" i="8"/>
  <c r="F21" i="8"/>
  <c r="F23" i="8" s="1"/>
  <c r="F22" i="8" l="1"/>
  <c r="J14" i="8" l="1"/>
  <c r="K14" i="8"/>
  <c r="J8" i="8" l="1"/>
  <c r="J19" i="8" s="1"/>
  <c r="K8" i="8"/>
  <c r="E19" i="8"/>
  <c r="K19" i="8" l="1"/>
  <c r="E21" i="8"/>
  <c r="E23" i="8" s="1"/>
  <c r="H21" i="8"/>
  <c r="H23" i="8" l="1"/>
  <c r="I23" i="8"/>
  <c r="K23" i="8" s="1"/>
  <c r="H22" i="8"/>
  <c r="I22" i="8" s="1"/>
  <c r="I21" i="8"/>
  <c r="K21" i="8" s="1"/>
  <c r="E22" i="8"/>
  <c r="K22" i="8" l="1"/>
  <c r="G58" i="98" l="1"/>
  <c r="F60" i="98"/>
  <c r="G60" i="98" l="1"/>
  <c r="G30" i="98"/>
  <c r="G27" i="98"/>
  <c r="G52" i="98" l="1"/>
  <c r="G50" i="98"/>
  <c r="F53" i="98" l="1"/>
  <c r="F66" i="98" s="1"/>
  <c r="G53" i="98" l="1"/>
  <c r="G66" i="98"/>
</calcChain>
</file>

<file path=xl/sharedStrings.xml><?xml version="1.0" encoding="utf-8"?>
<sst xmlns="http://schemas.openxmlformats.org/spreadsheetml/2006/main" count="14571" uniqueCount="1894">
  <si>
    <t>H0</t>
  </si>
  <si>
    <t>X0</t>
  </si>
  <si>
    <t>H1</t>
  </si>
  <si>
    <t>BĚŽNÉ VÝDAJE</t>
  </si>
  <si>
    <t>H11</t>
  </si>
  <si>
    <t>H2</t>
  </si>
  <si>
    <t>Název organizace</t>
  </si>
  <si>
    <t>Číslo akce</t>
  </si>
  <si>
    <t>Název</t>
  </si>
  <si>
    <t>H3</t>
  </si>
  <si>
    <t>Pol</t>
  </si>
  <si>
    <t>Detail</t>
  </si>
  <si>
    <t>H8</t>
  </si>
  <si>
    <t>D1</t>
  </si>
  <si>
    <t>MHMP - PRI</t>
  </si>
  <si>
    <t>XXX</t>
  </si>
  <si>
    <t>D22</t>
  </si>
  <si>
    <t>003612 - Bytové hospodářství</t>
  </si>
  <si>
    <t>003639 - Komunální služby a územní rozvoj j.n.</t>
  </si>
  <si>
    <t>MHMP - ROZ</t>
  </si>
  <si>
    <t>MHMP - ZDR</t>
  </si>
  <si>
    <t>P3</t>
  </si>
  <si>
    <t xml:space="preserve">BĚŽNÉ VÝDAJE CELKEM </t>
  </si>
  <si>
    <t>NÁVRH ROZPOČTU BĚŽNÝCH VÝDAJŮ</t>
  </si>
  <si>
    <t>za VLASTNÍ HLAVNÍ MĚSTO PRAHU</t>
  </si>
  <si>
    <t>***</t>
  </si>
  <si>
    <t>v tis. Kč</t>
  </si>
  <si>
    <t>Kapitola</t>
  </si>
  <si>
    <t>Požadavky</t>
  </si>
  <si>
    <t>Schválený rozpočet</t>
  </si>
  <si>
    <t>Předfinancování</t>
  </si>
  <si>
    <t>Nové a odpadlé</t>
  </si>
  <si>
    <t>úkoly (mandatorní)</t>
  </si>
  <si>
    <t>požadavky (ostatní)</t>
  </si>
  <si>
    <t>04 HMP</t>
  </si>
  <si>
    <t>04 MŠMT</t>
  </si>
  <si>
    <t>10 HMP</t>
  </si>
  <si>
    <t>10 MČ</t>
  </si>
  <si>
    <t>CELKEM</t>
  </si>
  <si>
    <t>bez MČ</t>
  </si>
  <si>
    <t>a bez MŠMT</t>
  </si>
  <si>
    <t>01 - Rozvoj obce</t>
  </si>
  <si>
    <t>Správce: 0004 - doc. Ing. arch. Petr Hlaváček</t>
  </si>
  <si>
    <t>02 - Městská infrastruktura</t>
  </si>
  <si>
    <t>03 - Doprava</t>
  </si>
  <si>
    <t>04 - Školství, mládež a sport</t>
  </si>
  <si>
    <t>05 - Zdravotnictví a sociální oblast</t>
  </si>
  <si>
    <t>06 - Kultura a cestovní ruch</t>
  </si>
  <si>
    <t>07 - Bezpečnost</t>
  </si>
  <si>
    <t>08 - Hospodářství</t>
  </si>
  <si>
    <t>09 - Vnitřní správa</t>
  </si>
  <si>
    <t>10 - Pokladní správa</t>
  </si>
  <si>
    <t>KAPITOLY  C E L K E M</t>
  </si>
  <si>
    <t>Kapitola: 04 - Školství, mládež a sport</t>
  </si>
  <si>
    <t>003299 - Ostatní záležitosti vzdělávání</t>
  </si>
  <si>
    <t>MHMP - INV</t>
  </si>
  <si>
    <t>0092109</t>
  </si>
  <si>
    <t>INV - 04 - běžné výdaje</t>
  </si>
  <si>
    <t>003412 - Sportovní zařízení v majetku obce</t>
  </si>
  <si>
    <t>003231 - Základní umělecké školy</t>
  </si>
  <si>
    <t>003126 - Konzervatoře</t>
  </si>
  <si>
    <t>003123 - Střední odborná učiliště a učiliště</t>
  </si>
  <si>
    <t>003122 - Střední odborné školy</t>
  </si>
  <si>
    <t>003113 - Základní školy</t>
  </si>
  <si>
    <t>0091651</t>
  </si>
  <si>
    <t>0091652</t>
  </si>
  <si>
    <t>ROZ - 04 - příspěvkové organizace MČ</t>
  </si>
  <si>
    <t>0091654</t>
  </si>
  <si>
    <t>ROZ - 04 - běžné výdaje - rezervy</t>
  </si>
  <si>
    <t>MHMP - SML</t>
  </si>
  <si>
    <t>006171 - Činnost místní správy</t>
  </si>
  <si>
    <t>0096101</t>
  </si>
  <si>
    <t>SML - 04 - školské akce, sem., konfer.</t>
  </si>
  <si>
    <t>0096102</t>
  </si>
  <si>
    <t>SML - 04 - Schola Pragensis</t>
  </si>
  <si>
    <t>0096103</t>
  </si>
  <si>
    <t>SML - 04 - koncepce školství</t>
  </si>
  <si>
    <t>0096104</t>
  </si>
  <si>
    <t>SML - 04 - právní služby a por. činnost</t>
  </si>
  <si>
    <t>0096105</t>
  </si>
  <si>
    <t>SML - 04 - studie, posudky, pasporty</t>
  </si>
  <si>
    <t>0096106</t>
  </si>
  <si>
    <t>SML - 04 - plán podpory učňov. školství</t>
  </si>
  <si>
    <t>0096107</t>
  </si>
  <si>
    <t>SML - 04 - souhr. pojiš. škol a škol. zař.</t>
  </si>
  <si>
    <t>0096108</t>
  </si>
  <si>
    <t>SML - 04 - podpora výuky ČJ jako ciz. jazyka pro ZŠ</t>
  </si>
  <si>
    <t>0096109</t>
  </si>
  <si>
    <t>SML - 04 - granty podpora vzdělávání</t>
  </si>
  <si>
    <t>0096110</t>
  </si>
  <si>
    <t>SML - 04 - opravy a údrž. škol a šk. zař.</t>
  </si>
  <si>
    <t>0096113</t>
  </si>
  <si>
    <t>SML - 04 - podpora vzdělávání PO HMP</t>
  </si>
  <si>
    <t>003421 - Využití volného času dětí a mládeže</t>
  </si>
  <si>
    <t>0096116</t>
  </si>
  <si>
    <t>SML - 04 - příprava nových projektů</t>
  </si>
  <si>
    <t>0096122</t>
  </si>
  <si>
    <t>SML - 04 - volnočasové aktivity DDM</t>
  </si>
  <si>
    <t>0096123</t>
  </si>
  <si>
    <t>SML - 04 - granty využ. vol. času DM</t>
  </si>
  <si>
    <t>0096125</t>
  </si>
  <si>
    <t>SML - 04 - granty tělovýchova a sport</t>
  </si>
  <si>
    <t>003419 - Ostatní tělovýchovná činnost</t>
  </si>
  <si>
    <t>0096126</t>
  </si>
  <si>
    <t>SML - 04 - provozní náklady tělovýchova a sport</t>
  </si>
  <si>
    <t>0096134</t>
  </si>
  <si>
    <t>SML - 04 - měkké cíle - školy a školská zařízení</t>
  </si>
  <si>
    <t>0096137</t>
  </si>
  <si>
    <t>SML - 04 - portál Praha školská</t>
  </si>
  <si>
    <t>0096138</t>
  </si>
  <si>
    <t>SML - 04 - digitalizace zápisů do MŠ a výr. zpráv</t>
  </si>
  <si>
    <t>Správce: 0012 - ředitel MHMP</t>
  </si>
  <si>
    <t>MHMP - SLU</t>
  </si>
  <si>
    <t>Celkem správce: 0012 - ředitel MHMP</t>
  </si>
  <si>
    <t>Kapitola: 01 - Rozvoj obce</t>
  </si>
  <si>
    <t>0092103</t>
  </si>
  <si>
    <t>INV - 01 - běžné výdaje bytového hospodářství</t>
  </si>
  <si>
    <t>IPR PRAHA</t>
  </si>
  <si>
    <t>0093405</t>
  </si>
  <si>
    <t>UZR - 01 - neinvestiční příspěvek PO</t>
  </si>
  <si>
    <t>003635 - Územní plánování</t>
  </si>
  <si>
    <t>003322 - Zachování a obnova kulturních památek</t>
  </si>
  <si>
    <t>MHMP - STR</t>
  </si>
  <si>
    <t>0091501</t>
  </si>
  <si>
    <t>STR - 01 - běžné výdaje</t>
  </si>
  <si>
    <t>MHMP - UZR</t>
  </si>
  <si>
    <t>0093401</t>
  </si>
  <si>
    <t>UZR - 01 - běžné výdaje</t>
  </si>
  <si>
    <t>0093402</t>
  </si>
  <si>
    <t>0093403</t>
  </si>
  <si>
    <t>UZR - 01 - poskyt. náhrady, platby daní a poplatků</t>
  </si>
  <si>
    <t>PRAŽSKÁ DEVELOPERSKÁ SPOLEČNOST</t>
  </si>
  <si>
    <t>003669 - Ost.správa v obl.bydlení,komun.sl.a územ.úr.j.n.</t>
  </si>
  <si>
    <t>Celkem správce: 0004 - doc. Ing. arch. Petr Hlaváček</t>
  </si>
  <si>
    <t>003722 - Sběr a svoz komunálních odpadů</t>
  </si>
  <si>
    <t>Kapitola: 10 - Pokladní správa</t>
  </si>
  <si>
    <t>ROZ - 10 - rezervy</t>
  </si>
  <si>
    <t>006409 - Ostatní činnosti j.n.</t>
  </si>
  <si>
    <t>0091602</t>
  </si>
  <si>
    <t>ROZ - 10 - běžné výdaje</t>
  </si>
  <si>
    <t>006310 - Obecné příjmy a výdaje z finančních operací</t>
  </si>
  <si>
    <t>0091603</t>
  </si>
  <si>
    <t>ROZ - 10 - úroky</t>
  </si>
  <si>
    <t>0091604</t>
  </si>
  <si>
    <t>ROZ - 10 - finanční deriváty</t>
  </si>
  <si>
    <t>004339 - Ostatní sociální péče a pomoc rodině a manželství</t>
  </si>
  <si>
    <t>MHMP - KUC</t>
  </si>
  <si>
    <t>Kapitola: 09 - Vnitřní správa</t>
  </si>
  <si>
    <t>MHMP - FON</t>
  </si>
  <si>
    <t>2000000</t>
  </si>
  <si>
    <t>OPPPR Spolufinancování projektů</t>
  </si>
  <si>
    <t>2000002</t>
  </si>
  <si>
    <t>OPPPR - Předfinancování podílu EU</t>
  </si>
  <si>
    <t>0008936</t>
  </si>
  <si>
    <t>0040082</t>
  </si>
  <si>
    <t>Agendové a provozní IS</t>
  </si>
  <si>
    <t>0040083</t>
  </si>
  <si>
    <t>Systémy pro správu dokumentů (DMS)</t>
  </si>
  <si>
    <t>0040099</t>
  </si>
  <si>
    <t>Portály, weby a mobilní aplikace</t>
  </si>
  <si>
    <t>0040101</t>
  </si>
  <si>
    <t>Inf.systém Krizového řízení (ISKŘ)</t>
  </si>
  <si>
    <t>0040444</t>
  </si>
  <si>
    <t>Ekonomické IS</t>
  </si>
  <si>
    <t>0040445</t>
  </si>
  <si>
    <t>GIS, mapové služby a geoinformace</t>
  </si>
  <si>
    <t>0040985</t>
  </si>
  <si>
    <t>Projekty rozvoje IS MP HMP</t>
  </si>
  <si>
    <t>0041729</t>
  </si>
  <si>
    <t>Integrační platforma a datový sklad</t>
  </si>
  <si>
    <t>0041731</t>
  </si>
  <si>
    <t>Správa identit (IDM)</t>
  </si>
  <si>
    <t>0041943</t>
  </si>
  <si>
    <t>Centrální Service Desk</t>
  </si>
  <si>
    <t>0041944</t>
  </si>
  <si>
    <t>Systémy spisové služby a podpůrných služeb</t>
  </si>
  <si>
    <t>0002912</t>
  </si>
  <si>
    <t>Výpočetní technika a progr. vybav. pro MHMP</t>
  </si>
  <si>
    <t>0040106</t>
  </si>
  <si>
    <t>Datová centra</t>
  </si>
  <si>
    <t>0040449</t>
  </si>
  <si>
    <t>Metropolitní datové sítě</t>
  </si>
  <si>
    <t>0041946</t>
  </si>
  <si>
    <t>Bezpečnost IS/ICT</t>
  </si>
  <si>
    <t>0096270</t>
  </si>
  <si>
    <t>KUC - 09 - provozní výdaje Brusel</t>
  </si>
  <si>
    <t>MHMP - PER</t>
  </si>
  <si>
    <t>0092400</t>
  </si>
  <si>
    <t>PER - 09 - personální oblast</t>
  </si>
  <si>
    <t>006112 - Zastupitelstva obcí</t>
  </si>
  <si>
    <t>0092488</t>
  </si>
  <si>
    <t>PER - 09 - Fond zaměstnavatele</t>
  </si>
  <si>
    <t>0090101</t>
  </si>
  <si>
    <t>SLU - 09 - odbor SLU</t>
  </si>
  <si>
    <t>0090103</t>
  </si>
  <si>
    <t>SLU - 09 - odbor AMP</t>
  </si>
  <si>
    <t>006211 - Archivní činnost</t>
  </si>
  <si>
    <t>0090106</t>
  </si>
  <si>
    <t>SLU - 09 - odbor ZIO</t>
  </si>
  <si>
    <t>0090109</t>
  </si>
  <si>
    <t>SLU - 09 - odbor VEZ</t>
  </si>
  <si>
    <t>0090110</t>
  </si>
  <si>
    <t>SLU - 09 - odbor OVO</t>
  </si>
  <si>
    <t>0090114</t>
  </si>
  <si>
    <t>SLU - 09 - odbor UCT</t>
  </si>
  <si>
    <t>0090116</t>
  </si>
  <si>
    <t>SLU - 09 - odbor ROZ</t>
  </si>
  <si>
    <t>0090117</t>
  </si>
  <si>
    <t>SLU - 09 - odbor PRP</t>
  </si>
  <si>
    <t>0090118</t>
  </si>
  <si>
    <t>SLU - 09 - odbor LEG</t>
  </si>
  <si>
    <t>0090124</t>
  </si>
  <si>
    <t>0090127</t>
  </si>
  <si>
    <t>SLU - 09 - odbor OKC</t>
  </si>
  <si>
    <t>0090128</t>
  </si>
  <si>
    <t>SLU - 09 - odbor DPC</t>
  </si>
  <si>
    <t>0090141</t>
  </si>
  <si>
    <t>SLU - 09 - sekretariát SE 3</t>
  </si>
  <si>
    <t>0090142</t>
  </si>
  <si>
    <t>SLU - 09 - sekretariát SE 7</t>
  </si>
  <si>
    <t>0090143</t>
  </si>
  <si>
    <t>SLU - 09 - sekretariát SE 8</t>
  </si>
  <si>
    <t>0090144</t>
  </si>
  <si>
    <t>SLU - 09 - sekretariát SE 4</t>
  </si>
  <si>
    <t>0090145</t>
  </si>
  <si>
    <t>SLU - 09 - sekretariát SE 1</t>
  </si>
  <si>
    <t>0090146</t>
  </si>
  <si>
    <t>SLU - 09 - sekretariát SE 5</t>
  </si>
  <si>
    <t>0090147</t>
  </si>
  <si>
    <t>SLU - 09 - sekretariát SE 10</t>
  </si>
  <si>
    <t>0090148</t>
  </si>
  <si>
    <t>SLU - 09 - sekretariát SE 9</t>
  </si>
  <si>
    <t>0090149</t>
  </si>
  <si>
    <t>SLU - 09 - sekretariát SE 2</t>
  </si>
  <si>
    <t>0090150</t>
  </si>
  <si>
    <t>SLU - 09 - sekretariát SE 6</t>
  </si>
  <si>
    <t>0090151</t>
  </si>
  <si>
    <t>SLU - 09 - odbor PRM</t>
  </si>
  <si>
    <t>0090163</t>
  </si>
  <si>
    <t>SLU - 09 - odbor OMM</t>
  </si>
  <si>
    <t>003349 - Ostatní záležitosti sdělovacích prostředků</t>
  </si>
  <si>
    <t>0090166</t>
  </si>
  <si>
    <t>SLU - 09 - odbor RED</t>
  </si>
  <si>
    <t>0090168</t>
  </si>
  <si>
    <t>SLU - 09 - odbor DSC</t>
  </si>
  <si>
    <t>0090170</t>
  </si>
  <si>
    <t>SLU - 09 - výbor finanční</t>
  </si>
  <si>
    <t>0090171</t>
  </si>
  <si>
    <t>SLU - 09 - výbor kontrolní</t>
  </si>
  <si>
    <t>0090172</t>
  </si>
  <si>
    <t>SLU - 09 - výbor pro vých. a vzděl.</t>
  </si>
  <si>
    <t>0090173</t>
  </si>
  <si>
    <t>SLU - 09 - výbor pro dopravu a EF</t>
  </si>
  <si>
    <t>0090174</t>
  </si>
  <si>
    <t>SLU - 09 - výbor pro správu maj.</t>
  </si>
  <si>
    <t>0090175</t>
  </si>
  <si>
    <t>SLU - 09 - výbor pro LEG, VS a INF</t>
  </si>
  <si>
    <t>0090176</t>
  </si>
  <si>
    <t>SLU - 09 - výbor pro KUL, PP, CR a ZV</t>
  </si>
  <si>
    <t>0090177</t>
  </si>
  <si>
    <t>SLU - 09 - výbor pro bezpečnost</t>
  </si>
  <si>
    <t>0090178</t>
  </si>
  <si>
    <t>SLU - 09 - výbor pro životní prostředí</t>
  </si>
  <si>
    <t>0090179</t>
  </si>
  <si>
    <t>SLU - 09 - výbor pro národnostní menšiny</t>
  </si>
  <si>
    <t>0090180</t>
  </si>
  <si>
    <t>SLU - 09 - výbor pro zdrav. a bydlení</t>
  </si>
  <si>
    <t>0090181</t>
  </si>
  <si>
    <t>SLU - 09 - výbor pro zdravotnictví</t>
  </si>
  <si>
    <t>0090182</t>
  </si>
  <si>
    <t>SLU - 09 - výbor pro úz. rozvoj a ÚP</t>
  </si>
  <si>
    <t>0090183</t>
  </si>
  <si>
    <t>SLU - 09 - výbor pro Smart Cities</t>
  </si>
  <si>
    <t>0090184</t>
  </si>
  <si>
    <t>SLU - 09 - výbor ZHMP pro bydlení</t>
  </si>
  <si>
    <t>0090185</t>
  </si>
  <si>
    <t>SLU - 09 - výbor ZHMP pro leg., VS a transpar.</t>
  </si>
  <si>
    <t>0090186</t>
  </si>
  <si>
    <t>SLU - 09 - odbor PKD</t>
  </si>
  <si>
    <t>0090187</t>
  </si>
  <si>
    <t>SLU - 09 - výbor pro sport a vol. čas</t>
  </si>
  <si>
    <t>0090189</t>
  </si>
  <si>
    <t>SLU - 09 - úsek SMM a MTZ</t>
  </si>
  <si>
    <t>0090190</t>
  </si>
  <si>
    <t>SLU - 09 - úsek SB (objekty)</t>
  </si>
  <si>
    <t>0090191</t>
  </si>
  <si>
    <t>SLU - 09 - úsek autoprovoz</t>
  </si>
  <si>
    <t>0090193</t>
  </si>
  <si>
    <t>SLU - 09 - úsek vzdělávání</t>
  </si>
  <si>
    <t>003809 - Ostatní výzkum a vývoj odvětvově nespecifikovaný</t>
  </si>
  <si>
    <t>0092115</t>
  </si>
  <si>
    <t>INV - 01 - revitalizace kult. památek</t>
  </si>
  <si>
    <t>PRI - 09 - Smart Cities</t>
  </si>
  <si>
    <t>0095399</t>
  </si>
  <si>
    <t>Centrum IT služeb a Lítačka</t>
  </si>
  <si>
    <t>MHMP - OIC</t>
  </si>
  <si>
    <t>projektů 2023</t>
  </si>
  <si>
    <t>0091655</t>
  </si>
  <si>
    <t>ROZ - 04 - rezerva na energie</t>
  </si>
  <si>
    <t>0094002</t>
  </si>
  <si>
    <t>OIC - 09 - řízení projektů ICT</t>
  </si>
  <si>
    <t>0094004</t>
  </si>
  <si>
    <t>OIC - 09 - specializovaná právní podpora projektů OIC MHMP</t>
  </si>
  <si>
    <t>0094008</t>
  </si>
  <si>
    <t>OIC - 09 - systém řízení rozvoje IS/ICT</t>
  </si>
  <si>
    <t>0094009</t>
  </si>
  <si>
    <t>OIC - 09 - správa lokalit a síťové infrastruktury</t>
  </si>
  <si>
    <t>0094010</t>
  </si>
  <si>
    <t>OIC - 09 - datové centrum - Malovanka</t>
  </si>
  <si>
    <t>0094001</t>
  </si>
  <si>
    <t>OIC - 09 - rozvoj strategie koncepce IS</t>
  </si>
  <si>
    <t>0095390</t>
  </si>
  <si>
    <t>PRI - 09 - běžné výdaje</t>
  </si>
  <si>
    <t>006221 - Humanitární zahraniční pomoc přímá</t>
  </si>
  <si>
    <t>0071642</t>
  </si>
  <si>
    <t>MČ - 10 - finance a rozpočet</t>
  </si>
  <si>
    <t>006330 - Převody vlastním fondům v rozpočtech územní úrovně</t>
  </si>
  <si>
    <t>Návrh rozpočtu</t>
  </si>
  <si>
    <t>1-2+3+4+5</t>
  </si>
  <si>
    <t>Požadavky na rozpočet běžných výdajů na rok 2024</t>
  </si>
  <si>
    <t>projektů 2024</t>
  </si>
  <si>
    <t>Rozdíl NR 2024</t>
  </si>
  <si>
    <t>vs. RS 2023</t>
  </si>
  <si>
    <t>Index 2024/2023</t>
  </si>
  <si>
    <t>Správce: 0001 - RNDr. Daniel Mazur, Ph.D.</t>
  </si>
  <si>
    <t>0011247</t>
  </si>
  <si>
    <t>EU-Prague smart accelerator+</t>
  </si>
  <si>
    <t>0095349</t>
  </si>
  <si>
    <t>PRI - 04 - běžné výdaje (udržitelnost OP VVV)</t>
  </si>
  <si>
    <t>Celkem správce: 0001 - RNDr. Daniel Mazur, Ph.D.</t>
  </si>
  <si>
    <t>Správce: 0005 - Mgr. et Mgr. Antonín Klecanda</t>
  </si>
  <si>
    <t>0011248</t>
  </si>
  <si>
    <t>EU-IDZ Praha</t>
  </si>
  <si>
    <t>0011249</t>
  </si>
  <si>
    <t>EU-Potravinová pomoc dětem</t>
  </si>
  <si>
    <t>0096120</t>
  </si>
  <si>
    <t>SML - 04 - běžné výdaje (udržitelnost OP VVV)</t>
  </si>
  <si>
    <t>Celkem správce: 0005 - Mgr. et Mgr. Antonín Klecanda</t>
  </si>
  <si>
    <t>Správce: 0007 - JUDr. Jiří Pospíšil</t>
  </si>
  <si>
    <t>Správce: 0006 - Bc. Michal Hroza</t>
  </si>
  <si>
    <t>Správce: 0008 - Mgr. Adam Zábranský</t>
  </si>
  <si>
    <t>Celkem správce: 0011 - Ing. Alexandra Udženija</t>
  </si>
  <si>
    <t>Správce: 0013 - Ing. Zdeněk Kovářík</t>
  </si>
  <si>
    <t>Celkem správce: 0013 - Ing. Zdeněk Kovářík</t>
  </si>
  <si>
    <t>Správce: 0002 - doc. MUDr. Bohuslav Svoboda CSc.</t>
  </si>
  <si>
    <t>Celkem správce: 0002 - doc. MUDr. Bohuslav Svoboda CSc.</t>
  </si>
  <si>
    <t>0090188</t>
  </si>
  <si>
    <t>SLU - 09 - výbor ZHMP pro energetiku</t>
  </si>
  <si>
    <t>0090192</t>
  </si>
  <si>
    <t>SLU - 09 - výbor ZHMP pro ŽP, veř. pr. a pohřeb.</t>
  </si>
  <si>
    <t>0090194</t>
  </si>
  <si>
    <t>SLU - 09 - výbor ZHMP pro dot. vztahy k MČ</t>
  </si>
  <si>
    <t>0090195</t>
  </si>
  <si>
    <t>SLU - 09 - výbor ZHMP pro strategické invest.</t>
  </si>
  <si>
    <t>0090196</t>
  </si>
  <si>
    <t>SLU - 09 - výbor ZHMP pro str., hosp. rozvoj a podpo</t>
  </si>
  <si>
    <t>0011239</t>
  </si>
  <si>
    <t>EU-Řízení ITI PMO V.</t>
  </si>
  <si>
    <t>0011240</t>
  </si>
  <si>
    <t>EU-Ukončování OP PPR</t>
  </si>
  <si>
    <t>0090201</t>
  </si>
  <si>
    <t>FON - 09 - financování výdajů odboru FON</t>
  </si>
  <si>
    <t>0090245</t>
  </si>
  <si>
    <t>FON - 09 - BV - příprava programů z EU</t>
  </si>
  <si>
    <t>-2+3+4+5</t>
  </si>
  <si>
    <t>a bez projektů</t>
  </si>
  <si>
    <t>Správce: 0011 - Ing. Alexandra Udženija</t>
  </si>
  <si>
    <t>Kapitola: 03 - Doprava</t>
  </si>
  <si>
    <t>0095339</t>
  </si>
  <si>
    <t>PRI - 03 - běžné výdaje - Smart City</t>
  </si>
  <si>
    <t>002299 - Ostatní záležitosti v dopravě</t>
  </si>
  <si>
    <t>002280 - Výzkum a vývoj v dopravě</t>
  </si>
  <si>
    <t>Správce: 0014 - MUDr. Zdeněk Hřib</t>
  </si>
  <si>
    <t>0092105</t>
  </si>
  <si>
    <t>INV - 03 - běžné výdaje</t>
  </si>
  <si>
    <t>003744 - Protierozní, protilavinová a protipožární ochrana</t>
  </si>
  <si>
    <t>002219 - Ostatní záležitosti pozemních komunikací</t>
  </si>
  <si>
    <t>002212 - Silnice</t>
  </si>
  <si>
    <t>MHMP - ODO</t>
  </si>
  <si>
    <t>0092909</t>
  </si>
  <si>
    <t>ODO - 03 - běžné výdaje odboru ODO</t>
  </si>
  <si>
    <t>0092911</t>
  </si>
  <si>
    <t>ODO - 03 - PID DP</t>
  </si>
  <si>
    <t>002295 - Dopravní obslužnost veřejnými službami - smíšená</t>
  </si>
  <si>
    <t>0092913</t>
  </si>
  <si>
    <t>ODO - 03 - PID BUS</t>
  </si>
  <si>
    <t>002292 - Dopravní obslužnost</t>
  </si>
  <si>
    <t>0092914</t>
  </si>
  <si>
    <t>ODO - 03 - PID ŽD</t>
  </si>
  <si>
    <t>002294 - Dopravní obslužnost veřejnými službami - drážní</t>
  </si>
  <si>
    <t>0092915</t>
  </si>
  <si>
    <t>ODO - 03 - PID PŘÍVOZY</t>
  </si>
  <si>
    <t>0050009</t>
  </si>
  <si>
    <t>UNCHAIN</t>
  </si>
  <si>
    <t>MHMP - ODO SK</t>
  </si>
  <si>
    <t>0092921</t>
  </si>
  <si>
    <t>ODO SK - 03 - provoz spravovaného majetku</t>
  </si>
  <si>
    <t>0092930</t>
  </si>
  <si>
    <t>ODO SK - 03 - Správa a údržba komunikací</t>
  </si>
  <si>
    <t>ROPID</t>
  </si>
  <si>
    <t>0092912</t>
  </si>
  <si>
    <t>ODO - 03 - neinvest. příspěvek ROPID</t>
  </si>
  <si>
    <t>Celkem správce: 0014 - MUDr. Zdeněk Hřib</t>
  </si>
  <si>
    <t>Správce: 0010 - Ing. Jana Komrsková</t>
  </si>
  <si>
    <t>Kapitola: 07 - Bezpečnost</t>
  </si>
  <si>
    <t>MHMP - BEZ</t>
  </si>
  <si>
    <t>0093906</t>
  </si>
  <si>
    <t>BEZ - 07 - běžné výdaje</t>
  </si>
  <si>
    <t>005521 - Operační a inf. střediska integ. záchran. systému</t>
  </si>
  <si>
    <t>005512 - Požární ochrana - dobrovolná část</t>
  </si>
  <si>
    <t>005272 - Čin.org.kr.říz.na úz.úr.a dal.úz.spr.úř.v obl.kr.ř</t>
  </si>
  <si>
    <t>005219 - Ostatní záležitosti ochrany obyvatelstva</t>
  </si>
  <si>
    <t>005213 - Krizová opatření</t>
  </si>
  <si>
    <t>005212 - Ochrana obyvatelstva</t>
  </si>
  <si>
    <t>0046790</t>
  </si>
  <si>
    <t>Etapa 0002 projekt MOS Malovanka</t>
  </si>
  <si>
    <t>0094007</t>
  </si>
  <si>
    <t>OIC - 07 - záchranný bezpečnostní systém hl. m. Prahy</t>
  </si>
  <si>
    <t>MHMP - SOV</t>
  </si>
  <si>
    <t>0098202</t>
  </si>
  <si>
    <t>SOV - 07 - prevence kriminality</t>
  </si>
  <si>
    <t>005311 - Bezpečnost a veřejný pořádek</t>
  </si>
  <si>
    <t>0098205</t>
  </si>
  <si>
    <t>SOV - 07 - granty prevence kriminality</t>
  </si>
  <si>
    <t>MHMP MĚSTSKÁ POLICIE</t>
  </si>
  <si>
    <t>0097701</t>
  </si>
  <si>
    <t>MP - 07 - běžné výdaje</t>
  </si>
  <si>
    <t>0097702</t>
  </si>
  <si>
    <t>MP - 07 - fond zaměstnavatele</t>
  </si>
  <si>
    <t>SPRÁVA SLUŽEB HL.M.PRAHY</t>
  </si>
  <si>
    <t>0093907</t>
  </si>
  <si>
    <t>BEZ - 07 - neinvestiční příspěvek</t>
  </si>
  <si>
    <t>Rozpočet schválený na r. 2023</t>
  </si>
  <si>
    <t>Kapitola: 05 - Zdravotnictví a sociální oblast</t>
  </si>
  <si>
    <t>0098213</t>
  </si>
  <si>
    <t>SOV - 05 - granty adiktologické služby</t>
  </si>
  <si>
    <t>003541 - Prevence před drogami, alk.,nikot.aj. návyk.lát.</t>
  </si>
  <si>
    <t>CENTR.LÉČ.REHABILITACE</t>
  </si>
  <si>
    <t>0098106</t>
  </si>
  <si>
    <t>ZDR - 05 - neinvestiční příspěvky PO</t>
  </si>
  <si>
    <t>003515 - Specializovaná ambulantní zdravotní péče</t>
  </si>
  <si>
    <t>CENTRUM KOM.SL. PRO ŽIVOT</t>
  </si>
  <si>
    <t>0098201</t>
  </si>
  <si>
    <t>SOV - 05 - neinvestiční příspěvky PO</t>
  </si>
  <si>
    <t>004357 - Domovy</t>
  </si>
  <si>
    <t>CENTRUM SOCIÁLNÍCH SLUŽEB PRAHA</t>
  </si>
  <si>
    <t>004345 - Centra sociálně rehabilitačních služeb</t>
  </si>
  <si>
    <t>CS A DD CH.MASARYKOVÉ</t>
  </si>
  <si>
    <t>003529 - Ostatní ústavní péče</t>
  </si>
  <si>
    <t>DOMOV MAXOV</t>
  </si>
  <si>
    <t>DOMOV RUDNÉ U NEJDKU</t>
  </si>
  <si>
    <t>DOMOV ZVÍKOVECKÁ KYTIČKA</t>
  </si>
  <si>
    <t>DOZP KYTLICE</t>
  </si>
  <si>
    <t>DOZP LEONTÝN</t>
  </si>
  <si>
    <t>DOZP LOCHOVICE</t>
  </si>
  <si>
    <t>DS DOBŘICHOVICE</t>
  </si>
  <si>
    <t>004350 - Domovy pro seniory</t>
  </si>
  <si>
    <t>DS HEŘMANŮV MĚSTEC</t>
  </si>
  <si>
    <t>DZR KRÁSNÁ LÍPA</t>
  </si>
  <si>
    <t>DZR TEREZÍN</t>
  </si>
  <si>
    <t>DpS  ZAHRADNÍ MĚSTO</t>
  </si>
  <si>
    <t>DpS CHODOV</t>
  </si>
  <si>
    <t>DpS ELIŠKY PURKYŇOVÉ</t>
  </si>
  <si>
    <t>DpS HORTENZIE</t>
  </si>
  <si>
    <t>DpS HÁJE</t>
  </si>
  <si>
    <t>DpS KOBYLISY</t>
  </si>
  <si>
    <t>DpS MALEŠICE</t>
  </si>
  <si>
    <t>DpS NOVÁ SLUNEČNICE</t>
  </si>
  <si>
    <t>DpS ĎÁBLICE</t>
  </si>
  <si>
    <t>DĚTSKÉ CENTRUM PAPRSEK</t>
  </si>
  <si>
    <t>004356 - Denní stacionáře a centra denních služeb</t>
  </si>
  <si>
    <t>ICOZP HORNÍ POUSTEVNA</t>
  </si>
  <si>
    <t>ICSS ODLOCHOVICE</t>
  </si>
  <si>
    <t>JEDLIČKŮV ÚSTAV, MŠ,ZŠ,SŠ</t>
  </si>
  <si>
    <t>004355 - Týdenní stacionáře</t>
  </si>
  <si>
    <t>METROPOLITNÍ  ZDRAV. SERVIS</t>
  </si>
  <si>
    <t>0092110</t>
  </si>
  <si>
    <t>INV - 05 - běžné výdaje</t>
  </si>
  <si>
    <t>003533 - Zdravotnická záchranná služba</t>
  </si>
  <si>
    <t>Konzultační, poradenské a právní služby</t>
  </si>
  <si>
    <t>004349 - Ost.soc.péče a pomoc ostatním skup.obyvatelstva</t>
  </si>
  <si>
    <t>0098206</t>
  </si>
  <si>
    <t>SOV - 05 - běžné výdaje</t>
  </si>
  <si>
    <t>004399 - Ostatní záležitosti soc.věcí a politiky zaměstnano</t>
  </si>
  <si>
    <t>004379 - Ostatní služby a činnosti v oblasti soc. prevence</t>
  </si>
  <si>
    <t>004359 - Ostatní služby a činnosti v oblasti sociální péče</t>
  </si>
  <si>
    <t>0098207</t>
  </si>
  <si>
    <t>SOV - 05 - běžné výdaje - prevence</t>
  </si>
  <si>
    <t>0098208</t>
  </si>
  <si>
    <t>SOV - 05 - běžné výdaje - sociální oddělení</t>
  </si>
  <si>
    <t>004324 - Zařízení pro děti vyžadující okamžitou pomoc</t>
  </si>
  <si>
    <t>004193 - Dávky a odškodnění válečným veteránům a perzek.oso</t>
  </si>
  <si>
    <t>0098210</t>
  </si>
  <si>
    <t>SOV - 05 - granty sociální</t>
  </si>
  <si>
    <t>0098211</t>
  </si>
  <si>
    <t>SOV - 05  - granty - rodinná politika</t>
  </si>
  <si>
    <t>0098212</t>
  </si>
  <si>
    <t>SOV - 05 - granty primární prevence</t>
  </si>
  <si>
    <t>0098214</t>
  </si>
  <si>
    <t>SOV - 05 - granty - doplňková síť</t>
  </si>
  <si>
    <t>0098101</t>
  </si>
  <si>
    <t>ZDR - 05 - běžné výdaje</t>
  </si>
  <si>
    <t>003599 - Ostatní činnost ve zdravotnictví</t>
  </si>
  <si>
    <t>003549 - Ostatní speciální zdravotnická péče</t>
  </si>
  <si>
    <t>0098102</t>
  </si>
  <si>
    <t>ZDR - 05 - individuální dotace</t>
  </si>
  <si>
    <t>003513 - Lékařská služba první pomoci</t>
  </si>
  <si>
    <t>0098103</t>
  </si>
  <si>
    <t>ZDR - 05 - granty zdravotní</t>
  </si>
  <si>
    <t>003539 - Ostatní zdravotnická zaříz.a služby pro zdravot.</t>
  </si>
  <si>
    <t>0098104</t>
  </si>
  <si>
    <t>ZDR - 05 - granty Akce celopražského významu</t>
  </si>
  <si>
    <t>003543 - Pomoc zdravotně postiženým a chronicky nemocným</t>
  </si>
  <si>
    <t>0098105</t>
  </si>
  <si>
    <t>003522 - Ostatní nemocnice</t>
  </si>
  <si>
    <t>003519 - Ostatní ambulantní péče</t>
  </si>
  <si>
    <t>MĚSTSKÁ NEMOCNICE NÁSLEDNÉ .PÉČE P9</t>
  </si>
  <si>
    <t>MĚSTSKÁ POLIKLINIKA PRAHA</t>
  </si>
  <si>
    <t>PALATA-DOM.PRO ZRAK.POS</t>
  </si>
  <si>
    <t>ZDRAV.ZÁCHR.SLUŽBA HMP</t>
  </si>
  <si>
    <t>potraviny</t>
  </si>
  <si>
    <t>ZDR - 05 - strategické projekty a specifické úkoly</t>
  </si>
  <si>
    <t>20.9.2023</t>
  </si>
  <si>
    <t>PODLE ROZPOČTOVÝCH KAPITOL A SPRÁVCŮ dle UZ (v tis. Kč)</t>
  </si>
  <si>
    <t>Rozpočet schválený na r.2023</t>
  </si>
  <si>
    <t>Návrh rozpočtu na r. 2024</t>
  </si>
  <si>
    <t>Rozdíl 2024-2023</t>
  </si>
  <si>
    <t>OdPa/UZ</t>
  </si>
  <si>
    <t>D2</t>
  </si>
  <si>
    <t xml:space="preserve">   000000091 - Neinv.trans/výdaj z roz.HMP vč.nezp.výd EU/EHP OPP</t>
  </si>
  <si>
    <t>5331</t>
  </si>
  <si>
    <t>Neinvestiční příspěvek PO</t>
  </si>
  <si>
    <t xml:space="preserve">   000000000 - Zdroje HMP</t>
  </si>
  <si>
    <t>5141</t>
  </si>
  <si>
    <t>INV - KAP. 01 ROZVOJ OBCE</t>
  </si>
  <si>
    <t>5165</t>
  </si>
  <si>
    <t>5166</t>
  </si>
  <si>
    <t>STR MHMP - Běžné výdaje</t>
  </si>
  <si>
    <t>5169</t>
  </si>
  <si>
    <t>5162</t>
  </si>
  <si>
    <t>Služby elektronických komunikací</t>
  </si>
  <si>
    <t>5164</t>
  </si>
  <si>
    <t>Nájemné</t>
  </si>
  <si>
    <t>Poradenské a právní služby</t>
  </si>
  <si>
    <t>UZR - 01 - nástroje územního plánování, studie</t>
  </si>
  <si>
    <t>Urbanistické studie</t>
  </si>
  <si>
    <t>5362</t>
  </si>
  <si>
    <t>Platby daní a poplatků  státnímu rozpočtu</t>
  </si>
  <si>
    <t>5909</t>
  </si>
  <si>
    <t>Konzultační služby - ostatní</t>
  </si>
  <si>
    <t>Neinvestiční příspěvek</t>
  </si>
  <si>
    <t>****</t>
  </si>
  <si>
    <t>5152</t>
  </si>
  <si>
    <t>5168</t>
  </si>
  <si>
    <t>PRI - 03 - SmartCity - Doprava</t>
  </si>
  <si>
    <t>INV - KAP. 03 DOPRAVA</t>
  </si>
  <si>
    <t>5171</t>
  </si>
  <si>
    <t>5151</t>
  </si>
  <si>
    <t>5154</t>
  </si>
  <si>
    <t>5161</t>
  </si>
  <si>
    <t>5163</t>
  </si>
  <si>
    <t xml:space="preserve">   000000994 - Transfer ze zahraničí (předfin.z prostř.HMP)</t>
  </si>
  <si>
    <t>5021</t>
  </si>
  <si>
    <t>5031</t>
  </si>
  <si>
    <t>5032</t>
  </si>
  <si>
    <t>5173</t>
  </si>
  <si>
    <t>5136</t>
  </si>
  <si>
    <t>BV ODO - Knihy, učební pomůcky a tisk</t>
  </si>
  <si>
    <t>5137</t>
  </si>
  <si>
    <t>BV ODO - Drobný hmotný dlouhodobý majetek</t>
  </si>
  <si>
    <t>5139</t>
  </si>
  <si>
    <t>BV ODO - Nákup materiálu j.n.</t>
  </si>
  <si>
    <t>BV ODO - Nájemné</t>
  </si>
  <si>
    <t>BV ODO - Konzultační, poradenské a právní služby</t>
  </si>
  <si>
    <t>BV ODO - Nákup ostatních služeb</t>
  </si>
  <si>
    <t>5179</t>
  </si>
  <si>
    <t>BV ODO - Ostatní nákupy j.n.</t>
  </si>
  <si>
    <t xml:space="preserve">   000000007 - Kompenzace DP hl.m.Prahy prostřednictvím ROPID</t>
  </si>
  <si>
    <t>5213</t>
  </si>
  <si>
    <t>PID - DP hl.m.Prahy, a.s. - kompenzace</t>
  </si>
  <si>
    <t>5212</t>
  </si>
  <si>
    <t>Dotace podnikatelským subjektům PID-BUS</t>
  </si>
  <si>
    <t>Neinv.výdaje pro PID-ŽD</t>
  </si>
  <si>
    <t xml:space="preserve">   000027355 - Příspěvek na ztrátu dopravce</t>
  </si>
  <si>
    <t>Přívozy PID</t>
  </si>
  <si>
    <t>BV MHMP - ODO SK Provoz spravovaného majetku</t>
  </si>
  <si>
    <t>BV MHMP - ODO SK Správa a údržba komunikací</t>
  </si>
  <si>
    <t xml:space="preserve">   000000016 - Rezerva SFDI</t>
  </si>
  <si>
    <t>Neinvestiční příspěvek PO ROPID - provoz.náklady</t>
  </si>
  <si>
    <t xml:space="preserve">   000000124 - Účelově vázané prostředky z rozpočtu HMP pro PO</t>
  </si>
  <si>
    <t>Neinv.příspěvek ROPID - přeprava ZTP</t>
  </si>
  <si>
    <t>neinv.příspěvek PO ROPID - vedl.náklady na PID</t>
  </si>
  <si>
    <t>0046867</t>
  </si>
  <si>
    <t>MČ – neinvestiční/investiční rezerva – UP</t>
  </si>
  <si>
    <t>5901</t>
  </si>
  <si>
    <t>0046868</t>
  </si>
  <si>
    <t>HMP – rezerva na spolufin. projektů EU/EHP</t>
  </si>
  <si>
    <t>5347</t>
  </si>
  <si>
    <t>Finanční vztahy k MČ 1 - 57</t>
  </si>
  <si>
    <t>Výkon státní správy</t>
  </si>
  <si>
    <t>0091601</t>
  </si>
  <si>
    <t>Rezerva na reformu školství</t>
  </si>
  <si>
    <t xml:space="preserve">   000000003 - Neúčelová rezerva</t>
  </si>
  <si>
    <t>Neúčelová rezerva v kap. 10</t>
  </si>
  <si>
    <t xml:space="preserve">   000000098 - MČ - podíl z odvodů z výherních přístrojů</t>
  </si>
  <si>
    <t>Rezerva pro MČ - podíl z odvodů z hazardu</t>
  </si>
  <si>
    <t xml:space="preserve">   000000109 - MČ-participativní rozpočet-neinvestiční výdaje</t>
  </si>
  <si>
    <t>Rezerva pro MČ - participativní rozpočet</t>
  </si>
  <si>
    <t xml:space="preserve">   000000137 - Humanitární pomoc Ukrajině a jejím občanům</t>
  </si>
  <si>
    <t>Rezerva na humanitární pomoc Ukrajině</t>
  </si>
  <si>
    <t>Konzultační, poradenské a právní služby - primátor</t>
  </si>
  <si>
    <t>Nákup ostatních služeb</t>
  </si>
  <si>
    <t>Ostatní neinvestiční výdaje jinde nezařazené</t>
  </si>
  <si>
    <t>5142</t>
  </si>
  <si>
    <t>Realizované kurzové ztráty</t>
  </si>
  <si>
    <t>Služby peněžních ústavů</t>
  </si>
  <si>
    <t>Placené úroky vlastní</t>
  </si>
  <si>
    <t>5147</t>
  </si>
  <si>
    <t>Finanční deriváty - výdaje</t>
  </si>
  <si>
    <t xml:space="preserve">   000000115 - Neinvestiční granty z rozpočtu HMP</t>
  </si>
  <si>
    <t>5229</t>
  </si>
  <si>
    <t>Granty - oblast adiktol.služeb</t>
  </si>
  <si>
    <t>NIP - CLR</t>
  </si>
  <si>
    <t>Neinvestiční příspěvek CKS Pro život</t>
  </si>
  <si>
    <t>Neinvestiční příspěvek CSSP</t>
  </si>
  <si>
    <t>Městská nájemní agentura</t>
  </si>
  <si>
    <t>Městská ubytovna Neklanova - provoz</t>
  </si>
  <si>
    <t>Městské ubytovny - mzdové náklady</t>
  </si>
  <si>
    <t>Strategie romské integrace</t>
  </si>
  <si>
    <t>NIP - CS a DDCHM</t>
  </si>
  <si>
    <t>Neinvestiční příspěvek Domov Maxov</t>
  </si>
  <si>
    <t>Neinvestiční příspěvek Domov Rudné u Nejdku</t>
  </si>
  <si>
    <t>Neinvestiční příspěvek Domov Zvíkovecká kytička</t>
  </si>
  <si>
    <t>Neinvestiční příspěvek DOZP Kytlice</t>
  </si>
  <si>
    <t>Neinvestiční příspěvek DOZP Leontýn</t>
  </si>
  <si>
    <t>Neinvestiční příspěvek DOZP Lochovice</t>
  </si>
  <si>
    <t>Neinvestiční příspěvek DOZP Sulická</t>
  </si>
  <si>
    <t>Neinvestiční příspěvek DS Dobřichovice</t>
  </si>
  <si>
    <t>Neinvestiční příspěvek DS Heřmanův Městec</t>
  </si>
  <si>
    <t>Neinvestiční příspěvek DZR Krásná Lípa</t>
  </si>
  <si>
    <t>Neinvestiční příspěvek DZR Terezín</t>
  </si>
  <si>
    <t>Neinvestiční příspěvek DS Zahradní Město</t>
  </si>
  <si>
    <t>Neinvestiční příspěvek DS Chodov</t>
  </si>
  <si>
    <t>Neinvestiční příspěvek DS Elišky Purkyňové</t>
  </si>
  <si>
    <t>Neinvestiční příspěvek DS Hortenzie</t>
  </si>
  <si>
    <t>Neinvestiční příspěvek DS Háje</t>
  </si>
  <si>
    <t>Neinvestiční příspěvek DS Kobylisy</t>
  </si>
  <si>
    <t>Neinvestiční příspěvek DS Malešice</t>
  </si>
  <si>
    <t>Neinvestiční příspěvek DS Nová slunečnice</t>
  </si>
  <si>
    <t>Neinvestiční příspěvek DS Ďáblice</t>
  </si>
  <si>
    <t>Neinvestiční příspěvek DC Paprsek</t>
  </si>
  <si>
    <t>Neinvestiční příspěvek ICOZP Horní Poustevna</t>
  </si>
  <si>
    <t>Neinvestiční příspěvek ICSS Odlochovice</t>
  </si>
  <si>
    <t>Neinvestiční příspěvek JÚŠ</t>
  </si>
  <si>
    <t>NIP - MZS</t>
  </si>
  <si>
    <t>INV - KAP. 05. ZDRAVOTNICTVÍ A SOCÍÁLNÍ OBLAST</t>
  </si>
  <si>
    <t>Konzult.,právní a poraden.služby - VZ</t>
  </si>
  <si>
    <t>Ostatní služby v obl. soc. péče</t>
  </si>
  <si>
    <t>Zajištění konferencí</t>
  </si>
  <si>
    <t>Ost. sl. a čin. v obl. soc. prevence</t>
  </si>
  <si>
    <t>Řešení problem. bezdomovectví</t>
  </si>
  <si>
    <t>Podpora soc.služeb na MČ</t>
  </si>
  <si>
    <t>Nákup služeb - oblast adiktol.služeb</t>
  </si>
  <si>
    <t>Nákup služeb - oblast primární prevence</t>
  </si>
  <si>
    <t>Podpora soc.práce a veř. opatrovnictví na MČ</t>
  </si>
  <si>
    <t>Soc.právní ochrana dětí - NRP vlastní</t>
  </si>
  <si>
    <t>Náhradní rodinná péče</t>
  </si>
  <si>
    <t>Soc.právní ochrana dětí-ostatní služby</t>
  </si>
  <si>
    <t>5811</t>
  </si>
  <si>
    <t>Výplata jednorázových náhrad - křivdy</t>
  </si>
  <si>
    <t>5222</t>
  </si>
  <si>
    <t>Granty oblast sociální péče</t>
  </si>
  <si>
    <t>Granty oblast rodinná politika</t>
  </si>
  <si>
    <t>Granty - oblast primární prevence ve školách</t>
  </si>
  <si>
    <t>Granty oblast doplňková síť</t>
  </si>
  <si>
    <t>0098217</t>
  </si>
  <si>
    <t>SOV - 05 - granty - bezbariérovost</t>
  </si>
  <si>
    <t>ZDR - běžné výdaje - Flotilové auto. pojištění</t>
  </si>
  <si>
    <t>ZDR - běžné výdaje - Porad., Práv. a konzult. sl.</t>
  </si>
  <si>
    <t>ZDR - běžné výdaje - Nákup služeb, příprava PD</t>
  </si>
  <si>
    <t>ZDR - běžné výdaje - Náhrady TBC</t>
  </si>
  <si>
    <t>ZDR - běžné výdaje - Koroner, Zdravotní prevence</t>
  </si>
  <si>
    <t xml:space="preserve">   000000120 - Individuální dotace z rozpočtu HMP-neinvestiční</t>
  </si>
  <si>
    <t>5339</t>
  </si>
  <si>
    <t>ZDR - individuální dotace - LPS, ostatní</t>
  </si>
  <si>
    <t>Granty oblast zdravotní</t>
  </si>
  <si>
    <t>Granty Akce celopražského významu</t>
  </si>
  <si>
    <t>ZDR - rezerva - nespecifikované rezervy</t>
  </si>
  <si>
    <t>NIP - MNNP</t>
  </si>
  <si>
    <t>NIP - MPP</t>
  </si>
  <si>
    <t>Neinvestiční příspěvek Palata</t>
  </si>
  <si>
    <t>NIP - ZZS</t>
  </si>
  <si>
    <t>0091648</t>
  </si>
  <si>
    <t>ROZ - 05 - očekávané transfery SR - soc. a zdravotní oblast</t>
  </si>
  <si>
    <t xml:space="preserve">   000013015 - Příspěvek na výkon sociální práce</t>
  </si>
  <si>
    <t>ROZ - 05 - očekávané transfery SR - soc.a zdrav.</t>
  </si>
  <si>
    <t xml:space="preserve">   000013305 - Neinv. nedávkové transf.(108/2006 o soc.službách)</t>
  </si>
  <si>
    <t xml:space="preserve">   000013307 - St. přísp. zřiz. zař. pro děti vyž.okamžitou pomoc</t>
  </si>
  <si>
    <t xml:space="preserve">   143100106 - OP JAK (spoluúčast)</t>
  </si>
  <si>
    <t>5011</t>
  </si>
  <si>
    <t xml:space="preserve">   143100999 - OP JAK (SR)</t>
  </si>
  <si>
    <t xml:space="preserve">   143500999 - OP JAK (EU)</t>
  </si>
  <si>
    <t>5167</t>
  </si>
  <si>
    <t>5221</t>
  </si>
  <si>
    <t>0096139</t>
  </si>
  <si>
    <t>SML - 04 - Kampus Hybernská, z. ú.</t>
  </si>
  <si>
    <t>SML - 04 - Kampus Hybernská,  z.ú.</t>
  </si>
  <si>
    <t>1.MŠ ČENTICKÁ 2222  P21</t>
  </si>
  <si>
    <t>003111 - Předškolní zařízení</t>
  </si>
  <si>
    <t xml:space="preserve">   000033353 - Přímé náklady na vzdělávání</t>
  </si>
  <si>
    <t>5336</t>
  </si>
  <si>
    <t>Neinvestiční dotace</t>
  </si>
  <si>
    <t>AKADEMIE ŘEMESEL ZELENÝ PRUH P4</t>
  </si>
  <si>
    <t>ROZ - 04 - příspěvkové organizace HMP</t>
  </si>
  <si>
    <t>003133 - Dětské domovy</t>
  </si>
  <si>
    <t>DD KLÁNOVICE  P9</t>
  </si>
  <si>
    <t>DD NÁRODNÍCH HRDINŮ  P9</t>
  </si>
  <si>
    <t>DDM HMP KARLÍN  P8</t>
  </si>
  <si>
    <t>003233 - Střediska volného času</t>
  </si>
  <si>
    <t>003144 - Školy v přírodě</t>
  </si>
  <si>
    <t>DDM JIŽNÍ MĚSTO  P4</t>
  </si>
  <si>
    <t>DDM MODŘANY</t>
  </si>
  <si>
    <t>DDM MĚŠICKÁ  P9</t>
  </si>
  <si>
    <t>DDM POD STRAŠNIC.VINICÍ</t>
  </si>
  <si>
    <t>DDM PŘEMYŠLENSKÁ  P8</t>
  </si>
  <si>
    <t>DDM RATIBOŘICKÁ  P20</t>
  </si>
  <si>
    <t>neinvestiční příspěvek</t>
  </si>
  <si>
    <t>DDM SLEZSKÁ  P2</t>
  </si>
  <si>
    <t>DDM STODŮLKY   P13</t>
  </si>
  <si>
    <t>DDM SUCHDOL  P6</t>
  </si>
  <si>
    <t>DDM U BOROVIČEK  P6</t>
  </si>
  <si>
    <t>DDM ULITA, NA BALKÁNĚ  P3</t>
  </si>
  <si>
    <t>DDM ŠIMÁČKOVA  P7</t>
  </si>
  <si>
    <t>DDM ŠTEFÁNIKOVA  P5</t>
  </si>
  <si>
    <t>DM A ŠJ LOVOSICKÁ  P9</t>
  </si>
  <si>
    <t>003147 - Domovy mládeže</t>
  </si>
  <si>
    <t>DM NEKLANOVA  P2</t>
  </si>
  <si>
    <t>DM STUDENTSKÁ  P6</t>
  </si>
  <si>
    <t>FZUŠ HAMU V PRAZE    P5</t>
  </si>
  <si>
    <t>FZŠ CHODOVICKÁ  P20</t>
  </si>
  <si>
    <t>FZŠ DRTINOVA          P5</t>
  </si>
  <si>
    <t>FZŠ a MŠ V REMÍZKU     P5</t>
  </si>
  <si>
    <t>FZŠ prof.O.Chlupa PedFUK P13</t>
  </si>
  <si>
    <t>GYM A SOŠ PRO ZP RADLICKÁ</t>
  </si>
  <si>
    <t>003124 - Speciální střední školy</t>
  </si>
  <si>
    <t>GYM,SOŠ,ZŠ a MŠ SP JEČNÁ</t>
  </si>
  <si>
    <t>GYM. AK. A JŠ ŠTĚPÁNSKÁ  P1</t>
  </si>
  <si>
    <t>003121 - Gymnázia</t>
  </si>
  <si>
    <t>GYM. ARABSKÁ  P6</t>
  </si>
  <si>
    <t>GYM. BOTIČSKÁ  P2</t>
  </si>
  <si>
    <t>GYM. BUDĚJOVICKÁ  P4</t>
  </si>
  <si>
    <t>GYM. CH. D. ZBOROVSKÁ  P5</t>
  </si>
  <si>
    <t>GYM. CHODOVICKÁ  P9</t>
  </si>
  <si>
    <t>GYM. J.G.JARKOVSKÉHO  P1</t>
  </si>
  <si>
    <t>GYM. J.H. MEZI ŠKOLAMI P5</t>
  </si>
  <si>
    <t>GYM. J.KEPLERA  P6</t>
  </si>
  <si>
    <t>GYM. J.NERUDY HELLICHOVA</t>
  </si>
  <si>
    <t>GYM. LITOMĚŘICKÁ  P9</t>
  </si>
  <si>
    <t>GYM. MILADY HORÁKOVÉ  P4</t>
  </si>
  <si>
    <t>GYM. NA PRAŽAČCE  P3</t>
  </si>
  <si>
    <t>GYM. NA VÍTĚZNÉ PLÁNI  P4</t>
  </si>
  <si>
    <t>GYM. NAD ALEJÍ  P6</t>
  </si>
  <si>
    <t>GYM. NAD KAVALÍRKOU  P5</t>
  </si>
  <si>
    <t>GYM. NAD ŠTOLOU  P7</t>
  </si>
  <si>
    <t>GYM. O.PAVLA,LOUČANSKÁ P5</t>
  </si>
  <si>
    <t>GYM. OHRADNÍ  P4</t>
  </si>
  <si>
    <t>GYM. OMSKÁ  P10</t>
  </si>
  <si>
    <t>GYM. OPATOV  P4</t>
  </si>
  <si>
    <t>GYM. PERNEROVA  P8</t>
  </si>
  <si>
    <t>GYM. POSTUPICKÁ  P4</t>
  </si>
  <si>
    <t>GYM. PROF.J.PATOČKY  P1</t>
  </si>
  <si>
    <t>GYM. PÍSNICKÁ  P4</t>
  </si>
  <si>
    <t>GYM. PŘÍPOTOČNÍ  P10</t>
  </si>
  <si>
    <t>GYM. SLADKOVSKÉHO NÁM. P3</t>
  </si>
  <si>
    <t>GYM. ŠPITÁLSKÁ  P9</t>
  </si>
  <si>
    <t>GYM. ČAKOVICE  P9</t>
  </si>
  <si>
    <t>GYM. ČESKOLIPSKÁ  P9</t>
  </si>
  <si>
    <t>GYM. ÚSTAVNÍ  P8</t>
  </si>
  <si>
    <t>GYM.MALOSTRANSKÉ,JOSEFSKÁ</t>
  </si>
  <si>
    <t>GYM.U LIBEŇSKÉHO ZÁMKU P8</t>
  </si>
  <si>
    <t>GYMNÁZIUM A HUDEBNÍ ŠK.HL.M.PRAHY  P3</t>
  </si>
  <si>
    <t>GYMNÁZIUM NA ZATLANCE  P5</t>
  </si>
  <si>
    <t>GYMNÁZIUM VODĚRADSKÁ  P10</t>
  </si>
  <si>
    <t>HOBBY CENTRUM 4  P4</t>
  </si>
  <si>
    <t>HOT.ŠKOLA A GYM. RADLICKÁ</t>
  </si>
  <si>
    <t>HOTELOVÁ ŠKOLA VRŠOVICKÁ</t>
  </si>
  <si>
    <t>003114 - Speciální základní školy</t>
  </si>
  <si>
    <t>KARLÍNSKÁ OA   P8</t>
  </si>
  <si>
    <t>KONZERVATOŘ DUNCAN  P4</t>
  </si>
  <si>
    <t>KONZERVATOŘ NA REJDIŠTI</t>
  </si>
  <si>
    <t>KONZERVATOŘ, VOŠ J.J.  P4</t>
  </si>
  <si>
    <t>KRČSKÁ MŠ TAJOVSKÉHO  P4</t>
  </si>
  <si>
    <t>MASARYKOVA SŠ CHEMICKÁ  P1</t>
  </si>
  <si>
    <t>INV - KAP. 04 ŠKOLSTVÍ, MLÁDEŽ A SPORT</t>
  </si>
  <si>
    <t>5192</t>
  </si>
  <si>
    <t>Posílení mzdových prostředků pro MČ</t>
  </si>
  <si>
    <t>Posílení mzdových prostředků pro PO</t>
  </si>
  <si>
    <t>Posílení mzdových prostředků pro pracovníky ŠJ</t>
  </si>
  <si>
    <t>Pro financ. asistentů pedagogů a kompenz. pomůcky</t>
  </si>
  <si>
    <t>Provoz pro školy a školská zařízení</t>
  </si>
  <si>
    <t>Rezerva nárůst/udržení kapacit</t>
  </si>
  <si>
    <t>nájemné pro školy a školská zařízení</t>
  </si>
  <si>
    <t xml:space="preserve">   000000080 - Metropolitní program středoškol. jazyk. výuky-I.č.</t>
  </si>
  <si>
    <t>Metropolitní podpora středoškolské jazykové výuky</t>
  </si>
  <si>
    <t>přímé náklady na vzdělávání</t>
  </si>
  <si>
    <t xml:space="preserve">   144100106 - OP Zaměstsnanost plud (podíl HMP)</t>
  </si>
  <si>
    <t xml:space="preserve">   144500999 - OP Zaměstnanost plus (EU)</t>
  </si>
  <si>
    <t>Školské akce, semináře, konference</t>
  </si>
  <si>
    <t>Schola Pragensis</t>
  </si>
  <si>
    <t>Koncepce školství</t>
  </si>
  <si>
    <t>Právní služby a poradenská činnost</t>
  </si>
  <si>
    <t>Studie, posudky, pasporty</t>
  </si>
  <si>
    <t>Podpora odborného vzdělávání v Praze</t>
  </si>
  <si>
    <t>Souhr.pojištění škol a škol.zařízení</t>
  </si>
  <si>
    <t xml:space="preserve">   000000108 - Výuka českého jazyka pro cizince</t>
  </si>
  <si>
    <t>SML - 04 - Podpora výuky ČJ jako cizího jazyka pro</t>
  </si>
  <si>
    <t>Granty - Celoměstské programy podpory vzdělávání</t>
  </si>
  <si>
    <t>Opravy a údržba škol a školských zařízení</t>
  </si>
  <si>
    <t>SML - 04 -  podpora vzdělávání PO HMP</t>
  </si>
  <si>
    <t>Příprava nových projektů</t>
  </si>
  <si>
    <t>SML - 04 - rezerva kapitoly</t>
  </si>
  <si>
    <t>Měkké cíle - školy a školská zařízení</t>
  </si>
  <si>
    <t>SML - 04 - Digitalizace zápisů do MŠ a výr. zpráv</t>
  </si>
  <si>
    <t>MŠ  HOROLEZECKÁ P15</t>
  </si>
  <si>
    <t>MŠ 4 PASTELKY SEDLČANSKÁ</t>
  </si>
  <si>
    <t>MŠ ALBRECHTICKÁ       P19</t>
  </si>
  <si>
    <t>MŠ ALŠOVY SADY       P4</t>
  </si>
  <si>
    <t>MŠ ANNY DRABÍKOVÉ   P11</t>
  </si>
  <si>
    <t>MŠ ARABSKÁ SE SPEC.PÉČÍ  P6</t>
  </si>
  <si>
    <t>MŠ BAJKALSKÁ        P10</t>
  </si>
  <si>
    <t>MŠ BALKÁN           P3</t>
  </si>
  <si>
    <t>MŠ BENDOVA P17</t>
  </si>
  <si>
    <t>MŠ BENEŠOVSKÁ       P10</t>
  </si>
  <si>
    <t>MŠ BERANOV  DOLNÍ CHABRY</t>
  </si>
  <si>
    <t>MŠ BLATENSKÁ        P11</t>
  </si>
  <si>
    <t>MŠ BOJASOVA          P8</t>
  </si>
  <si>
    <t>MŠ BOLOŇSKÁ         P15</t>
  </si>
  <si>
    <t>MŠ BUBENÍČKOVA   P6</t>
  </si>
  <si>
    <t>MŠ BoTa, BOLESLAVOVA   P4</t>
  </si>
  <si>
    <t>MŠ BĚHOUNKOVA  2474  P13</t>
  </si>
  <si>
    <t>MŠ BĚHOUNKOVA 2300   P13</t>
  </si>
  <si>
    <t>MŠ BÍLENECKÉ NÁM. DOL.CHABRY</t>
  </si>
  <si>
    <t>MŠ BŘEZINĚVES</t>
  </si>
  <si>
    <t>MŠ CHABAŘOVICKÁ      P8</t>
  </si>
  <si>
    <t>MŠ CHABERÁČEK</t>
  </si>
  <si>
    <t>MŠ CHARLESE DE GAULLA P6</t>
  </si>
  <si>
    <t>MŠ CHLUPOVA 1798    P13</t>
  </si>
  <si>
    <t>MŠ CHLUPOVA 1799   P13</t>
  </si>
  <si>
    <t>MŠ CHMELOVÁ         P10</t>
  </si>
  <si>
    <t>MŠ CHODOVICKÁ P20</t>
  </si>
  <si>
    <t>MŠ CHVALETICKÁ      P14</t>
  </si>
  <si>
    <t>MŠ DOLNÍ MĚCHOLUPY</t>
  </si>
  <si>
    <t>MŠ DUHA  DOL.POČERNICE</t>
  </si>
  <si>
    <t>MŠ DVOULETKY        P10</t>
  </si>
  <si>
    <t>MŠ FILLOVA           P4</t>
  </si>
  <si>
    <t>MŠ FORMANSKÁ  Újezd</t>
  </si>
  <si>
    <t>neinvestiční dotace</t>
  </si>
  <si>
    <t>MŠ GAGARINOVA SUCHDOL</t>
  </si>
  <si>
    <t>MŠ GENERÁLA JANOUŠKA P14</t>
  </si>
  <si>
    <t>MŠ HELLICHOVA        P1</t>
  </si>
  <si>
    <t>MŠ HERČÍKOVA 2190   P13</t>
  </si>
  <si>
    <t>MŠ HLUBOČEPSKÁ 90    P5</t>
  </si>
  <si>
    <t>MŠ HORÁKOVA 2064      P13</t>
  </si>
  <si>
    <t>MŠ HOSTAVICE      P14</t>
  </si>
  <si>
    <t>MŠ HOSTINSKÉHO 1534   P13</t>
  </si>
  <si>
    <t>MŠ HRABÁKOVA 2000   P11</t>
  </si>
  <si>
    <t>MŠ HRONCOVA 1882    P11</t>
  </si>
  <si>
    <t>MŠ HUSNÍKOVA 2075  P13</t>
  </si>
  <si>
    <t>MŠ HUSNÍKOVA 2076   P13</t>
  </si>
  <si>
    <t>MŠ HVĚZDIČKA        P12</t>
  </si>
  <si>
    <t>MŠ HŘIBSKÁ          P10</t>
  </si>
  <si>
    <t>MŠ JAHŮDKA         P12</t>
  </si>
  <si>
    <t>MŠ JAKOBIHO   PETROVICE</t>
  </si>
  <si>
    <t>MŠ JANOUCHOVA       P11</t>
  </si>
  <si>
    <t>MŠ JANSKÉHO 2187      P13</t>
  </si>
  <si>
    <t>MŠ JANSKÉHO 2188   P13</t>
  </si>
  <si>
    <t>MŠ JAŽLOVICKÁ       P11</t>
  </si>
  <si>
    <t>MŠ JESENIOVA 204    P3</t>
  </si>
  <si>
    <t>MŠ JESENIOVA 4,6     P3</t>
  </si>
  <si>
    <t>MŠ JITŘNÍ            P4</t>
  </si>
  <si>
    <t>MŠ JIŘÍHO Z LOBKOVIC P3</t>
  </si>
  <si>
    <t>MŠ JUARÉZOVA    P6</t>
  </si>
  <si>
    <t>MŠ JÍLKOVA           P6</t>
  </si>
  <si>
    <t>MŠ JÍLOVSKÁ          P4</t>
  </si>
  <si>
    <t>MŠ K LUKÁM          LIBUŠ</t>
  </si>
  <si>
    <t>MŠ K PODJEZDU        P4</t>
  </si>
  <si>
    <t>MŠ K POŠTĚ    KOLOVRATY</t>
  </si>
  <si>
    <t>MŠ K ROZTOKŮM SUCHDOL</t>
  </si>
  <si>
    <t>MŠ K ZÁVĚTINÁM 815  ŘEPORYJE</t>
  </si>
  <si>
    <t>MŠ KARÁSEK       P12</t>
  </si>
  <si>
    <t>MŠ KE KAŠNĚ     LIBUŠ</t>
  </si>
  <si>
    <t>MŠ KLAUSOVA 2449      P13</t>
  </si>
  <si>
    <t>MŠ KLÁNOVICE</t>
  </si>
  <si>
    <t>MŠ KLÍČANSKÁ         P8</t>
  </si>
  <si>
    <t>MŠ KODAŇSKÁ         P10</t>
  </si>
  <si>
    <t>MŠ KONSTANTINOVA    P11</t>
  </si>
  <si>
    <t>MŠ KONĚVOVA        P3</t>
  </si>
  <si>
    <t>MŠ KORYCANSKÁ        P8</t>
  </si>
  <si>
    <t>MŠ KORÁLEK   P14</t>
  </si>
  <si>
    <t>MŠ KOSTELNÍ 37       P7</t>
  </si>
  <si>
    <t>MŠ KOSTLIVÉHO       P14</t>
  </si>
  <si>
    <t>MŠ KOTLASKA          P8</t>
  </si>
  <si>
    <t>MŠ KOVÁŘSKÁ  P9</t>
  </si>
  <si>
    <t>MŠ KROUPOVA 2775 P5</t>
  </si>
  <si>
    <t>MŠ KRYNICKÁ  P8</t>
  </si>
  <si>
    <t>MŠ KURANDOVÉ 669     P5</t>
  </si>
  <si>
    <t>MŠ Kytlická      P9</t>
  </si>
  <si>
    <t>MŠ KŘEJPSKÉHO 1503  P11</t>
  </si>
  <si>
    <t>MŠ KŘESLICE</t>
  </si>
  <si>
    <t>MŠ LAUDOVA  P17</t>
  </si>
  <si>
    <t>MŠ LETENSKÁ          P1</t>
  </si>
  <si>
    <t>MŠ LETOHRADSKÁ       P7</t>
  </si>
  <si>
    <t>MŠ LEŠENSKÁ          P8</t>
  </si>
  <si>
    <t>MŠ LIBICKÁ           P3</t>
  </si>
  <si>
    <t>MŠ LIBKOVSKÁ        P15</t>
  </si>
  <si>
    <t>MŠ LIBOCKÁ P6</t>
  </si>
  <si>
    <t>MŠ LIBČICKÁ          P8</t>
  </si>
  <si>
    <t>MŠ LITVÍNOVSKÁ       P9</t>
  </si>
  <si>
    <t>MŠ LOHNISKÉHO 830    P5</t>
  </si>
  <si>
    <t>MŠ LOHNISKÉHO 851    P5</t>
  </si>
  <si>
    <t>MŠ LOJOVICKÁ      LIBUŠ</t>
  </si>
  <si>
    <t>MŠ MADOLINKA        P11</t>
  </si>
  <si>
    <t>MŠ MAGNITOGORSKÁ    P10</t>
  </si>
  <si>
    <t>MŠ MALKOVSKÉHO      P18</t>
  </si>
  <si>
    <t>MŠ MARKUŠOVA        P11</t>
  </si>
  <si>
    <t>MŠ MASNÁ            P1</t>
  </si>
  <si>
    <t>MŠ MATĚCHOVA         P4</t>
  </si>
  <si>
    <t>MŠ MEZI DOMY  LIBUŠ</t>
  </si>
  <si>
    <t>MŠ MEZI ŠKOLAMI 2323  P13</t>
  </si>
  <si>
    <t>MŠ MEZI ŠKOLAMI 2482  P13</t>
  </si>
  <si>
    <t>MŠ MEZIVRŠI          P4</t>
  </si>
  <si>
    <t>MŠ MEZIŠKOLSKÁ       P6</t>
  </si>
  <si>
    <t>MŠ MILÁNSKÁ 472     P15</t>
  </si>
  <si>
    <t>MŠ MLÁDEŽNICKÁ      P10</t>
  </si>
  <si>
    <t>MŠ MOHYLOVÁ 1964      P13</t>
  </si>
  <si>
    <t>MŠ MONTESSORI   P12</t>
  </si>
  <si>
    <t>MŠ MOTÝLEK           P6</t>
  </si>
  <si>
    <t>MŠ MYDLINKY   P12</t>
  </si>
  <si>
    <t>MŠ MÍROVÉHO HNUTÍ   P11</t>
  </si>
  <si>
    <t>MŠ NA CHODOVCI       P4</t>
  </si>
  <si>
    <t>MŠ NA DLOUHÉM LÁNU   P6</t>
  </si>
  <si>
    <t>MŠ NA DĚKANCE        P2</t>
  </si>
  <si>
    <t>MŠ NA KORÁBĚ         P8</t>
  </si>
  <si>
    <t>MŠ NA OKRAJI         P6</t>
  </si>
  <si>
    <t>MŠ NA PĚŠINÁCH       P8</t>
  </si>
  <si>
    <t>MŠ NA PŘESYPU        P8</t>
  </si>
  <si>
    <t>MŠ NA PŘÍČNÉ MEZI ŠEBEROV</t>
  </si>
  <si>
    <t>MŠ NA VRCHOLU        P3</t>
  </si>
  <si>
    <t>MŠ NA VÝŠINÁCH       P7</t>
  </si>
  <si>
    <t>MŠ NA ZVONIČCE       P4</t>
  </si>
  <si>
    <t>MŠ NAD KAZANKOU TROJA</t>
  </si>
  <si>
    <t>MŠ NAD PALATOU 613   P5</t>
  </si>
  <si>
    <t>MŠ NAD PARKEM  ZBRASLAV</t>
  </si>
  <si>
    <t>MŠ NAD ŠTOLOU        P7</t>
  </si>
  <si>
    <t>MŠ NEDVĚZSKÁ        P10</t>
  </si>
  <si>
    <t>MŠ NOVOBORSKÁ        P9</t>
  </si>
  <si>
    <t>MŠ NÁM.OSVOBODITELŮ P16</t>
  </si>
  <si>
    <t>MŠ NÁRODNÍ TŘÍDA 37  P1</t>
  </si>
  <si>
    <t>MŠ NĚMČICKÁ 1111     P4</t>
  </si>
  <si>
    <t>MŠ OBLÁČEK    P14</t>
  </si>
  <si>
    <t>MŠ OMSKÁ            P10</t>
  </si>
  <si>
    <t>MŠ OPLETALOVA     P1</t>
  </si>
  <si>
    <t>MŠ OVČÍ HÁJEK 2177  P13</t>
  </si>
  <si>
    <t>MŠ OÁZA         P12</t>
  </si>
  <si>
    <t>MŠ PACULOVA         P14</t>
  </si>
  <si>
    <t>MŠ PAMPELIŠKA LYSOLAJE</t>
  </si>
  <si>
    <t>Neinvestiční požadavek</t>
  </si>
  <si>
    <t>MŠ PARLÉŘOVA         P6</t>
  </si>
  <si>
    <t>MŠ PARMSKÁ I        P15</t>
  </si>
  <si>
    <t>MŠ PARMSKÁ II       P15</t>
  </si>
  <si>
    <t>MŠ PASTELKA         P12</t>
  </si>
  <si>
    <t>MŠ PASTELKA P17</t>
  </si>
  <si>
    <t>MŠ PEROUTKOVA 24/1004  P5</t>
  </si>
  <si>
    <t>MŠ PITKOVICE     P22</t>
  </si>
  <si>
    <t>MŠ POD KROCÍNKOU     P9</t>
  </si>
  <si>
    <t>MŠ PODBĚLOHORSKÁ    P5</t>
  </si>
  <si>
    <t>MŠ PODPĚROVA 1880    P13</t>
  </si>
  <si>
    <t>MŠ PODSAĎÁČEK         P12</t>
  </si>
  <si>
    <t>MŠ POHÁDKA          P12</t>
  </si>
  <si>
    <t>MŠ POZNAŇSKÁ         P8</t>
  </si>
  <si>
    <t>MŠ PRAHA - KBELY</t>
  </si>
  <si>
    <t>MŠ PRAHA - KUNRATICE, PŘEDŠKOLNÍ</t>
  </si>
  <si>
    <t>MŠ PRAHA 9 - SATALICE</t>
  </si>
  <si>
    <t>MŠ PRAHA LOCHKOV</t>
  </si>
  <si>
    <t>MŠ PRAŽAČKA          P3</t>
  </si>
  <si>
    <t>MŠ PŠTROSSOVA        P1</t>
  </si>
  <si>
    <t>MŠ PŘETLUCKÁ      P10</t>
  </si>
  <si>
    <t>MŠ PŘÍMĚTICKÁ        P4</t>
  </si>
  <si>
    <t>MŠ REVOLUČNÍ  P1</t>
  </si>
  <si>
    <t>MŠ ROHOŽNÍK   P21</t>
  </si>
  <si>
    <t>MŠ S INTERNÁTNÍ PÉČÍ P2</t>
  </si>
  <si>
    <t>MŠ SAUEROVA    P3</t>
  </si>
  <si>
    <t>MŠ SBÍHAVÁ           P6</t>
  </si>
  <si>
    <t>MŠ SEDMIKRÁSKA   P21</t>
  </si>
  <si>
    <t>MŠ SLOVENSKÁ         P2</t>
  </si>
  <si>
    <t>MŠ SLUNEČNICE   P15</t>
  </si>
  <si>
    <t>MŠ SLUNEČNÍ    P22</t>
  </si>
  <si>
    <t>MŠ SLUNÉČKO BENÍŠKOVÉ 988   P5</t>
  </si>
  <si>
    <t>MŠ SLUNÍČKO           P21</t>
  </si>
  <si>
    <t>MŠ SOCHÁŇOVA P17</t>
  </si>
  <si>
    <t>MŠ SOKOLOVSKÁ        P8</t>
  </si>
  <si>
    <t>MŠ SPEC. DRAHANSKÁ  P8</t>
  </si>
  <si>
    <t>003112 - Speciální předškolní zařízení</t>
  </si>
  <si>
    <t>MŠ SPEC. NA LYSINÁCH  P4</t>
  </si>
  <si>
    <t>MŠ SPEC. ŠTÍBROVA  P8</t>
  </si>
  <si>
    <t>MŠ SPEC.SLUNÍČKO,DEYLOVA</t>
  </si>
  <si>
    <t>MŠ SRDÍČKO      P12</t>
  </si>
  <si>
    <t>MŠ STACHOVA         P11</t>
  </si>
  <si>
    <t>MŠ STARODUBEČSKÁ  DUBEČ</t>
  </si>
  <si>
    <t>MŠ SUDOMĚŘSKÁ        P3</t>
  </si>
  <si>
    <t>MŠ SULANSKÉHO       P11</t>
  </si>
  <si>
    <t>MŠ SVOJŠOVICKÁ       P4</t>
  </si>
  <si>
    <t>MŠ TERRONSKÁ         P6</t>
  </si>
  <si>
    <t>MŠ TOLSTÉHO         P10</t>
  </si>
  <si>
    <t>MŠ TRHANOVSKÉ NÁM.  P15</t>
  </si>
  <si>
    <t>MŠ TROILOVA         P10</t>
  </si>
  <si>
    <t>MŠ TROJLÍSTEK        P2</t>
  </si>
  <si>
    <t>MŠ TROJLÍSTEK, BEZOVÁ P4</t>
  </si>
  <si>
    <t>MŠ TRÁVNÍČKOVA 1747  P13</t>
  </si>
  <si>
    <t>MŠ TRÉGLOVA 780    P5</t>
  </si>
  <si>
    <t>MŠ TUCHORAZSKÁ      P10</t>
  </si>
  <si>
    <t>MŠ TYRŠOVKA         P12</t>
  </si>
  <si>
    <t>MŠ U KRTEČKA  KUDRNOVA       P5</t>
  </si>
  <si>
    <t>MŠ U NOVÉ ŠKOLY      P9</t>
  </si>
  <si>
    <t>MŠ U ROHÁČOVÝCH KASÁREN P10</t>
  </si>
  <si>
    <t>MŠ U RYBNÍČKU   P20</t>
  </si>
  <si>
    <t>MŠ U SLUNCOVÉ        P8</t>
  </si>
  <si>
    <t>MŠ U STROMU   P13</t>
  </si>
  <si>
    <t>MŠ U URANIE          P7</t>
  </si>
  <si>
    <t>MŠ U VRŠOVICKÉHO NÁDR. P10</t>
  </si>
  <si>
    <t>MŠ U VYSOČ.PIVOVARU  P9</t>
  </si>
  <si>
    <t>MŠ U ZÁSOBNÍ ZAHRADY P3</t>
  </si>
  <si>
    <t>MŠ U ŽEL.MOSTU 2629    P5</t>
  </si>
  <si>
    <t>MŠ V BENÁTKÁCH   P11</t>
  </si>
  <si>
    <t>MŠ V LIPENCÍCH</t>
  </si>
  <si>
    <t>MŠ V ZÁPOLÍ          P4</t>
  </si>
  <si>
    <t>MŠ VE STÍNU         P10</t>
  </si>
  <si>
    <t>MŠ VEJVANOVSKÉHO    P11</t>
  </si>
  <si>
    <t>MŠ VELKÁ CHUCHLE</t>
  </si>
  <si>
    <t>MŠ VELTRUSKÁ         P9</t>
  </si>
  <si>
    <t>MŠ VELVARSKÁ         P6</t>
  </si>
  <si>
    <t>MŠ VINIČNÁ           P2</t>
  </si>
  <si>
    <t>MŠ VLACHOVA 1501   P13</t>
  </si>
  <si>
    <t>MŠ VLADIVOSTOCKÁ    P10</t>
  </si>
  <si>
    <t>MŠ VLASÁKOVA   955    P13</t>
  </si>
  <si>
    <t>MŠ VOKOVICKÁ         P6</t>
  </si>
  <si>
    <t>MŠ VOLAVKOVA         P6</t>
  </si>
  <si>
    <t>MŠ VORÁČOVSKÁ        P4</t>
  </si>
  <si>
    <t>MŠ VOZOVÁ            P3</t>
  </si>
  <si>
    <t>MŠ VYBÍRALOVA    P14</t>
  </si>
  <si>
    <t>MŠ VĚTRNÍČEK         P12</t>
  </si>
  <si>
    <t>MŠ ZA NADÝMAČEM  P22</t>
  </si>
  <si>
    <t>MŠ ZBRASLAV</t>
  </si>
  <si>
    <t>MŠ ZELENEČSKÁ       P14</t>
  </si>
  <si>
    <t>MŠ ZVONEČEK        P12</t>
  </si>
  <si>
    <t>MŠ ZVONKOVÁ         P10</t>
  </si>
  <si>
    <t>MŠ ZÁZVORKOVA 1994    P13</t>
  </si>
  <si>
    <t>MŠ a  ZŠ BÁRTLOVA P9</t>
  </si>
  <si>
    <t>MŠ se spec.třídami DUHA  P5</t>
  </si>
  <si>
    <t>MŠ ŠIMUNKOVA         P8</t>
  </si>
  <si>
    <t>MŠ ŠIŠKOVA           P8</t>
  </si>
  <si>
    <t>MŠ ŠLUKNOVSKÁ        P9</t>
  </si>
  <si>
    <t>MŠ ŠMOLÍKOVA         P6</t>
  </si>
  <si>
    <t>MŠ ŠTOLMÍŘSKÁ       P14</t>
  </si>
  <si>
    <t>MŠ ŠTĚCHOVICKÁ      P10</t>
  </si>
  <si>
    <t>MŠ ŠTĚPNIČNÁ         P8</t>
  </si>
  <si>
    <t>MŠ ŠTĚRBOHOLY</t>
  </si>
  <si>
    <t>MŠ ŠUMAVSKÁ          P2</t>
  </si>
  <si>
    <t>MŠ ČAKOVICE I</t>
  </si>
  <si>
    <t>MŠ ČAKOVICE II</t>
  </si>
  <si>
    <t>MŠ ČAKOVICE III.</t>
  </si>
  <si>
    <t>MŠ ČTYŘLÍSTEK        P2</t>
  </si>
  <si>
    <t>MŠ ČTYŘLÍSTEK BĚCHOVICE</t>
  </si>
  <si>
    <t>MŠ ČÍNSKÁ            P6</t>
  </si>
  <si>
    <t>MŠ ŘEŠOVSKÁ          P8</t>
  </si>
  <si>
    <t>OA A GYM. BUBENEČ  P6</t>
  </si>
  <si>
    <t>OA DUŠNÍ  P1</t>
  </si>
  <si>
    <t>OA HEROLDOVY SADY  P10</t>
  </si>
  <si>
    <t>OA HOLEŠOVICE  P7</t>
  </si>
  <si>
    <t>OA HOVORČOVICKÁ</t>
  </si>
  <si>
    <t>OA KUBELÍKOVA  P3</t>
  </si>
  <si>
    <t>OA VINOHRADSKÁ  P2</t>
  </si>
  <si>
    <t>OA ČSL DR.E.BENEŠE P2</t>
  </si>
  <si>
    <t>OA ČSL.RESSLOVA 5  P2</t>
  </si>
  <si>
    <t>OU VYŠEHRAD  P2</t>
  </si>
  <si>
    <t>PPP FRANCOUZSKÁ  P10</t>
  </si>
  <si>
    <t>003146 - Zaříz.vých.poradenství a preventivně vých.péče</t>
  </si>
  <si>
    <t>PPP JABLOŇOVÁ  P10</t>
  </si>
  <si>
    <t>PPP KUNCOVA  P5</t>
  </si>
  <si>
    <t>PPP PRO PRAHU 11 a 12  P4</t>
  </si>
  <si>
    <t>PPP VOKOVICKÁ  P6</t>
  </si>
  <si>
    <t>PPP pro PRAHU 7 a 8</t>
  </si>
  <si>
    <t>PPP pro PRAHU 9</t>
  </si>
  <si>
    <t>SARAP   P3</t>
  </si>
  <si>
    <t>003141 - Školní stravování při předšk.a zákl.vzdělávání</t>
  </si>
  <si>
    <t>SMÍCHOVSKÁ SPŠ a GYMNÁZIUM</t>
  </si>
  <si>
    <t>SOU KADEŘNICKÉ  P8</t>
  </si>
  <si>
    <t>SOU OHRADNÍ  P4</t>
  </si>
  <si>
    <t>SOU PRAHA-RADOTÍN</t>
  </si>
  <si>
    <t>SOŠ A SOU PRAHA-ČAKOVICE</t>
  </si>
  <si>
    <t>SOŠ CIVILNÍHO LETECTVÍ P6</t>
  </si>
  <si>
    <t>SOŠ JAROV P9</t>
  </si>
  <si>
    <t>SOŠ LOGISTICKÝCH SLUŽEB</t>
  </si>
  <si>
    <t>SOŠ PRAHA 5,  DRTINOVA</t>
  </si>
  <si>
    <t>SOŠ PRO ADM. EU  LIPÍ  P9</t>
  </si>
  <si>
    <t>SOŠ-COP a G PODĚBRADSKÁ  P9</t>
  </si>
  <si>
    <t>SPV SEYDLEROVA  P5</t>
  </si>
  <si>
    <t>003125 - Střediska prakt. vyučování a školní hospodářství</t>
  </si>
  <si>
    <t>SPŠ A GYM. NA TŘEBEŠÍNĚ  P10</t>
  </si>
  <si>
    <t>SPŠ ELEKTROTECH.JEČNÁ  P2</t>
  </si>
  <si>
    <t>SPŠ ELTECH. A G. V ÚŽLABINĚ P10</t>
  </si>
  <si>
    <t>SPŠ NA PROSEKU  P9</t>
  </si>
  <si>
    <t>SPŠ SDĚLOVACÍ TECHNIKY P1</t>
  </si>
  <si>
    <t>SPŠ STAVEB. J.GOČÁRA  P4</t>
  </si>
  <si>
    <t>SPŠ STROJ.Š.HL.M.PRAHY P1</t>
  </si>
  <si>
    <t>SPŠ ZEMĚMĚŘICKÁ  P9</t>
  </si>
  <si>
    <t>STŘEDNÍ ŠKOLA OBCHODNÍ P2</t>
  </si>
  <si>
    <t>SZŠ A VZŠ A G. ALŠOVO NÁBŘ. P1</t>
  </si>
  <si>
    <t>Spořilovská MŠ, Jihozápadní 4  P4</t>
  </si>
  <si>
    <t>SŠ A VOŠ UMĚLECKÁ A ŘEMESLNÁ P5</t>
  </si>
  <si>
    <t>SŠ AUTOMOBILNÍ A INF.</t>
  </si>
  <si>
    <t>SŠ DOSTIH. A JEZDECTVÍ P5</t>
  </si>
  <si>
    <t>SŠ EL. A STROJ.JESENICKÁ</t>
  </si>
  <si>
    <t>SŠ GASTRONOMIE  P10</t>
  </si>
  <si>
    <t>SŠ NÁHORNÍ  P8</t>
  </si>
  <si>
    <t>SŠ PODNIKÁNÍ A GASTRONOMIE</t>
  </si>
  <si>
    <t>SŠ WALDORFSKÉ LYCEUM  P4</t>
  </si>
  <si>
    <t>SŠ ZDRAVOTNICKÁ, RUSKÁ P10</t>
  </si>
  <si>
    <t>SŠ a MŠ ALOYSE KLARA  P4</t>
  </si>
  <si>
    <t>SŠ,ZŠ A MŠ CHOTOUŇSKÁ P10</t>
  </si>
  <si>
    <t>SŠ,ZŠ,MŠ PRO SP VÝMOLOVA</t>
  </si>
  <si>
    <t>TANEČNÍ KONZERVATOŘ  P1</t>
  </si>
  <si>
    <t>TYRŠOVA ZŠ A MŠ      P5</t>
  </si>
  <si>
    <t>VOŠ A SPŠ DOPRAVNÍ  P1</t>
  </si>
  <si>
    <t>VOŠ A SPŠ EL.F.KŘIŽÍKA P1</t>
  </si>
  <si>
    <t>VOŠ A SPŠ ODĚVNÍ  P7</t>
  </si>
  <si>
    <t>VOŠ A SPŠ STAVEBNÍ DUŠNÍ  P1</t>
  </si>
  <si>
    <t>VOŠ A SUPŠ ŽIŽKOVO NÁM.P3</t>
  </si>
  <si>
    <t>VOŠ A SUŠ TEXTIL.ŘEMESEL</t>
  </si>
  <si>
    <t>VOŠ A SŠ.V.HOLLARA  P3</t>
  </si>
  <si>
    <t>VOŠ SOCIÁLNĚ PRÁVNÍ  P10</t>
  </si>
  <si>
    <t>003150 - Vyšší odborné školy</t>
  </si>
  <si>
    <t>VOŠ ZDRAVOTNICKÁ A SZŠ P4</t>
  </si>
  <si>
    <t>VOŠ a SPŠ GRAFICKÁ  P1</t>
  </si>
  <si>
    <t>VOŠ, G, SPŠ a SOŠ Podskalská P2</t>
  </si>
  <si>
    <t>VOŠIS A SŠEMI NOVOVYSOČANSKÁ P9</t>
  </si>
  <si>
    <t>VOŠPg a SOŠPg a GYM.  P6</t>
  </si>
  <si>
    <t>WALDORFSKÁ MŠ        P6</t>
  </si>
  <si>
    <t>ZAŘ.ŠKOL.STRAV. LETŇANY  P18</t>
  </si>
  <si>
    <t>ZUŠ BAJKALSKÁ  P10</t>
  </si>
  <si>
    <t>ZUŠ BISKUPSKÁ  P1</t>
  </si>
  <si>
    <t>ZUŠ BOTEVOVA  P4</t>
  </si>
  <si>
    <t>ZUŠ Blatiny         P17</t>
  </si>
  <si>
    <t>ZUŠ CH.MASARYKOVÉ  P6</t>
  </si>
  <si>
    <t>ZUŠ CUKROVARSKÁ  P9</t>
  </si>
  <si>
    <t>ZUŠ DUNICKÁ  P4</t>
  </si>
  <si>
    <t>ZUŠ ILJI HURNÍKA  P2</t>
  </si>
  <si>
    <t>ZUŠ JANA HANUŠE  P6</t>
  </si>
  <si>
    <t>ZUŠ KLAPKOVA  P8</t>
  </si>
  <si>
    <t>ZUŠ KŘTINSKÁ  P4</t>
  </si>
  <si>
    <t>ZUŠ LOUNSKÝCH  P4</t>
  </si>
  <si>
    <t>ZUŠ NAD ALEJÍ  P6</t>
  </si>
  <si>
    <t>ZUŠ OLEŠSKÁ  P10</t>
  </si>
  <si>
    <t>ZUŠ OPATA KONRÁDA ZBRASLAV</t>
  </si>
  <si>
    <t>ZUŠ POPELKA  P5</t>
  </si>
  <si>
    <t>ZUŠ PŠTROSSOVA  P1</t>
  </si>
  <si>
    <t>ZUŠ RATIBOŘICKÁ  P9</t>
  </si>
  <si>
    <t>ZUŠ TAUSSIGOVA  P8</t>
  </si>
  <si>
    <t>ZUŠ TRHANOVSKÉ NÁM.  P10</t>
  </si>
  <si>
    <t>ZUŠ U PROSECKÉ ŠKOLY  P9</t>
  </si>
  <si>
    <t>ZUŠ UČŇOVSKÁ  P9</t>
  </si>
  <si>
    <t>ZUŠ ZDERAZSKÁ  P5</t>
  </si>
  <si>
    <t>ZUŠ ŠIMÁČKOVA  P7</t>
  </si>
  <si>
    <t>ZUŠ ŠTEFÁNIKOVA  P5</t>
  </si>
  <si>
    <t>ZUŠ ŠTÍTNÉHO  P3</t>
  </si>
  <si>
    <t>ZŠ  A MŠ MENDÍKŮ 1000  P4</t>
  </si>
  <si>
    <t>ZŠ  CURIEOVÝCH    P1</t>
  </si>
  <si>
    <t>ZŠ  JANSKÉHO 2189   P13</t>
  </si>
  <si>
    <t>ZŠ  KUNRATICE</t>
  </si>
  <si>
    <t>ZŠ  MLÁDÍ 135         P13</t>
  </si>
  <si>
    <t>ZŠ  T.G.MASARYKA P12</t>
  </si>
  <si>
    <t>ZŠ  VYBÍRALOVA  P14</t>
  </si>
  <si>
    <t>ZŠ A MŠ ANTONÍNA ČERMÁKA P6</t>
  </si>
  <si>
    <t>ZŠ A MŠ CHELČICKÉHO  P3</t>
  </si>
  <si>
    <t>ZŠ A MŠ CHODOV  P11</t>
  </si>
  <si>
    <t>ZŠ A MŠ DOLÁKOVA     P8</t>
  </si>
  <si>
    <t>ZŠ A MŠ Dr.EDVARDA BENEŠE ČAKOVICE</t>
  </si>
  <si>
    <t>ZŠ A MŠ E.DESTINNOVÉ P6</t>
  </si>
  <si>
    <t>ZŠ A MŠ FNM V ÚVALU  P5</t>
  </si>
  <si>
    <t>ZŠ A MŠ GRAFICKÁ          P5</t>
  </si>
  <si>
    <t>ZŠ A MŠ HANSPAULKA  P6</t>
  </si>
  <si>
    <t>ZŠ A MŠ J.A.KOMENSKÉHO P6</t>
  </si>
  <si>
    <t>ZŠ A MŠ JAROSLAVA SEIFERTA        P3</t>
  </si>
  <si>
    <t>ZŠ A MŠ JIŘÍHO Z LOBKOVIC P3</t>
  </si>
  <si>
    <t>ZŠ A MŠ K DOLŮM     P12</t>
  </si>
  <si>
    <t>ZŠ A MŠ KE SMÍCHOVU SLIVENEC</t>
  </si>
  <si>
    <t>ZŠ A MŠ LYČKOVO NÁMĚSTÍ  P8</t>
  </si>
  <si>
    <t>ZŠ A MŠ NA BALABENCE P9</t>
  </si>
  <si>
    <t>ZŠ A MŠ NA DLOUHÉM LÁNU P6</t>
  </si>
  <si>
    <t>ZŠ A MŠ NA SMETANCE       P2</t>
  </si>
  <si>
    <t>ZŠ A MŠ NEDAŠOVSKÁ ZLIČÍN</t>
  </si>
  <si>
    <t>ZŠ A MŠ NÁMĚSTÍ SVOBODY P6</t>
  </si>
  <si>
    <t>ZŠ A MŠ PETRA STROZZIHO P8</t>
  </si>
  <si>
    <t>ZŠ A MŠ PRACHOVICKÁ VINOŘ</t>
  </si>
  <si>
    <t>ZŠ A MŠ PRAHA-KOLODĚJE</t>
  </si>
  <si>
    <t>003117 - První stupeň základních škol</t>
  </si>
  <si>
    <t>ZŠ A MŠ PŘI FN BULOVKA P8</t>
  </si>
  <si>
    <t>ZŠ A MŠ PŘI FTN VÍDEŇSKÁ</t>
  </si>
  <si>
    <t>ZŠ A MŠ RESSLOVA  P2</t>
  </si>
  <si>
    <t>ZŠ A MŠ SPOJENCŮ  P20</t>
  </si>
  <si>
    <t>ZŠ A MŠ T.G.MASARYKA   P6</t>
  </si>
  <si>
    <t>ZŠ A MŠ TUPOLEVOVA   P18</t>
  </si>
  <si>
    <t>ZŠ A MŠ TUSAROVA  P7</t>
  </si>
  <si>
    <t>ZŠ A MŠ U PARKÁNU  ĎÁBLICE</t>
  </si>
  <si>
    <t>ZŠ A MŠ U ŠKOLSKÉ ZAHRADY P8</t>
  </si>
  <si>
    <t>ZŠ A MŠ UMĚLECKÁ P7</t>
  </si>
  <si>
    <t>ZŠ A MŠ VĚRY ČÁSLAVSKÉ P6</t>
  </si>
  <si>
    <t>ZŠ A MŠ WEBEROVA  P5</t>
  </si>
  <si>
    <t>ZŠ A SŠ KUPECKÉHO  P4</t>
  </si>
  <si>
    <t>ZŠ A SŠ WALDORFSKÁ  P4</t>
  </si>
  <si>
    <t>ZŠ ALBRECHTICKÁ   P19</t>
  </si>
  <si>
    <t>ZŠ BOHUMILA HRABALA P8</t>
  </si>
  <si>
    <t>ZŠ BOLESLAVOVA  P4</t>
  </si>
  <si>
    <t>ZŠ BOTIČSKÁ          P2</t>
  </si>
  <si>
    <t>ZŠ BRATŘÍ VENCLÍKŮ  P14</t>
  </si>
  <si>
    <t>ZŠ BRDIČKOVA 1878     P13</t>
  </si>
  <si>
    <t>ZŠ BRIGÁDNÍKŮ       P10</t>
  </si>
  <si>
    <t>ZŠ BRONZOVÁ  2027     P13</t>
  </si>
  <si>
    <t>ZŠ BRÁNA JAZYKŮ S MAT. P1</t>
  </si>
  <si>
    <t>ZŠ BUREŠOVA          P8</t>
  </si>
  <si>
    <t>ZŠ BÍTOVSKÁ          P4</t>
  </si>
  <si>
    <t>ZŠ BŘEČŤANOVÁ       P10</t>
  </si>
  <si>
    <t>ZŠ CAMPANUS         P11</t>
  </si>
  <si>
    <t>ZŠ CH.MASARYKOVÉ  VEL.CHUCHLE</t>
  </si>
  <si>
    <t>ZŠ CHMELNICE P3</t>
  </si>
  <si>
    <t>ZŠ CHVALETICKÁ      P14</t>
  </si>
  <si>
    <t>ZŠ CIMBURKOVA P3</t>
  </si>
  <si>
    <t>ZŠ DONOVALSKÁ       P11</t>
  </si>
  <si>
    <t>ZŠ DĚDINA    P6</t>
  </si>
  <si>
    <t>ZŠ F.PLAMÍNKOVÉ      P7</t>
  </si>
  <si>
    <t>ZŠ FILOSOFSKÁ     P4</t>
  </si>
  <si>
    <t>ZŠ FORMANSKÁ     Újezd</t>
  </si>
  <si>
    <t>ZŠ FRYČOVICKÁ  P18</t>
  </si>
  <si>
    <t>ZŠ GEN.JANOUŠKA     P14</t>
  </si>
  <si>
    <t>ZŠ GENPOR. FR. PEŘINY P17</t>
  </si>
  <si>
    <t>ZŠ GLOWACKÉHO        P8</t>
  </si>
  <si>
    <t>ZŠ GUTOVA           P10</t>
  </si>
  <si>
    <t>ZŠ HLOUBĚTÍNSKÁ     P14</t>
  </si>
  <si>
    <t>ZŠ HORNOMĚCHOLUPSKÁ P15</t>
  </si>
  <si>
    <t>ZŠ HOSTÝNSKÁ        P10</t>
  </si>
  <si>
    <t>ZŠ HOVORČOVICKÁ      P8</t>
  </si>
  <si>
    <t>ZŠ JAKUTSKÁ       P10</t>
  </si>
  <si>
    <t>ZŠ JANA MASARYKA     P2</t>
  </si>
  <si>
    <t>ZŠ JANA WERICHA P17</t>
  </si>
  <si>
    <t>ZŠ JANDUSŮ     P22</t>
  </si>
  <si>
    <t>ZŠ JEREMENKOVA       P4</t>
  </si>
  <si>
    <t>ZŠ JESENIOVA         P3</t>
  </si>
  <si>
    <t>ZŠ JITŘNÍ         P4</t>
  </si>
  <si>
    <t>ZŠ JIŽNÍ IV 1750/10  P4</t>
  </si>
  <si>
    <t>ZŠ JIŘÍHO Z PODĚBRAD P3</t>
  </si>
  <si>
    <t>ZŠ JÁNOŠÍKOVA 1320   P4</t>
  </si>
  <si>
    <t>ZŠ JÍLOVSKÁ 1100/16  P4</t>
  </si>
  <si>
    <t>ZŠ K CIHELNĚ   SATALICE</t>
  </si>
  <si>
    <t>ZŠ K MILÍČOVU       P11</t>
  </si>
  <si>
    <t>ZŠ KE KATEŘINKÁM    P11</t>
  </si>
  <si>
    <t>ZŠ KLAUSOVA 2450      P13</t>
  </si>
  <si>
    <t>ZŠ KODAŇSKÁ         P10</t>
  </si>
  <si>
    <t>ZŠ KORUNOVAČNÍ       P7</t>
  </si>
  <si>
    <t>ZŠ KOZINOVA 1000      P15</t>
  </si>
  <si>
    <t>ZŠ KUNCOVA 1580    P13</t>
  </si>
  <si>
    <t>ZŠ KUTNOHORSKÁ DOL.MĚCH</t>
  </si>
  <si>
    <t>ZŠ KVĚTNOVÉHO VÍTĚZSTVÍ P11</t>
  </si>
  <si>
    <t>ZŠ KŘESOMYSLOVA 724  P4</t>
  </si>
  <si>
    <t>ZŠ KŘIMICKÁ         P15</t>
  </si>
  <si>
    <t>ZŠ LIBČICKÁ          P8</t>
  </si>
  <si>
    <t>ZŠ LITVÍNOVSKÁ 500   P9</t>
  </si>
  <si>
    <t>ZŠ LITVÍNOVSKÁ 600   P9</t>
  </si>
  <si>
    <t>ZŠ LONDÝNSKÁ         P2</t>
  </si>
  <si>
    <t>ZŠ LOPES ČIMICE  P8</t>
  </si>
  <si>
    <t>ZŠ LUPÁČOVA P3</t>
  </si>
  <si>
    <t>ZŠ LUŽINY  P5</t>
  </si>
  <si>
    <t>ZŠ LYSOLAJE</t>
  </si>
  <si>
    <t>ZŠ M.ALŠE   SUCHDOL</t>
  </si>
  <si>
    <t>ZŠ MARJÁNKA          P6</t>
  </si>
  <si>
    <t>ZŠ MASARYKOVA KLÁNOVICE</t>
  </si>
  <si>
    <t>ZŠ MAZURSKÁ  P8</t>
  </si>
  <si>
    <t>ZŠ MENDELOVA        P11</t>
  </si>
  <si>
    <t>ZŠ METEOROLOGICKÁ LIBUŠ</t>
  </si>
  <si>
    <t>ZŠ MEZI ŠKOLAMI 2322  P13</t>
  </si>
  <si>
    <t>ZŠ MIKULOVA         P11</t>
  </si>
  <si>
    <t>ZŠ MOHYLOVÁ 1963      P13</t>
  </si>
  <si>
    <t>ZŠ MÍROVÁ     KOLOVRATY</t>
  </si>
  <si>
    <t>ZŠ MÝTNÍ      BĚCHOVICE</t>
  </si>
  <si>
    <t>ZŠ NA CHODOVCI 2700  P4</t>
  </si>
  <si>
    <t>ZŠ NA LÍŠE           P4</t>
  </si>
  <si>
    <t>ZŠ NA PLANINĚ 1393   P4</t>
  </si>
  <si>
    <t>ZŠ NA ŠUTCE          P8</t>
  </si>
  <si>
    <t>ZŠ NAD PŘEHRADOU    P15</t>
  </si>
  <si>
    <t>ZŠ NAD VODOVODEM    P10</t>
  </si>
  <si>
    <t>ZŠ NEDVĚDOVO NÁMĚSTÍ  P4</t>
  </si>
  <si>
    <t>ZŠ NEPOMUCKÁ         P5</t>
  </si>
  <si>
    <t>ZŠ NORBERTOV P6</t>
  </si>
  <si>
    <t>ZŠ NOVOBORSKÁ        P9</t>
  </si>
  <si>
    <t>ZŠ NÁRODNÍCH HRDINŮ DOL.POČERNICE</t>
  </si>
  <si>
    <t>ZŠ OLEŠSKÁ          P10</t>
  </si>
  <si>
    <t>ZŠ PALMOVKA          P8</t>
  </si>
  <si>
    <t>ZŠ PETŘINY - SEVER P6</t>
  </si>
  <si>
    <t>ZŠ PLAMÍNKOVÉ 1593/2 P4</t>
  </si>
  <si>
    <t>ZŠ POD MARJÁNKOU P6</t>
  </si>
  <si>
    <t>ZŠ POD RADNICÍ  P5</t>
  </si>
  <si>
    <t>ZŠ POD ŽVAHOVEM     P5</t>
  </si>
  <si>
    <t>ZŠ PODBĚLOHORSKÁ     P5</t>
  </si>
  <si>
    <t>ZŠ POLESNÁ    P21</t>
  </si>
  <si>
    <t>ZŠ POLÁČKOVA 1067    P4</t>
  </si>
  <si>
    <t>ZŠ POŠEPNÉHO NÁM.   P11</t>
  </si>
  <si>
    <t>ZŠ PRAHA - DOLNÍ CHABRY</t>
  </si>
  <si>
    <t>ZŠ PRAHA-PETROVICE</t>
  </si>
  <si>
    <t>ZŠ PRAŽAČKA          P3</t>
  </si>
  <si>
    <t>ZŠ PRO ŽÁKY S PORUCHAMI ZRAKU NÁM. MÍRU  P2</t>
  </si>
  <si>
    <t>ZŠ PRO ŽÁKY SE SPEC. POR.UČ.  P6</t>
  </si>
  <si>
    <t>ZŠ PRO ŽÁKY SE SPEC.POR.CHOVÁNÍ P5</t>
  </si>
  <si>
    <t>ZŠ PROF.ŠVEJCARA    P12</t>
  </si>
  <si>
    <t>ZŠ PRVNÍ JAZYKOVÁ    P4</t>
  </si>
  <si>
    <t>ZŠ PRÁČSKÁ  P10</t>
  </si>
  <si>
    <t>ZŠ PÍSNICKÁ      P12</t>
  </si>
  <si>
    <t>ZŠ PŘI PSYCH.NEM. BOHNICE</t>
  </si>
  <si>
    <t>ZŠ Písnice LIBUŠ</t>
  </si>
  <si>
    <t>ZŠ RADOTÍN     P16</t>
  </si>
  <si>
    <t>ZŠ RAKOVSKÉHO     P12</t>
  </si>
  <si>
    <t>ZŠ RATIBOŘICKÁ P20</t>
  </si>
  <si>
    <t>ZŠ RUŽINOVSKÁ   P4</t>
  </si>
  <si>
    <t>ZŠ RYCHNOVSKÁ   P18</t>
  </si>
  <si>
    <t>ZŠ SLOVENSKÁ         P2</t>
  </si>
  <si>
    <t>ZŠ SPEC. STAROSTRAŠNICKÁ</t>
  </si>
  <si>
    <t>ZŠ SPEC.a PrŠ ROOSEVELTOVA  P6</t>
  </si>
  <si>
    <t>ZŠ STARODUBEČSKÁ   DUBEČ</t>
  </si>
  <si>
    <t>ZŠ STOLIŇSKÁ   P20</t>
  </si>
  <si>
    <t>ZŠ STROSSMAYEROVO NÁMĚSTÍ  P7</t>
  </si>
  <si>
    <t>ZŠ SÁZAVSKÁ          P2</t>
  </si>
  <si>
    <t>ZŠ T.G.MASARYKA      P7</t>
  </si>
  <si>
    <t>ZŠ TOLERANCE MOCHOVSKÁ P9</t>
  </si>
  <si>
    <t>ZŠ TROJSKÁ TROJA</t>
  </si>
  <si>
    <t>ZŠ TRUHLÁŘSKÁ   P1</t>
  </si>
  <si>
    <t>ZŠ TRÁVNÍČKOVA 1744  P13</t>
  </si>
  <si>
    <t>ZŠ TÁBORSKÁ          P4</t>
  </si>
  <si>
    <t>ZŠ U ROHÁČ.KASÁREN P10</t>
  </si>
  <si>
    <t>ZŠ U VRŠOV.NÁDRAŽÍ P10</t>
  </si>
  <si>
    <t>ZŠ U ŠKOLY  ŠTĚRBOHOLY</t>
  </si>
  <si>
    <t>ZŠ V LADECH   ŠEBEROV</t>
  </si>
  <si>
    <t>ZŠ V LIPENCÍCH</t>
  </si>
  <si>
    <t>ZŠ V RYBNIČKÁCH     P10</t>
  </si>
  <si>
    <t>ZŠ VACHKOVA     P22</t>
  </si>
  <si>
    <t>ZŠ VERONSKÉ NÁM.    P15</t>
  </si>
  <si>
    <t>ZŠ VL.VANČURY  ZBRASLAV</t>
  </si>
  <si>
    <t>ZŠ VLADIVOSTOCKÁ    P10</t>
  </si>
  <si>
    <t>ZŠ VODIČKOVA  P1</t>
  </si>
  <si>
    <t>ZŠ VOKOVICE  P6</t>
  </si>
  <si>
    <t>ZŠ VRATISLAVOVA        P2</t>
  </si>
  <si>
    <t>ZŠ WALDORFSKÁ        P5</t>
  </si>
  <si>
    <t>ZŠ ZAHRÁDKA  P3</t>
  </si>
  <si>
    <t>ZŠ ZÁRUBOVA         P12</t>
  </si>
  <si>
    <t>ZŠ a  MŠ BARRANDOV   P5</t>
  </si>
  <si>
    <t>ZŠ a  MŠ RADLICKÁ      P5</t>
  </si>
  <si>
    <t>ZŠ a MŠ  ANGEL    P12</t>
  </si>
  <si>
    <t>ZŠ a MŠ BÍLÁ 1         P6</t>
  </si>
  <si>
    <t>ZŠ a MŠ Jarov, V Zahrádkách 48/1966  P3</t>
  </si>
  <si>
    <t>ZŠ a MŠ KOŘENSKÉHO 10  P5</t>
  </si>
  <si>
    <t>ZŠ a MŠ NA BERÁNKU   P12</t>
  </si>
  <si>
    <t>ZŠ a MŠ NA SLOVANCE   P8</t>
  </si>
  <si>
    <t>ZŠ a MŠ NEBUŠICE</t>
  </si>
  <si>
    <t>ZŠ a MŠ OHRADNÍ 49     P4</t>
  </si>
  <si>
    <t>ZŠ a MŠ SDRUŽENÍ 1080  P4</t>
  </si>
  <si>
    <t>ZŠ a MŠ SMOLKOVA   P12</t>
  </si>
  <si>
    <t>ZŠ a MŠ U SANTOŠKY  P5</t>
  </si>
  <si>
    <t>ZŠ a MŠ ZA INVALIDOVNOU  P8</t>
  </si>
  <si>
    <t>ZŠ a MŠ ČERVENÝ VRCH  P6</t>
  </si>
  <si>
    <t>ZŠ a MŠ ÚSTAVNÍ    P8</t>
  </si>
  <si>
    <t>ZŠ a SOŠ K Sídlišti 840, P4</t>
  </si>
  <si>
    <t>ZŠ a SŠ  KARLA HERFORTA  P1</t>
  </si>
  <si>
    <t>ZŠ a SŠ VACHKOVA  P10</t>
  </si>
  <si>
    <t>ZŠ a SŠ VINOHRADSKÁ  P2</t>
  </si>
  <si>
    <t>ZŠ sRVJ,PEDFUK KLADSKÁ P2</t>
  </si>
  <si>
    <t>ZŠ ŠIMANOVSKÁ       P14</t>
  </si>
  <si>
    <t>ZŠ ŠKOLNÍ 700      P4</t>
  </si>
  <si>
    <t>ZŠ ŠPITÁLSKÁ         P9</t>
  </si>
  <si>
    <t>ZŠ ŠTĚPÁNSKÁ         P2</t>
  </si>
  <si>
    <t>ZŠ ŠVEHLOVA         P10</t>
  </si>
  <si>
    <t>ZŠ ŽERNOSECKÁ        P8</t>
  </si>
  <si>
    <t>ZŠ ŘEPORYJE</t>
  </si>
  <si>
    <t>ZŠ,MŠ LOG. MOSKEVSKÁ  P10</t>
  </si>
  <si>
    <t>ZŠ,MŠ PŘI VFN KE KARLOVU</t>
  </si>
  <si>
    <t>ZŠ-MALOSTRANSKÁ ZÁKL.ŠKOLA     P1</t>
  </si>
  <si>
    <t>ŠJ JINDŘIŠSKÁ        P1</t>
  </si>
  <si>
    <t>ŠJ KARMELITSKÁ       P1</t>
  </si>
  <si>
    <t>ŠJ LOUČANSKÁ    P16</t>
  </si>
  <si>
    <t>ŠJ NOVÉ NÁMĚSTÍ P22</t>
  </si>
  <si>
    <t>ŠJ UHELNÝ TRH        P1</t>
  </si>
  <si>
    <t>ŠJ VOJTĚŠSKÁ         P1</t>
  </si>
  <si>
    <t>ŠJ VRŠOVICKÁ      P10</t>
  </si>
  <si>
    <t>ŠJ ZBRASLAV</t>
  </si>
  <si>
    <t>ŠJ ZLATNICKÁ         P1</t>
  </si>
  <si>
    <t>ŠJ ŠTEFÁNIKOVA  P5</t>
  </si>
  <si>
    <t>0091644</t>
  </si>
  <si>
    <t>ROZ - 04 - očekávané transfery SR - školství</t>
  </si>
  <si>
    <t>003119 - Ostatní záležitosti předšk.výchovy a zákl.vzdělání</t>
  </si>
  <si>
    <t xml:space="preserve">   000033155 - Dotace pro soukromé školy</t>
  </si>
  <si>
    <t>5172</t>
  </si>
  <si>
    <t>Rozvoj strategie a koncepce IS</t>
  </si>
  <si>
    <t>Řízení projektů ICT</t>
  </si>
  <si>
    <t>Specializovaná právní podpora projektů OIC MHMP</t>
  </si>
  <si>
    <t>Systém řízení rozvoje IS/ICT</t>
  </si>
  <si>
    <t>Správa lokalit a síťové infrastruktury</t>
  </si>
  <si>
    <t>Datové centrum - Malovanka</t>
  </si>
  <si>
    <t>5133</t>
  </si>
  <si>
    <t>Provozní výdaje Brusel</t>
  </si>
  <si>
    <t>5134</t>
  </si>
  <si>
    <t>5153</t>
  </si>
  <si>
    <t>5156</t>
  </si>
  <si>
    <t>5175</t>
  </si>
  <si>
    <t>5176</t>
  </si>
  <si>
    <t>5189</t>
  </si>
  <si>
    <t>5194</t>
  </si>
  <si>
    <t>5197</t>
  </si>
  <si>
    <t xml:space="preserve">   000000013 - Uhrazené/poskytnuté zálohy</t>
  </si>
  <si>
    <t>Návrh rozpočtu  na rok 2024 - ORG 0092400</t>
  </si>
  <si>
    <t>5024</t>
  </si>
  <si>
    <t>5019</t>
  </si>
  <si>
    <t>5023</t>
  </si>
  <si>
    <t>5029</t>
  </si>
  <si>
    <t>5039</t>
  </si>
  <si>
    <t xml:space="preserve">   000000810 - Fond zaměstnavatele</t>
  </si>
  <si>
    <t>FZ - sociální pojištění - bydlení</t>
  </si>
  <si>
    <t>FZ - sociální pojištění-dary</t>
  </si>
  <si>
    <t>FZ - zdravotní pojištění - bydlení</t>
  </si>
  <si>
    <t>FZ - zdravotní pojištění-dary</t>
  </si>
  <si>
    <t>FZ - očkování</t>
  </si>
  <si>
    <t>FZ - zdravotní prostředky - osobní konto</t>
  </si>
  <si>
    <t>FZ - vzděláváncí akce -osobní konto - knihy</t>
  </si>
  <si>
    <t>FZ - vzdělávací akce - osobní konto</t>
  </si>
  <si>
    <t>FZ - kulturní akce</t>
  </si>
  <si>
    <t>FZ - kulturní akce - osobní konto</t>
  </si>
  <si>
    <t>FZ - rekreace - osobní konto</t>
  </si>
  <si>
    <t>FZ - sportovní akce - osobní konto</t>
  </si>
  <si>
    <t>FZ - závodní stravování</t>
  </si>
  <si>
    <t>FZ -jízdné</t>
  </si>
  <si>
    <t>5499</t>
  </si>
  <si>
    <t>FZ - bydlení</t>
  </si>
  <si>
    <t>FZ - penzijní připojištění</t>
  </si>
  <si>
    <t>FZ - peněžní dary</t>
  </si>
  <si>
    <t>5038</t>
  </si>
  <si>
    <t>SLU - 90101 - odbory MHMP v ORJ 0901</t>
  </si>
  <si>
    <t>5131</t>
  </si>
  <si>
    <t>5132</t>
  </si>
  <si>
    <t>5361</t>
  </si>
  <si>
    <t>5365</t>
  </si>
  <si>
    <t>5492</t>
  </si>
  <si>
    <t>5042</t>
  </si>
  <si>
    <t>SLU - 90103 - AMP</t>
  </si>
  <si>
    <t>SLU - 90106 - ZIO</t>
  </si>
  <si>
    <t>5041</t>
  </si>
  <si>
    <t>SLU - 90109 - VEZ</t>
  </si>
  <si>
    <t>SLU - 90110 - OVO</t>
  </si>
  <si>
    <t>SLU - 90114 - UCT</t>
  </si>
  <si>
    <t>SLU - 90116 - ROZ</t>
  </si>
  <si>
    <t>SLU - 90117 - PRP</t>
  </si>
  <si>
    <t>SLU - 90118 - LEG</t>
  </si>
  <si>
    <t>SLU - 09 - letní dětský tábor a dětské skupiny</t>
  </si>
  <si>
    <t>SLU - 90124 - PER - provoz (LDT + DS)</t>
  </si>
  <si>
    <t>SLU - 90127 - OKC</t>
  </si>
  <si>
    <t>SLU - 90128 - DPC</t>
  </si>
  <si>
    <t>SLU - 41 - SE 1 - N</t>
  </si>
  <si>
    <t>SLU - 42 - SE 2 - N</t>
  </si>
  <si>
    <t>SLU - 43 - SE 3 - N</t>
  </si>
  <si>
    <t>SLU - 44 - SE 4 - N</t>
  </si>
  <si>
    <t>SLU - 45 - SE 5 - N</t>
  </si>
  <si>
    <t>SLU - 46 - SE 6 - R</t>
  </si>
  <si>
    <t>SLU - 47 - SE 7 - R</t>
  </si>
  <si>
    <t>SLU - 48 - SE 8 - R</t>
  </si>
  <si>
    <t>SLU - 49 - SE 9 - R</t>
  </si>
  <si>
    <t>SLU - 50 - SE 10 - R</t>
  </si>
  <si>
    <t>SLU - 90151 - PRM</t>
  </si>
  <si>
    <t>SLU - 90163 - OMM</t>
  </si>
  <si>
    <t>SLU - 90166 - RED</t>
  </si>
  <si>
    <t>5542</t>
  </si>
  <si>
    <t>SLU - 90168 - DSC</t>
  </si>
  <si>
    <t>SLU - 70 - finanční výbor ZHMP</t>
  </si>
  <si>
    <t>SLU - 71 - kontrolní výbor ZHMP</t>
  </si>
  <si>
    <t>SLU - 72 - výbor ZHMP pro výchovu a vzdělávání</t>
  </si>
  <si>
    <t>SLU - 73 - výbor ZHMP pro dopravu</t>
  </si>
  <si>
    <t>SLU - 74 - výbor ZHMP pro správu majetku</t>
  </si>
  <si>
    <t>SLU - 75 - výbor ZHMP pro zahraniční vztahy a EU f</t>
  </si>
  <si>
    <t>SLU - 76 - výbor ZHMP pro kult,pam.p.výst.cest.r.</t>
  </si>
  <si>
    <t>SLU - 77 - výbor ZHMP pro bezpečnost a prevenci kr</t>
  </si>
  <si>
    <t>SLU - 78 - výbor ZHMP pro tech.infast. a vybavenos</t>
  </si>
  <si>
    <t>SLU - 79 - výbor ZHMP pro národnostní menšiny</t>
  </si>
  <si>
    <t>SLU - 80 - výbor ZHMP pro rod.politiku a soc. obla</t>
  </si>
  <si>
    <t>SLU - 81 - výbor ZHMP pro zdrav.a prev.civil choro</t>
  </si>
  <si>
    <t>SLU - 82 - výbor ZHMP pro územní rozvoj</t>
  </si>
  <si>
    <t>SLU - 83 - výbor ZHMP pro IT, SC a eGovernment</t>
  </si>
  <si>
    <t>SLU - 84 - výbor ZHMP pro bydlení a byt výstavbu</t>
  </si>
  <si>
    <t>SLU - 85 - výbor ZHMP pro leg., VS a tuz.vztahy</t>
  </si>
  <si>
    <t>SLU - 90186 - PKD</t>
  </si>
  <si>
    <t>SLU - 87 - výbor ZHMP pro sport a volný čas</t>
  </si>
  <si>
    <t>SLU - 88 - výbor ZHMP pro energetiku</t>
  </si>
  <si>
    <t>SLU - 90189 - úsek SMM a MTZ</t>
  </si>
  <si>
    <t>SLU - 90190 - úsek správy budov</t>
  </si>
  <si>
    <t>5123</t>
  </si>
  <si>
    <t>SLU - 90191 - autoprovoz</t>
  </si>
  <si>
    <t>SLU - 92 - výbor ZHMP pro ŽP, veř. prostor a pohře</t>
  </si>
  <si>
    <t>SLU - 90193 - PER vzdělávání</t>
  </si>
  <si>
    <t>SLU - 94 - výbor ZHMP pro dot. vztahy k MČ</t>
  </si>
  <si>
    <t>SLU - 95 - výbor ZHMP pro strategické investice</t>
  </si>
  <si>
    <t>SLU - 96 - výbor ZHMP pro str, hosp rozvoj a podpo</t>
  </si>
  <si>
    <t xml:space="preserve">   150100106 - Spolufinancování HMP</t>
  </si>
  <si>
    <t xml:space="preserve">   150100999 - Předfinancování podílu EU</t>
  </si>
  <si>
    <t xml:space="preserve">   150500999 - Předfinancování podílu SR</t>
  </si>
  <si>
    <t>FON - 09 - BV - Příprava dotačních projektů</t>
  </si>
  <si>
    <t>0091649</t>
  </si>
  <si>
    <t>ROZ - 09 -  očekávané transfery SR - vnitřní správa</t>
  </si>
  <si>
    <t xml:space="preserve">   000013024 - Trans.-výk.čin.obce s roz.půs.-soc.práv.ochr.dětí</t>
  </si>
  <si>
    <t>ROZ - 09 - očekávané transfery SR - vnitřní správa</t>
  </si>
  <si>
    <t xml:space="preserve">   000098010 - Spol. volby do Evr. parlamentu a parlamentu ČR</t>
  </si>
  <si>
    <t>Drobný hmotný dlouhodobý majetek</t>
  </si>
  <si>
    <t>Nákup materiálu jinde nezařazený</t>
  </si>
  <si>
    <t>Služby telekomunikací a radiokomunikací</t>
  </si>
  <si>
    <t>Zprac.dat a služby související s inform.technol.</t>
  </si>
  <si>
    <t>Opravy a udržování</t>
  </si>
  <si>
    <t>Nespecifikované rezervy</t>
  </si>
  <si>
    <t>Knihy, učební pomůcky a tisk</t>
  </si>
  <si>
    <t>Služby školení a vzdělávání</t>
  </si>
  <si>
    <t>5903</t>
  </si>
  <si>
    <t>Rezerva na krizová opatření</t>
  </si>
  <si>
    <t>Ostatní platby za provedenou práci j. nezařazené</t>
  </si>
  <si>
    <t>Pohonné hmoty a maziva</t>
  </si>
  <si>
    <t>Služby, školení a vzdělávání</t>
  </si>
  <si>
    <t>005319 - Ostatní záležitosti bezpečnosti a veřejného pořádk</t>
  </si>
  <si>
    <t>Drobný hmotný majetek</t>
  </si>
  <si>
    <t>Elektrická energie</t>
  </si>
  <si>
    <t>Zprac. dat a služeb souv. s infor. a komun. techn.</t>
  </si>
  <si>
    <t>Nákup služeb</t>
  </si>
  <si>
    <t>Programové vybavení</t>
  </si>
  <si>
    <t>Ostatní neinvestiční výdaje j.n.</t>
  </si>
  <si>
    <t>Nákup služeb - prevence kriminality</t>
  </si>
  <si>
    <t>Prevence kriminality -vzdělávání odborníků</t>
  </si>
  <si>
    <t>Granty - prevence kriminality</t>
  </si>
  <si>
    <t>náhrady mezd v době nemoci</t>
  </si>
  <si>
    <t>platy zaměstnanců</t>
  </si>
  <si>
    <t>ostatní osobní výdaje</t>
  </si>
  <si>
    <t>odstupné</t>
  </si>
  <si>
    <t>sociální pojištění</t>
  </si>
  <si>
    <t>zdravotní pojištění</t>
  </si>
  <si>
    <t>ostatní povinné pojištění</t>
  </si>
  <si>
    <t>podlimitní technické zhodnocení</t>
  </si>
  <si>
    <t>ochranné pomůcky</t>
  </si>
  <si>
    <t>léky a zdravotnický materiál</t>
  </si>
  <si>
    <t>prádlo, oděv, obuv - výstroj</t>
  </si>
  <si>
    <t>knihy, učebnice, předplatné tisku</t>
  </si>
  <si>
    <t>drobný hmotný dlouhodobý majetek</t>
  </si>
  <si>
    <t>nákup ostatního materiálu</t>
  </si>
  <si>
    <t>realizované kurzové ztráty</t>
  </si>
  <si>
    <t>5149</t>
  </si>
  <si>
    <t>ostatní finanční výdaje</t>
  </si>
  <si>
    <t>studená voda a stočné</t>
  </si>
  <si>
    <t>dálkově dodávaná tepelná energie</t>
  </si>
  <si>
    <t>plyn</t>
  </si>
  <si>
    <t>elektrická energie</t>
  </si>
  <si>
    <t>pohonné hmoty a maziva</t>
  </si>
  <si>
    <t>5157</t>
  </si>
  <si>
    <t>teplá voda</t>
  </si>
  <si>
    <t>služby pošt</t>
  </si>
  <si>
    <t>služby telekomunikací a radiokomunikací</t>
  </si>
  <si>
    <t>služby peněžních ústavů</t>
  </si>
  <si>
    <t>nájemné</t>
  </si>
  <si>
    <t>konzultační, poradenské a právní služby</t>
  </si>
  <si>
    <t>služby, školení a vzdělávání</t>
  </si>
  <si>
    <t>zpracování dat a služby související s IKT</t>
  </si>
  <si>
    <t>nákup služeb</t>
  </si>
  <si>
    <t>opravy a udržování</t>
  </si>
  <si>
    <t>programové vybavení</t>
  </si>
  <si>
    <t>cestovné</t>
  </si>
  <si>
    <t>pohoštění</t>
  </si>
  <si>
    <t>účastnický poplatek na konferenci</t>
  </si>
  <si>
    <t>ostatní nákupy</t>
  </si>
  <si>
    <t>náhrady placené obyvatelstvu</t>
  </si>
  <si>
    <t>věcné dary</t>
  </si>
  <si>
    <t>5199</t>
  </si>
  <si>
    <t>ostatní výdaje</t>
  </si>
  <si>
    <t>nákup kolků</t>
  </si>
  <si>
    <t>platby daní a poplatků</t>
  </si>
  <si>
    <t>platby daní a poplatků krajům, obcím a st. Fondům</t>
  </si>
  <si>
    <t>5494</t>
  </si>
  <si>
    <t>neinvestiční transfer obyvatelstvu</t>
  </si>
  <si>
    <t>ostatní neinvestiční transfery obyvatelstvu</t>
  </si>
  <si>
    <t>ostatní neinvestiční výdaje</t>
  </si>
  <si>
    <t>fond zaměstnavatele</t>
  </si>
  <si>
    <t>Neinvestiční příspěvky zřízeným příspěvkovým org.</t>
  </si>
  <si>
    <t>Kapitola: 08 - Hospodářství</t>
  </si>
  <si>
    <t>0095380</t>
  </si>
  <si>
    <t>PRI - 08 - běžné výdaje</t>
  </si>
  <si>
    <t>Odbor projektového řízení</t>
  </si>
  <si>
    <t>0095383</t>
  </si>
  <si>
    <t>PRI - 08 - individuální dotace</t>
  </si>
  <si>
    <t>0095384</t>
  </si>
  <si>
    <t>PRI - 08 - Pražský inovační institut, z.ú.</t>
  </si>
  <si>
    <t>0095385</t>
  </si>
  <si>
    <t>PRI - 08 - Nový dotační systém HMP podpory inovací a podnikání</t>
  </si>
  <si>
    <t>PRI - 08 - Nový dotační systém HMP podpory inovací</t>
  </si>
  <si>
    <t>0095389</t>
  </si>
  <si>
    <t>PRI - 08 - SmartCity - Hospodářství</t>
  </si>
  <si>
    <t>MHMP - HOM</t>
  </si>
  <si>
    <t>0093584</t>
  </si>
  <si>
    <t>HOM - 08 - běžné výdaje - veřejné osvětlení</t>
  </si>
  <si>
    <t>VO - Plyn</t>
  </si>
  <si>
    <t>VO - Elektrická energie</t>
  </si>
  <si>
    <t>VO - Konzult. poraden. a právní sl.</t>
  </si>
  <si>
    <t>VO - Nákup ostatních služeb (HOM)</t>
  </si>
  <si>
    <t>VO - Opravy a udržování (HOM)</t>
  </si>
  <si>
    <t>003631 - Veřejné osvětlení</t>
  </si>
  <si>
    <t>VO - Nákup ostatních služeb (správa)</t>
  </si>
  <si>
    <t>VO -Opravy a udržování (správa)</t>
  </si>
  <si>
    <t>0093585</t>
  </si>
  <si>
    <t>HOM - 08 - správa a údržba městského mobiliáře</t>
  </si>
  <si>
    <t>Městský mobiliář</t>
  </si>
  <si>
    <t>Celkem správce: 0006 - Bc. Michal Hroza</t>
  </si>
  <si>
    <t>MHMP - EVM</t>
  </si>
  <si>
    <t>0093680</t>
  </si>
  <si>
    <t>EVM - 08 - běžné výdaje</t>
  </si>
  <si>
    <t>5122</t>
  </si>
  <si>
    <t>Podlimitní věcná břemena</t>
  </si>
  <si>
    <t>Úhrada nájmů za pozemky</t>
  </si>
  <si>
    <t>Nákup kolků</t>
  </si>
  <si>
    <t>Platby daní a poplatků</t>
  </si>
  <si>
    <t>0093580</t>
  </si>
  <si>
    <t>HOM - 08 - běžné výdaje</t>
  </si>
  <si>
    <t>Studená voda</t>
  </si>
  <si>
    <t>Plyn</t>
  </si>
  <si>
    <t>Tvorba a aktualizace cenové mapy</t>
  </si>
  <si>
    <t>Nákup ostatních služeb HOM</t>
  </si>
  <si>
    <t>Opravy a udržování - HOM</t>
  </si>
  <si>
    <t>Poskytnuté náhrady</t>
  </si>
  <si>
    <t>0091680</t>
  </si>
  <si>
    <t>ROZ - 08 - správa akc. portfolia</t>
  </si>
  <si>
    <t>správa akciového portfolia</t>
  </si>
  <si>
    <t>Celkem správce: 0008 - Mgr. Adam Zábranský</t>
  </si>
  <si>
    <t>HŘBITOVY A POHŘ. SLUŽBY</t>
  </si>
  <si>
    <t>0098182</t>
  </si>
  <si>
    <t>ZDR - 08 - neinvestiční příspěvek</t>
  </si>
  <si>
    <t>003632 - Pohřebnictví</t>
  </si>
  <si>
    <t>NIP - SPH</t>
  </si>
  <si>
    <t>MHMP - OBF</t>
  </si>
  <si>
    <t>0091180</t>
  </si>
  <si>
    <t>OBF - 08 - běžné výdaje</t>
  </si>
  <si>
    <t>Neinvestiční příspěvky a náhrady</t>
  </si>
  <si>
    <t>Financ. projektů soc. byd.</t>
  </si>
  <si>
    <t>0091181</t>
  </si>
  <si>
    <t>OBF - 08 - spolkové bydlení</t>
  </si>
  <si>
    <t>OBF - 08 - Spolkové bydlení</t>
  </si>
  <si>
    <t>0098180</t>
  </si>
  <si>
    <t>ZDR - 08 - běžné výdaje</t>
  </si>
  <si>
    <t>Utonulí</t>
  </si>
  <si>
    <t>0098183</t>
  </si>
  <si>
    <t>ZDR - 08 -  příprava projektů, dokumentace - pohřebnictví</t>
  </si>
  <si>
    <t>Příprava projektů, dokumentace - pohřebnictví</t>
  </si>
  <si>
    <t>MHMP - UCT</t>
  </si>
  <si>
    <t>0091480</t>
  </si>
  <si>
    <t>UCT - 08 - běžné výdaje</t>
  </si>
  <si>
    <t>Právní a konzultační služby,správní poplatky UCT</t>
  </si>
  <si>
    <t>Kapitola: 02 - Městská infrastuktura</t>
  </si>
  <si>
    <t>0095329</t>
  </si>
  <si>
    <t>PRI - 02 - SmartCity - Městská infrastruktura</t>
  </si>
  <si>
    <t>003780 - Výzkum životního prostředí</t>
  </si>
  <si>
    <t>MHMP - OCP</t>
  </si>
  <si>
    <t>0095410</t>
  </si>
  <si>
    <t>OCP - 02 - energetický management - energetická bezpečnost</t>
  </si>
  <si>
    <t>003719 - Ostatní činnosti k ochraně ovzduší</t>
  </si>
  <si>
    <t>Energetický management – energetická bezpečnost</t>
  </si>
  <si>
    <t>PRAŽ. SPOL. OBNOVITELNÉ ENERGIE</t>
  </si>
  <si>
    <t>0095411</t>
  </si>
  <si>
    <t>OCP - 02 - neinvestiční příspěvek PSOE</t>
  </si>
  <si>
    <t>002115 - Úspora energie a obnovitelné zdroje</t>
  </si>
  <si>
    <t>0093520</t>
  </si>
  <si>
    <t>HOM - 02 - běžné výdaje</t>
  </si>
  <si>
    <t>002329 - Odvádění a čištění odpadních vod j.n.</t>
  </si>
  <si>
    <t>HOM 02 - OSK</t>
  </si>
  <si>
    <t>0092104</t>
  </si>
  <si>
    <t>INV - 02 - DPH - ÚČOV</t>
  </si>
  <si>
    <t>006399 - Ostatní finanční operace</t>
  </si>
  <si>
    <t>kap. 0221 - DPH ÚČOV, § 6399</t>
  </si>
  <si>
    <t>0092107</t>
  </si>
  <si>
    <t>INV - 02 - běžné výdaje</t>
  </si>
  <si>
    <t>003745 - Péče o vzhled obcí a veřejnou zeleň</t>
  </si>
  <si>
    <t>INV - KAP. 02  MĚSTSKÁ INFRASTRUKTURA</t>
  </si>
  <si>
    <t>003741 - Ochrana druhů a stanovišť</t>
  </si>
  <si>
    <t>003729 - Ostatní nakládání s odpady</t>
  </si>
  <si>
    <t>003726 - Využívání a zneškodňování ostatních odpadů</t>
  </si>
  <si>
    <t>0092116</t>
  </si>
  <si>
    <t>INV - 02 - vodohospodářství</t>
  </si>
  <si>
    <t>INV - 02 - Vodohospodářství</t>
  </si>
  <si>
    <t>003633 - Výstavba a údržba místních inženýrských sítí</t>
  </si>
  <si>
    <t>002321 - Odvádění a čištění odpadních vod a nakl.s kaly</t>
  </si>
  <si>
    <t>BOTANICKÁ ZAHRADA HL.M.PRAHY</t>
  </si>
  <si>
    <t>0095409</t>
  </si>
  <si>
    <t>OCP - 02 - neinvestiční příspěvek PO</t>
  </si>
  <si>
    <t>LESY HMP</t>
  </si>
  <si>
    <t>003792 - Ekologická výchova a osvěta</t>
  </si>
  <si>
    <t>0093521</t>
  </si>
  <si>
    <t>HOM - 02 - městská zeleň</t>
  </si>
  <si>
    <t>HOM 02 - Nový Hlavák</t>
  </si>
  <si>
    <t>0095401</t>
  </si>
  <si>
    <t>OCP - 02 - ostatní správa v životním prostředí</t>
  </si>
  <si>
    <t>003769 - Ostatní správa v ochraně životního prostředí</t>
  </si>
  <si>
    <t>Ostatní správa v ochr.živ. prost.</t>
  </si>
  <si>
    <t>Ost. spr. v ochr. život.prostředí - nájemné</t>
  </si>
  <si>
    <t>Ost. spr. v ochr.život.prost.- poradenská činnost</t>
  </si>
  <si>
    <t>0095402</t>
  </si>
  <si>
    <t>OCP - 02 - státní správa</t>
  </si>
  <si>
    <t>003791 - Mezinárodní spolupráce v životním prostředí</t>
  </si>
  <si>
    <t>Mezinárodní spolupráce v životním prostředí</t>
  </si>
  <si>
    <t>OSv OŽP - nájemné prostor dle zák. č.100/2001 Sb.</t>
  </si>
  <si>
    <t>OS v OŽP- zprac.posudků EIA, expertíz,porad.čin.</t>
  </si>
  <si>
    <t>OS v OŽP - veř.proj. EIA - ozvučení., zvuk.záznam</t>
  </si>
  <si>
    <t>OS v OŽP - technické zabezp. programového vybavení</t>
  </si>
  <si>
    <t>003742 - Chráněné části přírody</t>
  </si>
  <si>
    <t>Chráněné části přírody - posudky a plány</t>
  </si>
  <si>
    <t>Chráněné části přírody - ostatní služby</t>
  </si>
  <si>
    <t>Ost. nakládání s odpady - posudky</t>
  </si>
  <si>
    <t>Nakládání s odpady - dočasné uskladnění odpadů</t>
  </si>
  <si>
    <t>003716 - Monitoring ochrany ovzduší</t>
  </si>
  <si>
    <t>Monitor.ochr.ovzd-posud.,rozpt.stud.,porad.čin.</t>
  </si>
  <si>
    <t>Monitoring ochrany ovzduší - měření</t>
  </si>
  <si>
    <t>002369 - Ostatní správa ve vodním hospodářství</t>
  </si>
  <si>
    <t>Ost.správa ve vod. hosp. - havárie, rozbory</t>
  </si>
  <si>
    <t xml:space="preserve">   000000083 - Vodařské havárie - zák. č. 254/2001 Sb.</t>
  </si>
  <si>
    <t>001039 - Ostatní záležitosti lesního hospodářství</t>
  </si>
  <si>
    <t>Ost. zálež. les. hospod. - lesnické stejnokroje</t>
  </si>
  <si>
    <t>Ost. zál. les. hospod.- tiskopisy, odznaky, plomby</t>
  </si>
  <si>
    <t>Ost. zálež. les. hospod. - posudky a konzultace</t>
  </si>
  <si>
    <t>0095404</t>
  </si>
  <si>
    <t>OCP - 02 - individuální dotace</t>
  </si>
  <si>
    <t>Ekol. výchova a osvěta - dotace</t>
  </si>
  <si>
    <t>0095405</t>
  </si>
  <si>
    <t>OCP - 02 - granty životní prostředí</t>
  </si>
  <si>
    <t>003799 - Ostatní ekologické záležitosti</t>
  </si>
  <si>
    <t>Ostatní ekologické zálež. - Granty</t>
  </si>
  <si>
    <t>0095406</t>
  </si>
  <si>
    <t>OCP - 02 - environmentální projekty</t>
  </si>
  <si>
    <t>Ekologická výchova a osvěta</t>
  </si>
  <si>
    <t>Ekol.vých.a osv.-obsahový rozvoj a spr.inf.syst.</t>
  </si>
  <si>
    <t>Ost.činn.k ochr. ovzd. - konz., por. a pr. činnost</t>
  </si>
  <si>
    <t>Ost. činnosti k ochr. ovzd. - neinv. dotace MČ</t>
  </si>
  <si>
    <t>Ostatní činnosti k ochraně ovzduší - nákup služeb</t>
  </si>
  <si>
    <t>003713 - Změny technologií vytápění</t>
  </si>
  <si>
    <t xml:space="preserve">   000000082 - Přeměna topení</t>
  </si>
  <si>
    <t>Změny technologií vytápění - dotace</t>
  </si>
  <si>
    <t>5225</t>
  </si>
  <si>
    <t>5493</t>
  </si>
  <si>
    <t>0095407</t>
  </si>
  <si>
    <t>OCP - 02 - městská zeleň, vodní hospodářství</t>
  </si>
  <si>
    <t>Péče o vzhled obcí a veřejnou zeleň - mobiliář</t>
  </si>
  <si>
    <t>Péče o vzhled obcí a veřejnou zeleň-nákup materiál</t>
  </si>
  <si>
    <t>Péče o vzhled obcí a veřejnou zeleň - vodné stočné</t>
  </si>
  <si>
    <t>Péče o vzhled obcí a veřejnou zeleň- elekt.energie</t>
  </si>
  <si>
    <t>Péče o vzhled obcí a veřejnou zeleň - pojistné</t>
  </si>
  <si>
    <t>Péče o vzhled obcí a veřejnou zeleň - IČ,PD,studie</t>
  </si>
  <si>
    <t>Péče o vzhled obcí a veřejnou zeleň-ostatní služby</t>
  </si>
  <si>
    <t>Péče o vzhled obcí a veřejnou zeleň - údržba</t>
  </si>
  <si>
    <t>Péče o vzhled obcí a veřejnou zeleň - poplatky</t>
  </si>
  <si>
    <t>Chráněné části přírody - údržba</t>
  </si>
  <si>
    <t>002333 - Úpravy drobných vodních toků</t>
  </si>
  <si>
    <t>Úpravy drobných vodních toků - služby</t>
  </si>
  <si>
    <t>Ostatní záležitosti lesního hospodářství</t>
  </si>
  <si>
    <t>001037 - Celospolečenské funkce lesů</t>
  </si>
  <si>
    <t>Celospolečenské funkce lesů - mobiliář</t>
  </si>
  <si>
    <t>Celospolečenské funkce lesů - služby</t>
  </si>
  <si>
    <t>Celospolečenské funkce lesů - údržba</t>
  </si>
  <si>
    <t>Celospolečenské funkce lesů-platby daní a poplat.</t>
  </si>
  <si>
    <t>001031 - Pěstební činnost</t>
  </si>
  <si>
    <t>Pěstební činnost - ostatní služby</t>
  </si>
  <si>
    <t>0095408</t>
  </si>
  <si>
    <t>OCP - 02 - odpadové hospodářství</t>
  </si>
  <si>
    <t>Ost. nakl. s odpady - sběrné dvory</t>
  </si>
  <si>
    <t>003728 - Monitoring nakládání s odpady</t>
  </si>
  <si>
    <t>Monitoring nakládání s odpady - POH hl. m. Prahy</t>
  </si>
  <si>
    <t>003727 - Prevence vzniku odpadů</t>
  </si>
  <si>
    <t>Prevence vzniku odpadů - infační nárůst</t>
  </si>
  <si>
    <t>003725 - Využívání a zneškodňování komun.odpadů</t>
  </si>
  <si>
    <t>Využívání a zneškodňování komunálních odpadů</t>
  </si>
  <si>
    <t>003724 - Využívání a zneškodňování nebezpečných odpadů</t>
  </si>
  <si>
    <t>Využívání a zneškodňování nebezpečných odpadů</t>
  </si>
  <si>
    <t>Sběr a svoz komunálních odpadů</t>
  </si>
  <si>
    <t>003721 - Sběr a svoz nebezpečných odpadů</t>
  </si>
  <si>
    <t>Sběr a svoz nebezpečných odpadů</t>
  </si>
  <si>
    <t>003532 - Lékárenská služba (léky,protézy a přístoje..)</t>
  </si>
  <si>
    <t>Lékárenská služba</t>
  </si>
  <si>
    <t>0095412</t>
  </si>
  <si>
    <t>OCP - 02 - klimatický plán</t>
  </si>
  <si>
    <t>Ostatní činn. k ochr. ovzd. . porad.,konz., právní</t>
  </si>
  <si>
    <t>Ostatní čin. k ochraně ovzduší - zpracování dat</t>
  </si>
  <si>
    <t>Ostatní činnosti k ochraně ovzduší</t>
  </si>
  <si>
    <t>ZOOLOGICKÁ ZAHRADA HL. M. PRAHY</t>
  </si>
  <si>
    <t>Celkem správce: 0010 - Ing. Jana Komrsková</t>
  </si>
  <si>
    <t>Kapitola: 06 - Kultura a cestovní ruch</t>
  </si>
  <si>
    <t>HVĚZDÁRNA A PLANETÁRIUM HL.M.PRAHY</t>
  </si>
  <si>
    <t>0096221</t>
  </si>
  <si>
    <t>KUC - 06 - Hvězdárna a planetárium HMP - NIP</t>
  </si>
  <si>
    <t>003319 - Ostatní záležitosti kultury</t>
  </si>
  <si>
    <t>DIVADLO NA VINOHRADECH</t>
  </si>
  <si>
    <t>0096201</t>
  </si>
  <si>
    <t>KUC - 06 - neinvestiční příspěvky PO</t>
  </si>
  <si>
    <t>003311 - Divadelní činnost</t>
  </si>
  <si>
    <t>DIVADLO NA ZÁBRADLÍ</t>
  </si>
  <si>
    <t>DIVADLO POD PALMOVKOU</t>
  </si>
  <si>
    <t>DIVADLO SPEJBLA A HURVÍNKA</t>
  </si>
  <si>
    <t>DIVADLO V DLOUHÉ</t>
  </si>
  <si>
    <t>GALERIE HL.M.PRAHY</t>
  </si>
  <si>
    <t>003315 - Činnosti muzeí a galerií</t>
  </si>
  <si>
    <t>HUD.DIVADLO V KARLÍNĚ</t>
  </si>
  <si>
    <t>0093560</t>
  </si>
  <si>
    <t>HOM - 06 - běžné výdaje</t>
  </si>
  <si>
    <t>003399 - Ostatní záležitosti kultury,církví a sděl.prostř.</t>
  </si>
  <si>
    <t>HOM 06 - opravy</t>
  </si>
  <si>
    <t>0092106</t>
  </si>
  <si>
    <t>INV - 06 - běžné výdaje</t>
  </si>
  <si>
    <t>INV - KAP.06  KULTURA  A CESTOVNÍ RUCH</t>
  </si>
  <si>
    <t>0050008</t>
  </si>
  <si>
    <t>UNITES</t>
  </si>
  <si>
    <t xml:space="preserve">   000000113 - Zdroje HMP-spolufinancování zahraničních projektů</t>
  </si>
  <si>
    <t>0096203</t>
  </si>
  <si>
    <t>KUC - 06 - granty - oblast kultury</t>
  </si>
  <si>
    <t>KUC - Granty víceleté</t>
  </si>
  <si>
    <t>KUC - granty</t>
  </si>
  <si>
    <t>0096204</t>
  </si>
  <si>
    <t>KUC - 06 - individuální dotace - kultura</t>
  </si>
  <si>
    <t>003392 - Zájmová činnost v kultuře</t>
  </si>
  <si>
    <t>0096207</t>
  </si>
  <si>
    <t>KUC - 06 - běžné výdaje - cest. ruch</t>
  </si>
  <si>
    <t>002143 - Cestovní ruch</t>
  </si>
  <si>
    <t>0096208</t>
  </si>
  <si>
    <t>KUC - 06 - běžné výdaje - kultura</t>
  </si>
  <si>
    <t>0096210</t>
  </si>
  <si>
    <t>KUC - 06 - podpora cestovního ruchu</t>
  </si>
  <si>
    <t>KUC - 06 - podpora cestovního ruchu - rezerva</t>
  </si>
  <si>
    <t>0096211</t>
  </si>
  <si>
    <t>KUC - 06 - běžné výdaje - národnostní menšiny</t>
  </si>
  <si>
    <t>003429 - Ostatní zájmová činnost a rekreace</t>
  </si>
  <si>
    <t>Národnostní menšiny - běžné výdaje</t>
  </si>
  <si>
    <t>0096212</t>
  </si>
  <si>
    <t>KUC - 06 - granty - národnostní menšiny</t>
  </si>
  <si>
    <t>Národnostní menšiny - granty</t>
  </si>
  <si>
    <t>0096213</t>
  </si>
  <si>
    <t>KUC - 06 - individuální dotace - národnostní menšiny</t>
  </si>
  <si>
    <t>Národnostní menšiny - individuální účelové dotace</t>
  </si>
  <si>
    <t>0096215</t>
  </si>
  <si>
    <t>KUC - 06 - zachování a obnova kult. památek</t>
  </si>
  <si>
    <t>Dotace knihovnám MČ</t>
  </si>
  <si>
    <t>Neinvestiční dotace - plastiky MČ</t>
  </si>
  <si>
    <t>0096216</t>
  </si>
  <si>
    <t>KUC - 06 - Kreativní Praha z.ú.</t>
  </si>
  <si>
    <t>0096218</t>
  </si>
  <si>
    <t>KUC - 06 - Integrační centrum Praha, o.p.s.</t>
  </si>
  <si>
    <t>KUC - 06 - Integrační centrum Praha o.p.s.</t>
  </si>
  <si>
    <t>0096219</t>
  </si>
  <si>
    <t>KUC - 06 - Dům národnostních menšin, o.p.s.</t>
  </si>
  <si>
    <t>KUC - 06 - Dům národnostních menšin o.p.s.</t>
  </si>
  <si>
    <t>0096220</t>
  </si>
  <si>
    <t>KUC - 06 - Muzeum paměti XX. století, z.ú.</t>
  </si>
  <si>
    <t>MHMP - OPP</t>
  </si>
  <si>
    <t>0098001</t>
  </si>
  <si>
    <t>OPP - 06 - běžné výdaje</t>
  </si>
  <si>
    <t>OPP - koncepce PP</t>
  </si>
  <si>
    <t>0098003</t>
  </si>
  <si>
    <t>OPP - 06 - UNESCO</t>
  </si>
  <si>
    <t>003329 - Ostatní zál.ochrany památek a péče o kult.dědictví</t>
  </si>
  <si>
    <t>OPP - UNESCO</t>
  </si>
  <si>
    <t>0098006</t>
  </si>
  <si>
    <t>OPP - 06 - granty památkové a církevní objekty</t>
  </si>
  <si>
    <t>5223</t>
  </si>
  <si>
    <t>granty památkových a církevních objektů</t>
  </si>
  <si>
    <t>MINOR</t>
  </si>
  <si>
    <t>MUZEUM HL.M. PRAHY</t>
  </si>
  <si>
    <t>MĚSTSKÁ DIVADLA PRAŽSKÁ</t>
  </si>
  <si>
    <t>MĚSTSKÁ KNIHOVNA V PRAZE</t>
  </si>
  <si>
    <t>003314 - Činnosti knihovnické</t>
  </si>
  <si>
    <t>NKP VYŠEHRAD</t>
  </si>
  <si>
    <t>STUDIO YPSILON</t>
  </si>
  <si>
    <t>SYMFONICKÝ ORCHESTR HL.M.PRAHY FOK</t>
  </si>
  <si>
    <t>003312 - Hudební činnost</t>
  </si>
  <si>
    <t>ŠVANDOVO DIVADLO NA SMÍCHOVĚ</t>
  </si>
  <si>
    <t>Celkem správce: 0007 - JUDr. Jiří Pospíšil</t>
  </si>
  <si>
    <t>DOMOV SULICKÁ *)</t>
  </si>
  <si>
    <t>*) po sloučení DOZP Sulická s DS Krč k 1. 1. 2024</t>
  </si>
  <si>
    <t xml:space="preserve">Návrh rozpočtu běžných výdajů vlastního HMP na rok 2024                          v členění dle kapitol HMP v tis. Kč </t>
  </si>
  <si>
    <t>Návrh rozpočtu  
na r. 2024</t>
  </si>
  <si>
    <t>Příloha č. 2c k usnesení Zastupitelstva HMP č. 9/3 ze dne 14. 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</si>
</sst>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#,##0.0"/>
    <numFmt numFmtId="166" formatCode="0#"/>
  </numFmts>
  <fonts count="3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u/>
      <sz val="14"/>
      <name val="Arial CE"/>
      <charset val="238"/>
    </font>
    <font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sz val="10"/>
      <name val="Arial CE"/>
      <charset val="238"/>
    </font>
    <font>
      <b/>
      <sz val="2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theme="2"/>
      <name val="Times New Roman"/>
      <family val="1"/>
      <charset val="238"/>
    </font>
    <font>
      <b/>
      <sz val="16"/>
      <color indexed="9"/>
      <name val="Times New Roman"/>
      <family val="1"/>
      <charset val="238"/>
    </font>
    <font>
      <sz val="16"/>
      <color indexed="9"/>
      <name val="Times New Roman"/>
      <family val="1"/>
      <charset val="238"/>
    </font>
    <font>
      <sz val="14"/>
      <color indexed="9"/>
      <name val="Times New Roman"/>
      <family val="1"/>
      <charset val="238"/>
    </font>
    <font>
      <b/>
      <sz val="16"/>
      <name val="Arial CE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charset val="238"/>
    </font>
    <font>
      <sz val="16"/>
      <color rgb="FFFF0000"/>
      <name val="Arial CE"/>
      <charset val="238"/>
    </font>
    <font>
      <sz val="10"/>
      <color theme="9" tint="-0.249977111117893"/>
      <name val="Arial CE"/>
      <charset val="238"/>
    </font>
    <font>
      <i/>
      <u/>
      <sz val="12"/>
      <name val="Times New Roman"/>
      <family val="1"/>
      <charset val="238"/>
    </font>
    <font>
      <i/>
      <sz val="1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6" fillId="0" borderId="0"/>
    <xf numFmtId="0" fontId="1" fillId="0" borderId="0"/>
  </cellStyleXfs>
  <cellXfs count="210">
    <xf numFmtId="0" fontId="0" fillId="0" borderId="0" xfId="0"/>
    <xf numFmtId="49" fontId="0" fillId="0" borderId="0" xfId="0" applyNumberFormat="1"/>
    <xf numFmtId="49" fontId="9" fillId="0" borderId="0" xfId="0" applyNumberFormat="1" applyFont="1"/>
    <xf numFmtId="49" fontId="10" fillId="0" borderId="0" xfId="0" applyNumberFormat="1" applyFont="1" applyAlignment="1">
      <alignment horizontal="left"/>
    </xf>
    <xf numFmtId="49" fontId="11" fillId="0" borderId="0" xfId="0" applyNumberFormat="1" applyFont="1"/>
    <xf numFmtId="4" fontId="11" fillId="0" borderId="0" xfId="0" applyNumberFormat="1" applyFont="1"/>
    <xf numFmtId="49" fontId="12" fillId="2" borderId="3" xfId="0" applyNumberFormat="1" applyFont="1" applyFill="1" applyBorder="1" applyAlignment="1">
      <alignment horizontal="left"/>
    </xf>
    <xf numFmtId="49" fontId="12" fillId="2" borderId="1" xfId="0" applyNumberFormat="1" applyFont="1" applyFill="1" applyBorder="1" applyAlignment="1">
      <alignment horizontal="left"/>
    </xf>
    <xf numFmtId="4" fontId="12" fillId="2" borderId="1" xfId="0" applyNumberFormat="1" applyFont="1" applyFill="1" applyBorder="1" applyAlignment="1">
      <alignment horizontal="left"/>
    </xf>
    <xf numFmtId="4" fontId="13" fillId="3" borderId="1" xfId="0" applyNumberFormat="1" applyFont="1" applyFill="1" applyBorder="1"/>
    <xf numFmtId="164" fontId="11" fillId="0" borderId="0" xfId="0" applyNumberFormat="1" applyFont="1"/>
    <xf numFmtId="164" fontId="0" fillId="0" borderId="0" xfId="0" applyNumberFormat="1"/>
    <xf numFmtId="164" fontId="12" fillId="2" borderId="1" xfId="0" applyNumberFormat="1" applyFont="1" applyFill="1" applyBorder="1" applyAlignment="1">
      <alignment horizontal="left"/>
    </xf>
    <xf numFmtId="4" fontId="11" fillId="0" borderId="0" xfId="0" applyNumberFormat="1" applyFont="1" applyAlignment="1">
      <alignment wrapText="1"/>
    </xf>
    <xf numFmtId="4" fontId="12" fillId="2" borderId="1" xfId="0" applyNumberFormat="1" applyFont="1" applyFill="1" applyBorder="1" applyAlignment="1">
      <alignment horizontal="left" wrapText="1"/>
    </xf>
    <xf numFmtId="4" fontId="13" fillId="3" borderId="5" xfId="0" applyNumberFormat="1" applyFont="1" applyFill="1" applyBorder="1" applyAlignment="1">
      <alignment wrapText="1"/>
    </xf>
    <xf numFmtId="49" fontId="9" fillId="4" borderId="0" xfId="0" applyNumberFormat="1" applyFont="1" applyFill="1" applyAlignment="1">
      <alignment horizontal="centerContinuous" vertical="center"/>
    </xf>
    <xf numFmtId="4" fontId="9" fillId="4" borderId="0" xfId="0" applyNumberFormat="1" applyFont="1" applyFill="1" applyAlignment="1">
      <alignment horizontal="centerContinuous" vertical="center"/>
    </xf>
    <xf numFmtId="4" fontId="0" fillId="0" borderId="0" xfId="0" applyNumberFormat="1"/>
    <xf numFmtId="49" fontId="13" fillId="3" borderId="13" xfId="0" applyNumberFormat="1" applyFont="1" applyFill="1" applyBorder="1" applyAlignment="1">
      <alignment horizontal="left"/>
    </xf>
    <xf numFmtId="49" fontId="13" fillId="3" borderId="12" xfId="0" applyNumberFormat="1" applyFont="1" applyFill="1" applyBorder="1" applyAlignment="1">
      <alignment horizontal="left"/>
    </xf>
    <xf numFmtId="4" fontId="13" fillId="3" borderId="12" xfId="0" applyNumberFormat="1" applyFont="1" applyFill="1" applyBorder="1"/>
    <xf numFmtId="49" fontId="13" fillId="0" borderId="13" xfId="0" applyNumberFormat="1" applyFont="1" applyBorder="1" applyAlignment="1">
      <alignment horizontal="left"/>
    </xf>
    <xf numFmtId="49" fontId="13" fillId="0" borderId="12" xfId="0" applyNumberFormat="1" applyFont="1" applyBorder="1" applyAlignment="1">
      <alignment horizontal="left"/>
    </xf>
    <xf numFmtId="4" fontId="13" fillId="0" borderId="12" xfId="0" applyNumberFormat="1" applyFont="1" applyBorder="1" applyAlignment="1">
      <alignment horizontal="left"/>
    </xf>
    <xf numFmtId="164" fontId="13" fillId="3" borderId="12" xfId="0" applyNumberFormat="1" applyFont="1" applyFill="1" applyBorder="1" applyAlignment="1">
      <alignment horizontal="center"/>
    </xf>
    <xf numFmtId="4" fontId="0" fillId="0" borderId="0" xfId="0" applyNumberFormat="1" applyAlignment="1">
      <alignment wrapText="1"/>
    </xf>
    <xf numFmtId="4" fontId="13" fillId="3" borderId="4" xfId="0" applyNumberFormat="1" applyFont="1" applyFill="1" applyBorder="1" applyAlignment="1">
      <alignment wrapText="1"/>
    </xf>
    <xf numFmtId="4" fontId="13" fillId="3" borderId="12" xfId="0" applyNumberFormat="1" applyFont="1" applyFill="1" applyBorder="1" applyAlignment="1">
      <alignment horizontal="right" wrapText="1"/>
    </xf>
    <xf numFmtId="4" fontId="13" fillId="3" borderId="14" xfId="0" applyNumberFormat="1" applyFont="1" applyFill="1" applyBorder="1" applyAlignment="1">
      <alignment horizontal="right" wrapText="1"/>
    </xf>
    <xf numFmtId="4" fontId="13" fillId="0" borderId="12" xfId="0" applyNumberFormat="1" applyFont="1" applyBorder="1" applyAlignment="1">
      <alignment horizontal="right" wrapText="1"/>
    </xf>
    <xf numFmtId="4" fontId="13" fillId="0" borderId="14" xfId="0" applyNumberFormat="1" applyFont="1" applyBorder="1" applyAlignment="1">
      <alignment horizontal="right" wrapText="1"/>
    </xf>
    <xf numFmtId="0" fontId="0" fillId="0" borderId="0" xfId="0" applyAlignment="1">
      <alignment vertical="center"/>
    </xf>
    <xf numFmtId="49" fontId="18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6" borderId="17" xfId="0" applyFont="1" applyFill="1" applyBorder="1" applyAlignment="1">
      <alignment horizontal="center" vertical="center"/>
    </xf>
    <xf numFmtId="0" fontId="21" fillId="6" borderId="16" xfId="0" applyFont="1" applyFill="1" applyBorder="1" applyAlignment="1">
      <alignment horizontal="center" vertical="center"/>
    </xf>
    <xf numFmtId="0" fontId="21" fillId="6" borderId="18" xfId="0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/>
    </xf>
    <xf numFmtId="0" fontId="21" fillId="6" borderId="19" xfId="0" applyFont="1" applyFill="1" applyBorder="1" applyAlignment="1">
      <alignment horizontal="center" vertical="center"/>
    </xf>
    <xf numFmtId="0" fontId="21" fillId="6" borderId="21" xfId="0" applyFont="1" applyFill="1" applyBorder="1" applyAlignment="1">
      <alignment horizontal="center" vertical="center"/>
    </xf>
    <xf numFmtId="0" fontId="20" fillId="0" borderId="22" xfId="0" applyFont="1" applyBorder="1" applyAlignment="1">
      <alignment vertical="center"/>
    </xf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/>
    </xf>
    <xf numFmtId="166" fontId="22" fillId="0" borderId="23" xfId="0" applyNumberFormat="1" applyFont="1" applyBorder="1" applyAlignment="1">
      <alignment horizontal="center" vertical="center"/>
    </xf>
    <xf numFmtId="165" fontId="22" fillId="0" borderId="24" xfId="0" applyNumberFormat="1" applyFont="1" applyBorder="1" applyAlignment="1">
      <alignment horizontal="right" vertical="center"/>
    </xf>
    <xf numFmtId="165" fontId="22" fillId="0" borderId="25" xfId="0" applyNumberFormat="1" applyFont="1" applyBorder="1" applyAlignment="1">
      <alignment vertical="center"/>
    </xf>
    <xf numFmtId="165" fontId="22" fillId="0" borderId="26" xfId="0" applyNumberFormat="1" applyFont="1" applyBorder="1" applyAlignment="1">
      <alignment vertical="center"/>
    </xf>
    <xf numFmtId="165" fontId="22" fillId="0" borderId="27" xfId="0" applyNumberFormat="1" applyFont="1" applyBorder="1" applyAlignment="1">
      <alignment vertical="center"/>
    </xf>
    <xf numFmtId="165" fontId="0" fillId="0" borderId="0" xfId="0" applyNumberFormat="1" applyAlignment="1">
      <alignment vertical="center"/>
    </xf>
    <xf numFmtId="166" fontId="22" fillId="0" borderId="28" xfId="0" applyNumberFormat="1" applyFont="1" applyBorder="1" applyAlignment="1">
      <alignment horizontal="center" vertical="center"/>
    </xf>
    <xf numFmtId="165" fontId="22" fillId="0" borderId="2" xfId="0" applyNumberFormat="1" applyFont="1" applyBorder="1" applyAlignment="1">
      <alignment horizontal="right" vertical="center"/>
    </xf>
    <xf numFmtId="165" fontId="23" fillId="0" borderId="2" xfId="0" applyNumberFormat="1" applyFont="1" applyBorder="1" applyAlignment="1">
      <alignment horizontal="right" vertical="center"/>
    </xf>
    <xf numFmtId="165" fontId="22" fillId="0" borderId="3" xfId="0" applyNumberFormat="1" applyFont="1" applyBorder="1" applyAlignment="1">
      <alignment vertical="center"/>
    </xf>
    <xf numFmtId="165" fontId="22" fillId="0" borderId="30" xfId="0" applyNumberFormat="1" applyFont="1" applyBorder="1" applyAlignment="1">
      <alignment vertical="center"/>
    </xf>
    <xf numFmtId="166" fontId="22" fillId="7" borderId="28" xfId="0" applyNumberFormat="1" applyFont="1" applyFill="1" applyBorder="1" applyAlignment="1">
      <alignment horizontal="center" vertical="center"/>
    </xf>
    <xf numFmtId="165" fontId="22" fillId="7" borderId="2" xfId="0" applyNumberFormat="1" applyFont="1" applyFill="1" applyBorder="1" applyAlignment="1">
      <alignment horizontal="right" vertical="center"/>
    </xf>
    <xf numFmtId="165" fontId="22" fillId="7" borderId="3" xfId="0" applyNumberFormat="1" applyFont="1" applyFill="1" applyBorder="1" applyAlignment="1">
      <alignment vertical="center"/>
    </xf>
    <xf numFmtId="165" fontId="22" fillId="7" borderId="29" xfId="0" applyNumberFormat="1" applyFont="1" applyFill="1" applyBorder="1" applyAlignment="1">
      <alignment vertical="center"/>
    </xf>
    <xf numFmtId="165" fontId="22" fillId="7" borderId="30" xfId="0" applyNumberFormat="1" applyFont="1" applyFill="1" applyBorder="1" applyAlignment="1">
      <alignment vertical="center"/>
    </xf>
    <xf numFmtId="0" fontId="22" fillId="0" borderId="31" xfId="0" applyFont="1" applyBorder="1" applyAlignment="1">
      <alignment horizontal="center" vertical="center"/>
    </xf>
    <xf numFmtId="165" fontId="22" fillId="0" borderId="32" xfId="0" applyNumberFormat="1" applyFont="1" applyBorder="1" applyAlignment="1">
      <alignment horizontal="right" vertical="center"/>
    </xf>
    <xf numFmtId="165" fontId="22" fillId="0" borderId="33" xfId="0" applyNumberFormat="1" applyFont="1" applyBorder="1" applyAlignment="1">
      <alignment vertical="center"/>
    </xf>
    <xf numFmtId="165" fontId="22" fillId="0" borderId="34" xfId="0" applyNumberFormat="1" applyFont="1" applyBorder="1" applyAlignment="1">
      <alignment vertical="center"/>
    </xf>
    <xf numFmtId="0" fontId="24" fillId="8" borderId="22" xfId="0" applyFont="1" applyFill="1" applyBorder="1" applyAlignment="1">
      <alignment horizontal="center" vertical="center"/>
    </xf>
    <xf numFmtId="165" fontId="24" fillId="8" borderId="22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165" fontId="26" fillId="0" borderId="0" xfId="0" applyNumberFormat="1" applyFont="1" applyAlignment="1">
      <alignment horizontal="right" vertical="center"/>
    </xf>
    <xf numFmtId="165" fontId="26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165" fontId="22" fillId="0" borderId="0" xfId="0" applyNumberFormat="1" applyFont="1" applyAlignment="1">
      <alignment vertical="center"/>
    </xf>
    <xf numFmtId="0" fontId="16" fillId="0" borderId="0" xfId="1"/>
    <xf numFmtId="0" fontId="16" fillId="9" borderId="3" xfId="1" applyFill="1" applyBorder="1"/>
    <xf numFmtId="0" fontId="30" fillId="9" borderId="1" xfId="1" applyFont="1" applyFill="1" applyBorder="1"/>
    <xf numFmtId="0" fontId="16" fillId="9" borderId="1" xfId="1" applyFill="1" applyBorder="1"/>
    <xf numFmtId="4" fontId="30" fillId="0" borderId="1" xfId="1" applyNumberFormat="1" applyFont="1" applyBorder="1"/>
    <xf numFmtId="49" fontId="9" fillId="6" borderId="3" xfId="2" applyNumberFormat="1" applyFont="1" applyFill="1" applyBorder="1" applyAlignment="1">
      <alignment horizontal="left"/>
    </xf>
    <xf numFmtId="0" fontId="30" fillId="6" borderId="1" xfId="1" applyFont="1" applyFill="1" applyBorder="1"/>
    <xf numFmtId="4" fontId="30" fillId="6" borderId="29" xfId="1" applyNumberFormat="1" applyFont="1" applyFill="1" applyBorder="1"/>
    <xf numFmtId="0" fontId="16" fillId="9" borderId="34" xfId="1" applyFill="1" applyBorder="1"/>
    <xf numFmtId="49" fontId="13" fillId="0" borderId="3" xfId="3" applyNumberFormat="1" applyFont="1" applyBorder="1"/>
    <xf numFmtId="0" fontId="16" fillId="0" borderId="1" xfId="1" applyBorder="1"/>
    <xf numFmtId="0" fontId="16" fillId="0" borderId="2" xfId="1" applyBorder="1"/>
    <xf numFmtId="4" fontId="16" fillId="0" borderId="29" xfId="1" applyNumberFormat="1" applyBorder="1"/>
    <xf numFmtId="0" fontId="16" fillId="9" borderId="41" xfId="1" applyFill="1" applyBorder="1"/>
    <xf numFmtId="49" fontId="13" fillId="0" borderId="3" xfId="4" applyNumberFormat="1" applyFont="1" applyBorder="1"/>
    <xf numFmtId="49" fontId="13" fillId="0" borderId="42" xfId="4" applyNumberFormat="1" applyFont="1" applyBorder="1"/>
    <xf numFmtId="0" fontId="16" fillId="0" borderId="38" xfId="1" applyBorder="1"/>
    <xf numFmtId="4" fontId="16" fillId="0" borderId="40" xfId="1" applyNumberFormat="1" applyBorder="1"/>
    <xf numFmtId="0" fontId="16" fillId="9" borderId="40" xfId="1" applyFill="1" applyBorder="1"/>
    <xf numFmtId="0" fontId="30" fillId="10" borderId="3" xfId="1" applyFont="1" applyFill="1" applyBorder="1"/>
    <xf numFmtId="0" fontId="16" fillId="10" borderId="1" xfId="1" applyFill="1" applyBorder="1"/>
    <xf numFmtId="0" fontId="16" fillId="10" borderId="2" xfId="1" applyFill="1" applyBorder="1"/>
    <xf numFmtId="4" fontId="30" fillId="10" borderId="29" xfId="1" applyNumberFormat="1" applyFont="1" applyFill="1" applyBorder="1"/>
    <xf numFmtId="0" fontId="16" fillId="0" borderId="43" xfId="1" applyBorder="1"/>
    <xf numFmtId="4" fontId="16" fillId="0" borderId="44" xfId="1" applyNumberFormat="1" applyBorder="1"/>
    <xf numFmtId="49" fontId="9" fillId="6" borderId="3" xfId="5" applyNumberFormat="1" applyFont="1" applyFill="1" applyBorder="1" applyAlignment="1">
      <alignment horizontal="left"/>
    </xf>
    <xf numFmtId="4" fontId="30" fillId="6" borderId="2" xfId="1" applyNumberFormat="1" applyFont="1" applyFill="1" applyBorder="1"/>
    <xf numFmtId="4" fontId="0" fillId="0" borderId="29" xfId="1" applyNumberFormat="1" applyFont="1" applyBorder="1" applyAlignment="1">
      <alignment horizontal="right"/>
    </xf>
    <xf numFmtId="0" fontId="30" fillId="6" borderId="2" xfId="1" applyFont="1" applyFill="1" applyBorder="1"/>
    <xf numFmtId="49" fontId="13" fillId="0" borderId="45" xfId="3" applyNumberFormat="1" applyFont="1" applyBorder="1"/>
    <xf numFmtId="0" fontId="16" fillId="0" borderId="46" xfId="1" applyBorder="1"/>
    <xf numFmtId="0" fontId="16" fillId="0" borderId="47" xfId="1" applyBorder="1"/>
    <xf numFmtId="4" fontId="16" fillId="0" borderId="48" xfId="1" applyNumberFormat="1" applyBorder="1"/>
    <xf numFmtId="0" fontId="16" fillId="0" borderId="49" xfId="1" applyBorder="1"/>
    <xf numFmtId="4" fontId="16" fillId="0" borderId="15" xfId="1" applyNumberFormat="1" applyBorder="1"/>
    <xf numFmtId="4" fontId="0" fillId="0" borderId="40" xfId="1" applyNumberFormat="1" applyFont="1" applyBorder="1" applyAlignment="1">
      <alignment horizontal="right"/>
    </xf>
    <xf numFmtId="49" fontId="9" fillId="6" borderId="3" xfId="7" applyNumberFormat="1" applyFont="1" applyFill="1" applyBorder="1" applyAlignment="1">
      <alignment horizontal="left"/>
    </xf>
    <xf numFmtId="49" fontId="9" fillId="6" borderId="3" xfId="8" applyNumberFormat="1" applyFont="1" applyFill="1" applyBorder="1" applyAlignment="1">
      <alignment horizontal="left"/>
    </xf>
    <xf numFmtId="49" fontId="13" fillId="0" borderId="3" xfId="9" applyNumberFormat="1" applyFont="1" applyBorder="1"/>
    <xf numFmtId="49" fontId="9" fillId="0" borderId="41" xfId="8" applyNumberFormat="1" applyFont="1" applyBorder="1" applyAlignment="1">
      <alignment horizontal="left"/>
    </xf>
    <xf numFmtId="4" fontId="16" fillId="0" borderId="34" xfId="1" applyNumberFormat="1" applyBorder="1"/>
    <xf numFmtId="0" fontId="30" fillId="10" borderId="1" xfId="1" applyFont="1" applyFill="1" applyBorder="1"/>
    <xf numFmtId="0" fontId="30" fillId="5" borderId="36" xfId="1" applyFont="1" applyFill="1" applyBorder="1"/>
    <xf numFmtId="0" fontId="16" fillId="5" borderId="36" xfId="1" applyFill="1" applyBorder="1"/>
    <xf numFmtId="4" fontId="30" fillId="5" borderId="36" xfId="1" applyNumberFormat="1" applyFont="1" applyFill="1" applyBorder="1"/>
    <xf numFmtId="49" fontId="9" fillId="6" borderId="33" xfId="9" applyNumberFormat="1" applyFont="1" applyFill="1" applyBorder="1" applyAlignment="1">
      <alignment horizontal="left"/>
    </xf>
    <xf numFmtId="0" fontId="16" fillId="9" borderId="35" xfId="1" applyFill="1" applyBorder="1"/>
    <xf numFmtId="4" fontId="30" fillId="0" borderId="36" xfId="1" applyNumberFormat="1" applyFont="1" applyBorder="1"/>
    <xf numFmtId="0" fontId="31" fillId="6" borderId="3" xfId="1" applyFont="1" applyFill="1" applyBorder="1"/>
    <xf numFmtId="0" fontId="16" fillId="6" borderId="1" xfId="1" applyFill="1" applyBorder="1"/>
    <xf numFmtId="0" fontId="16" fillId="6" borderId="2" xfId="1" applyFill="1" applyBorder="1"/>
    <xf numFmtId="4" fontId="31" fillId="6" borderId="29" xfId="1" applyNumberFormat="1" applyFont="1" applyFill="1" applyBorder="1"/>
    <xf numFmtId="4" fontId="0" fillId="0" borderId="0" xfId="0" applyNumberFormat="1" applyAlignment="1">
      <alignment vertical="center"/>
    </xf>
    <xf numFmtId="4" fontId="16" fillId="0" borderId="0" xfId="1" applyNumberFormat="1"/>
    <xf numFmtId="49" fontId="13" fillId="0" borderId="3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" fontId="16" fillId="0" borderId="15" xfId="1" applyNumberFormat="1" applyBorder="1" applyAlignment="1">
      <alignment horizontal="right"/>
    </xf>
    <xf numFmtId="0" fontId="34" fillId="0" borderId="0" xfId="1" applyFont="1"/>
    <xf numFmtId="165" fontId="0" fillId="5" borderId="0" xfId="0" applyNumberFormat="1" applyFill="1" applyAlignment="1">
      <alignment vertical="center"/>
    </xf>
    <xf numFmtId="0" fontId="0" fillId="0" borderId="0" xfId="0" applyAlignment="1">
      <alignment horizontal="center" vertical="center"/>
    </xf>
    <xf numFmtId="165" fontId="23" fillId="0" borderId="29" xfId="0" applyNumberFormat="1" applyFont="1" applyBorder="1" applyAlignment="1">
      <alignment vertical="center"/>
    </xf>
    <xf numFmtId="165" fontId="23" fillId="0" borderId="3" xfId="0" applyNumberFormat="1" applyFont="1" applyBorder="1" applyAlignment="1">
      <alignment vertical="center"/>
    </xf>
    <xf numFmtId="165" fontId="23" fillId="5" borderId="3" xfId="0" applyNumberFormat="1" applyFont="1" applyFill="1" applyBorder="1" applyAlignment="1">
      <alignment vertical="center"/>
    </xf>
    <xf numFmtId="165" fontId="23" fillId="7" borderId="29" xfId="0" applyNumberFormat="1" applyFont="1" applyFill="1" applyBorder="1" applyAlignment="1">
      <alignment vertical="center"/>
    </xf>
    <xf numFmtId="165" fontId="23" fillId="7" borderId="3" xfId="0" applyNumberFormat="1" applyFont="1" applyFill="1" applyBorder="1" applyAlignment="1">
      <alignment vertical="center"/>
    </xf>
    <xf numFmtId="165" fontId="23" fillId="5" borderId="2" xfId="0" applyNumberFormat="1" applyFont="1" applyFill="1" applyBorder="1" applyAlignment="1">
      <alignment horizontal="right" vertical="center"/>
    </xf>
    <xf numFmtId="165" fontId="23" fillId="5" borderId="32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center" vertical="center"/>
    </xf>
    <xf numFmtId="49" fontId="13" fillId="3" borderId="1" xfId="0" applyNumberFormat="1" applyFont="1" applyFill="1" applyBorder="1"/>
    <xf numFmtId="14" fontId="20" fillId="0" borderId="22" xfId="0" applyNumberFormat="1" applyFont="1" applyBorder="1" applyAlignment="1">
      <alignment horizontal="center" vertical="center"/>
    </xf>
    <xf numFmtId="0" fontId="13" fillId="5" borderId="3" xfId="0" applyFont="1" applyFill="1" applyBorder="1"/>
    <xf numFmtId="49" fontId="13" fillId="5" borderId="3" xfId="9" applyNumberFormat="1" applyFont="1" applyFill="1" applyBorder="1"/>
    <xf numFmtId="49" fontId="13" fillId="5" borderId="3" xfId="4" applyNumberFormat="1" applyFont="1" applyFill="1" applyBorder="1"/>
    <xf numFmtId="0" fontId="16" fillId="0" borderId="3" xfId="1" applyBorder="1"/>
    <xf numFmtId="4" fontId="16" fillId="0" borderId="50" xfId="1" applyNumberFormat="1" applyBorder="1"/>
    <xf numFmtId="49" fontId="13" fillId="5" borderId="45" xfId="3" applyNumberFormat="1" applyFont="1" applyFill="1" applyBorder="1"/>
    <xf numFmtId="0" fontId="22" fillId="5" borderId="0" xfId="0" applyFont="1" applyFill="1" applyAlignment="1">
      <alignment horizontal="center" vertical="center"/>
    </xf>
    <xf numFmtId="165" fontId="22" fillId="5" borderId="0" xfId="0" applyNumberFormat="1" applyFont="1" applyFill="1" applyAlignment="1">
      <alignment vertical="center"/>
    </xf>
    <xf numFmtId="4" fontId="0" fillId="5" borderId="0" xfId="0" applyNumberFormat="1" applyFill="1" applyAlignment="1">
      <alignment vertical="center"/>
    </xf>
    <xf numFmtId="0" fontId="35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164" fontId="13" fillId="0" borderId="12" xfId="0" applyNumberFormat="1" applyFont="1" applyBorder="1" applyAlignment="1">
      <alignment horizontal="center"/>
    </xf>
    <xf numFmtId="4" fontId="15" fillId="0" borderId="0" xfId="0" applyNumberFormat="1" applyFont="1" applyAlignment="1">
      <alignment horizontal="right" wrapText="1"/>
    </xf>
    <xf numFmtId="4" fontId="12" fillId="2" borderId="2" xfId="0" applyNumberFormat="1" applyFont="1" applyFill="1" applyBorder="1" applyAlignment="1">
      <alignment horizontal="left" wrapText="1"/>
    </xf>
    <xf numFmtId="4" fontId="13" fillId="0" borderId="1" xfId="0" applyNumberFormat="1" applyFont="1" applyBorder="1" applyAlignment="1">
      <alignment horizontal="center"/>
    </xf>
    <xf numFmtId="49" fontId="13" fillId="0" borderId="9" xfId="0" applyNumberFormat="1" applyFont="1" applyBorder="1" applyAlignment="1">
      <alignment horizontal="center" vertical="top" wrapText="1"/>
    </xf>
    <xf numFmtId="164" fontId="13" fillId="0" borderId="10" xfId="0" applyNumberFormat="1" applyFont="1" applyBorder="1" applyAlignment="1">
      <alignment horizontal="center" vertical="top" wrapText="1"/>
    </xf>
    <xf numFmtId="49" fontId="13" fillId="0" borderId="10" xfId="0" applyNumberFormat="1" applyFont="1" applyBorder="1" applyAlignment="1">
      <alignment horizontal="center" vertical="top" wrapText="1"/>
    </xf>
    <xf numFmtId="4" fontId="13" fillId="0" borderId="10" xfId="0" applyNumberFormat="1" applyFont="1" applyBorder="1" applyAlignment="1">
      <alignment horizontal="center" vertical="top" wrapText="1"/>
    </xf>
    <xf numFmtId="4" fontId="13" fillId="0" borderId="11" xfId="0" applyNumberFormat="1" applyFont="1" applyBorder="1" applyAlignment="1">
      <alignment horizontal="center" vertical="top" wrapText="1"/>
    </xf>
    <xf numFmtId="49" fontId="13" fillId="0" borderId="6" xfId="0" applyNumberFormat="1" applyFont="1" applyBorder="1" applyAlignment="1">
      <alignment horizontal="center" vertical="top" wrapText="1"/>
    </xf>
    <xf numFmtId="164" fontId="13" fillId="0" borderId="7" xfId="0" applyNumberFormat="1" applyFont="1" applyBorder="1" applyAlignment="1">
      <alignment horizontal="center" vertical="top" wrapText="1"/>
    </xf>
    <xf numFmtId="49" fontId="13" fillId="0" borderId="7" xfId="0" applyNumberFormat="1" applyFont="1" applyBorder="1" applyAlignment="1">
      <alignment horizontal="left" vertical="top" wrapText="1"/>
    </xf>
    <xf numFmtId="4" fontId="13" fillId="0" borderId="7" xfId="0" applyNumberFormat="1" applyFont="1" applyBorder="1" applyAlignment="1">
      <alignment horizontal="center" vertical="top" wrapText="1"/>
    </xf>
    <xf numFmtId="4" fontId="13" fillId="0" borderId="8" xfId="0" applyNumberFormat="1" applyFont="1" applyBorder="1" applyAlignment="1">
      <alignment horizontal="center" vertical="top" wrapText="1"/>
    </xf>
    <xf numFmtId="49" fontId="13" fillId="3" borderId="3" xfId="0" applyNumberFormat="1" applyFont="1" applyFill="1" applyBorder="1"/>
    <xf numFmtId="164" fontId="13" fillId="3" borderId="1" xfId="0" applyNumberFormat="1" applyFont="1" applyFill="1" applyBorder="1"/>
    <xf numFmtId="49" fontId="14" fillId="0" borderId="13" xfId="0" applyNumberFormat="1" applyFont="1" applyBorder="1" applyAlignment="1">
      <alignment horizontal="left"/>
    </xf>
    <xf numFmtId="164" fontId="14" fillId="0" borderId="12" xfId="0" applyNumberFormat="1" applyFont="1" applyBorder="1" applyAlignment="1">
      <alignment horizontal="center"/>
    </xf>
    <xf numFmtId="49" fontId="14" fillId="0" borderId="12" xfId="0" applyNumberFormat="1" applyFont="1" applyBorder="1" applyAlignment="1">
      <alignment horizontal="left"/>
    </xf>
    <xf numFmtId="4" fontId="14" fillId="0" borderId="12" xfId="0" applyNumberFormat="1" applyFont="1" applyBorder="1" applyAlignment="1">
      <alignment horizontal="left"/>
    </xf>
    <xf numFmtId="4" fontId="14" fillId="0" borderId="12" xfId="0" applyNumberFormat="1" applyFont="1" applyBorder="1" applyAlignment="1">
      <alignment horizontal="right" wrapText="1"/>
    </xf>
    <xf numFmtId="4" fontId="14" fillId="0" borderId="14" xfId="0" applyNumberFormat="1" applyFont="1" applyBorder="1" applyAlignment="1">
      <alignment horizontal="right" wrapText="1"/>
    </xf>
    <xf numFmtId="4" fontId="13" fillId="3" borderId="4" xfId="0" applyNumberFormat="1" applyFont="1" applyFill="1" applyBorder="1" applyAlignment="1">
      <alignment horizontal="right" wrapText="1"/>
    </xf>
    <xf numFmtId="4" fontId="13" fillId="3" borderId="5" xfId="0" applyNumberFormat="1" applyFont="1" applyFill="1" applyBorder="1" applyAlignment="1">
      <alignment horizontal="right" wrapText="1"/>
    </xf>
    <xf numFmtId="4" fontId="13" fillId="2" borderId="51" xfId="0" applyNumberFormat="1" applyFont="1" applyFill="1" applyBorder="1" applyAlignment="1">
      <alignment horizontal="right" wrapText="1"/>
    </xf>
    <xf numFmtId="4" fontId="13" fillId="2" borderId="5" xfId="0" applyNumberFormat="1" applyFont="1" applyFill="1" applyBorder="1" applyAlignment="1">
      <alignment horizontal="right" wrapText="1"/>
    </xf>
    <xf numFmtId="4" fontId="13" fillId="2" borderId="2" xfId="0" applyNumberFormat="1" applyFont="1" applyFill="1" applyBorder="1" applyAlignment="1">
      <alignment horizontal="right" wrapText="1"/>
    </xf>
    <xf numFmtId="4" fontId="0" fillId="0" borderId="34" xfId="1" applyNumberFormat="1" applyFont="1" applyBorder="1" applyAlignment="1">
      <alignment horizontal="right"/>
    </xf>
    <xf numFmtId="49" fontId="12" fillId="2" borderId="51" xfId="0" applyNumberFormat="1" applyFont="1" applyFill="1" applyBorder="1" applyAlignment="1">
      <alignment horizontal="right"/>
    </xf>
    <xf numFmtId="49" fontId="36" fillId="0" borderId="0" xfId="0" applyNumberFormat="1" applyFont="1"/>
    <xf numFmtId="49" fontId="28" fillId="9" borderId="0" xfId="1" applyNumberFormat="1" applyFont="1" applyFill="1" applyAlignment="1">
      <alignment horizontal="center"/>
    </xf>
    <xf numFmtId="49" fontId="37" fillId="0" borderId="0" xfId="0" applyNumberFormat="1" applyFont="1"/>
    <xf numFmtId="14" fontId="32" fillId="9" borderId="38" xfId="1" applyNumberFormat="1" applyFont="1" applyFill="1" applyBorder="1" applyAlignment="1">
      <alignment vertical="center"/>
    </xf>
    <xf numFmtId="49" fontId="13" fillId="5" borderId="3" xfId="9" applyNumberFormat="1" applyFont="1" applyFill="1" applyBorder="1" applyAlignment="1">
      <alignment horizontal="left"/>
    </xf>
    <xf numFmtId="49" fontId="13" fillId="5" borderId="1" xfId="9" applyNumberFormat="1" applyFont="1" applyFill="1" applyBorder="1" applyAlignment="1">
      <alignment horizontal="left"/>
    </xf>
    <xf numFmtId="49" fontId="13" fillId="5" borderId="2" xfId="9" applyNumberFormat="1" applyFont="1" applyFill="1" applyBorder="1" applyAlignment="1">
      <alignment horizontal="left"/>
    </xf>
    <xf numFmtId="49" fontId="28" fillId="9" borderId="0" xfId="1" applyNumberFormat="1" applyFont="1" applyFill="1" applyAlignment="1">
      <alignment horizontal="center" wrapText="1"/>
    </xf>
    <xf numFmtId="0" fontId="9" fillId="6" borderId="3" xfId="6" applyFont="1" applyFill="1" applyBorder="1" applyAlignment="1">
      <alignment horizontal="left" vertical="center" wrapText="1"/>
    </xf>
    <xf numFmtId="0" fontId="9" fillId="6" borderId="1" xfId="6" applyFont="1" applyFill="1" applyBorder="1" applyAlignment="1">
      <alignment horizontal="left" vertical="center" wrapText="1"/>
    </xf>
    <xf numFmtId="0" fontId="33" fillId="0" borderId="0" xfId="1" applyFont="1" applyAlignment="1">
      <alignment horizontal="center"/>
    </xf>
    <xf numFmtId="0" fontId="29" fillId="10" borderId="35" xfId="1" applyFont="1" applyFill="1" applyBorder="1" applyAlignment="1">
      <alignment horizontal="center" vertical="center"/>
    </xf>
    <xf numFmtId="0" fontId="29" fillId="10" borderId="36" xfId="1" applyFont="1" applyFill="1" applyBorder="1" applyAlignment="1">
      <alignment horizontal="center" vertical="center"/>
    </xf>
    <xf numFmtId="0" fontId="29" fillId="10" borderId="32" xfId="1" applyFont="1" applyFill="1" applyBorder="1" applyAlignment="1">
      <alignment horizontal="center" vertical="center"/>
    </xf>
    <xf numFmtId="0" fontId="29" fillId="10" borderId="37" xfId="1" applyFont="1" applyFill="1" applyBorder="1" applyAlignment="1">
      <alignment horizontal="center" vertical="center"/>
    </xf>
    <xf numFmtId="0" fontId="29" fillId="10" borderId="38" xfId="1" applyFont="1" applyFill="1" applyBorder="1" applyAlignment="1">
      <alignment horizontal="center" vertical="center"/>
    </xf>
    <xf numFmtId="0" fontId="29" fillId="10" borderId="39" xfId="1" applyFont="1" applyFill="1" applyBorder="1" applyAlignment="1">
      <alignment horizontal="center" vertical="center"/>
    </xf>
    <xf numFmtId="0" fontId="30" fillId="10" borderId="34" xfId="1" applyFont="1" applyFill="1" applyBorder="1" applyAlignment="1">
      <alignment horizontal="center" vertical="center" wrapText="1"/>
    </xf>
    <xf numFmtId="0" fontId="30" fillId="10" borderId="40" xfId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21" fillId="6" borderId="16" xfId="0" applyFont="1" applyFill="1" applyBorder="1" applyAlignment="1">
      <alignment horizontal="center" vertical="center"/>
    </xf>
    <xf numFmtId="0" fontId="21" fillId="6" borderId="19" xfId="0" applyFont="1" applyFill="1" applyBorder="1" applyAlignment="1">
      <alignment horizontal="center" vertical="center"/>
    </xf>
  </cellXfs>
  <cellStyles count="21">
    <cellStyle name="Normální" xfId="0" builtinId="0"/>
    <cellStyle name="Normální 2" xfId="10"/>
    <cellStyle name="Normální 2 2" xfId="11"/>
    <cellStyle name="Normální 2 2 2" xfId="12"/>
    <cellStyle name="Normální 2 2 2 2" xfId="13"/>
    <cellStyle name="Normální 2 2 2 2 2" xfId="15"/>
    <cellStyle name="Normální 2 2 2 2 2 2" xfId="17"/>
    <cellStyle name="Normální 2 2 2 2 2 2 2" xfId="18"/>
    <cellStyle name="Normální 2 2 2 2 2 2 2 2" xfId="20"/>
    <cellStyle name="Normální 2 2 3" xfId="19"/>
    <cellStyle name="Normální 3" xfId="14"/>
    <cellStyle name="Normální 3 2" xfId="16"/>
    <cellStyle name="normální_01" xfId="6"/>
    <cellStyle name="normální_02" xfId="2"/>
    <cellStyle name="normální_03" xfId="5"/>
    <cellStyle name="normální_07 kap 9.9.13" xfId="9"/>
    <cellStyle name="normální_08" xfId="7"/>
    <cellStyle name="normální_09" xfId="8"/>
    <cellStyle name="normální_BB-pd-RS 2014 pož.BARSE044-090913" xfId="3"/>
    <cellStyle name="normální_kap.02 BARSE044" xfId="4"/>
    <cellStyle name="normální_Správ sohhrn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69"/>
  <sheetViews>
    <sheetView tabSelected="1" workbookViewId="0"/>
  </sheetViews>
  <sheetFormatPr defaultColWidth="20.28515625" defaultRowHeight="12.75" x14ac:dyDescent="0.2"/>
  <cols>
    <col min="1" max="1" width="9.140625" style="75" customWidth="1"/>
    <col min="2" max="2" width="10.7109375" style="75" customWidth="1"/>
    <col min="3" max="3" width="9.140625" style="75" customWidth="1"/>
    <col min="4" max="4" width="24.85546875" style="75" customWidth="1"/>
    <col min="5" max="5" width="18.85546875" style="75" customWidth="1"/>
    <col min="6" max="6" width="19.7109375" style="75" customWidth="1"/>
    <col min="7" max="7" width="9.7109375" style="75" customWidth="1"/>
    <col min="8" max="8" width="12" style="75" customWidth="1"/>
    <col min="9" max="9" width="14.140625" style="75" customWidth="1"/>
    <col min="10" max="251" width="9.140625" style="75" customWidth="1"/>
    <col min="252" max="252" width="10.7109375" style="75" customWidth="1"/>
    <col min="253" max="253" width="9.140625" style="75" customWidth="1"/>
    <col min="254" max="254" width="35.7109375" style="75" customWidth="1"/>
    <col min="255" max="255" width="20.28515625" style="75"/>
    <col min="256" max="256" width="9.140625" style="75" customWidth="1"/>
    <col min="257" max="257" width="10.7109375" style="75" customWidth="1"/>
    <col min="258" max="258" width="9.140625" style="75" customWidth="1"/>
    <col min="259" max="259" width="24.85546875" style="75" customWidth="1"/>
    <col min="260" max="260" width="18.85546875" style="75" customWidth="1"/>
    <col min="261" max="261" width="19.7109375" style="75" customWidth="1"/>
    <col min="262" max="262" width="20" style="75" customWidth="1"/>
    <col min="263" max="263" width="9.7109375" style="75" customWidth="1"/>
    <col min="264" max="264" width="9.140625" style="75" customWidth="1"/>
    <col min="265" max="265" width="14.140625" style="75" customWidth="1"/>
    <col min="266" max="507" width="9.140625" style="75" customWidth="1"/>
    <col min="508" max="508" width="10.7109375" style="75" customWidth="1"/>
    <col min="509" max="509" width="9.140625" style="75" customWidth="1"/>
    <col min="510" max="510" width="35.7109375" style="75" customWidth="1"/>
    <col min="511" max="511" width="20.28515625" style="75"/>
    <col min="512" max="512" width="9.140625" style="75" customWidth="1"/>
    <col min="513" max="513" width="10.7109375" style="75" customWidth="1"/>
    <col min="514" max="514" width="9.140625" style="75" customWidth="1"/>
    <col min="515" max="515" width="24.85546875" style="75" customWidth="1"/>
    <col min="516" max="516" width="18.85546875" style="75" customWidth="1"/>
    <col min="517" max="517" width="19.7109375" style="75" customWidth="1"/>
    <col min="518" max="518" width="20" style="75" customWidth="1"/>
    <col min="519" max="519" width="9.7109375" style="75" customWidth="1"/>
    <col min="520" max="520" width="9.140625" style="75" customWidth="1"/>
    <col min="521" max="521" width="14.140625" style="75" customWidth="1"/>
    <col min="522" max="763" width="9.140625" style="75" customWidth="1"/>
    <col min="764" max="764" width="10.7109375" style="75" customWidth="1"/>
    <col min="765" max="765" width="9.140625" style="75" customWidth="1"/>
    <col min="766" max="766" width="35.7109375" style="75" customWidth="1"/>
    <col min="767" max="767" width="20.28515625" style="75"/>
    <col min="768" max="768" width="9.140625" style="75" customWidth="1"/>
    <col min="769" max="769" width="10.7109375" style="75" customWidth="1"/>
    <col min="770" max="770" width="9.140625" style="75" customWidth="1"/>
    <col min="771" max="771" width="24.85546875" style="75" customWidth="1"/>
    <col min="772" max="772" width="18.85546875" style="75" customWidth="1"/>
    <col min="773" max="773" width="19.7109375" style="75" customWidth="1"/>
    <col min="774" max="774" width="20" style="75" customWidth="1"/>
    <col min="775" max="775" width="9.7109375" style="75" customWidth="1"/>
    <col min="776" max="776" width="9.140625" style="75" customWidth="1"/>
    <col min="777" max="777" width="14.140625" style="75" customWidth="1"/>
    <col min="778" max="1019" width="9.140625" style="75" customWidth="1"/>
    <col min="1020" max="1020" width="10.7109375" style="75" customWidth="1"/>
    <col min="1021" max="1021" width="9.140625" style="75" customWidth="1"/>
    <col min="1022" max="1022" width="35.7109375" style="75" customWidth="1"/>
    <col min="1023" max="1023" width="20.28515625" style="75"/>
    <col min="1024" max="1024" width="9.140625" style="75" customWidth="1"/>
    <col min="1025" max="1025" width="10.7109375" style="75" customWidth="1"/>
    <col min="1026" max="1026" width="9.140625" style="75" customWidth="1"/>
    <col min="1027" max="1027" width="24.85546875" style="75" customWidth="1"/>
    <col min="1028" max="1028" width="18.85546875" style="75" customWidth="1"/>
    <col min="1029" max="1029" width="19.7109375" style="75" customWidth="1"/>
    <col min="1030" max="1030" width="20" style="75" customWidth="1"/>
    <col min="1031" max="1031" width="9.7109375" style="75" customWidth="1"/>
    <col min="1032" max="1032" width="9.140625" style="75" customWidth="1"/>
    <col min="1033" max="1033" width="14.140625" style="75" customWidth="1"/>
    <col min="1034" max="1275" width="9.140625" style="75" customWidth="1"/>
    <col min="1276" max="1276" width="10.7109375" style="75" customWidth="1"/>
    <col min="1277" max="1277" width="9.140625" style="75" customWidth="1"/>
    <col min="1278" max="1278" width="35.7109375" style="75" customWidth="1"/>
    <col min="1279" max="1279" width="20.28515625" style="75"/>
    <col min="1280" max="1280" width="9.140625" style="75" customWidth="1"/>
    <col min="1281" max="1281" width="10.7109375" style="75" customWidth="1"/>
    <col min="1282" max="1282" width="9.140625" style="75" customWidth="1"/>
    <col min="1283" max="1283" width="24.85546875" style="75" customWidth="1"/>
    <col min="1284" max="1284" width="18.85546875" style="75" customWidth="1"/>
    <col min="1285" max="1285" width="19.7109375" style="75" customWidth="1"/>
    <col min="1286" max="1286" width="20" style="75" customWidth="1"/>
    <col min="1287" max="1287" width="9.7109375" style="75" customWidth="1"/>
    <col min="1288" max="1288" width="9.140625" style="75" customWidth="1"/>
    <col min="1289" max="1289" width="14.140625" style="75" customWidth="1"/>
    <col min="1290" max="1531" width="9.140625" style="75" customWidth="1"/>
    <col min="1532" max="1532" width="10.7109375" style="75" customWidth="1"/>
    <col min="1533" max="1533" width="9.140625" style="75" customWidth="1"/>
    <col min="1534" max="1534" width="35.7109375" style="75" customWidth="1"/>
    <col min="1535" max="1535" width="20.28515625" style="75"/>
    <col min="1536" max="1536" width="9.140625" style="75" customWidth="1"/>
    <col min="1537" max="1537" width="10.7109375" style="75" customWidth="1"/>
    <col min="1538" max="1538" width="9.140625" style="75" customWidth="1"/>
    <col min="1539" max="1539" width="24.85546875" style="75" customWidth="1"/>
    <col min="1540" max="1540" width="18.85546875" style="75" customWidth="1"/>
    <col min="1541" max="1541" width="19.7109375" style="75" customWidth="1"/>
    <col min="1542" max="1542" width="20" style="75" customWidth="1"/>
    <col min="1543" max="1543" width="9.7109375" style="75" customWidth="1"/>
    <col min="1544" max="1544" width="9.140625" style="75" customWidth="1"/>
    <col min="1545" max="1545" width="14.140625" style="75" customWidth="1"/>
    <col min="1546" max="1787" width="9.140625" style="75" customWidth="1"/>
    <col min="1788" max="1788" width="10.7109375" style="75" customWidth="1"/>
    <col min="1789" max="1789" width="9.140625" style="75" customWidth="1"/>
    <col min="1790" max="1790" width="35.7109375" style="75" customWidth="1"/>
    <col min="1791" max="1791" width="20.28515625" style="75"/>
    <col min="1792" max="1792" width="9.140625" style="75" customWidth="1"/>
    <col min="1793" max="1793" width="10.7109375" style="75" customWidth="1"/>
    <col min="1794" max="1794" width="9.140625" style="75" customWidth="1"/>
    <col min="1795" max="1795" width="24.85546875" style="75" customWidth="1"/>
    <col min="1796" max="1796" width="18.85546875" style="75" customWidth="1"/>
    <col min="1797" max="1797" width="19.7109375" style="75" customWidth="1"/>
    <col min="1798" max="1798" width="20" style="75" customWidth="1"/>
    <col min="1799" max="1799" width="9.7109375" style="75" customWidth="1"/>
    <col min="1800" max="1800" width="9.140625" style="75" customWidth="1"/>
    <col min="1801" max="1801" width="14.140625" style="75" customWidth="1"/>
    <col min="1802" max="2043" width="9.140625" style="75" customWidth="1"/>
    <col min="2044" max="2044" width="10.7109375" style="75" customWidth="1"/>
    <col min="2045" max="2045" width="9.140625" style="75" customWidth="1"/>
    <col min="2046" max="2046" width="35.7109375" style="75" customWidth="1"/>
    <col min="2047" max="2047" width="20.28515625" style="75"/>
    <col min="2048" max="2048" width="9.140625" style="75" customWidth="1"/>
    <col min="2049" max="2049" width="10.7109375" style="75" customWidth="1"/>
    <col min="2050" max="2050" width="9.140625" style="75" customWidth="1"/>
    <col min="2051" max="2051" width="24.85546875" style="75" customWidth="1"/>
    <col min="2052" max="2052" width="18.85546875" style="75" customWidth="1"/>
    <col min="2053" max="2053" width="19.7109375" style="75" customWidth="1"/>
    <col min="2054" max="2054" width="20" style="75" customWidth="1"/>
    <col min="2055" max="2055" width="9.7109375" style="75" customWidth="1"/>
    <col min="2056" max="2056" width="9.140625" style="75" customWidth="1"/>
    <col min="2057" max="2057" width="14.140625" style="75" customWidth="1"/>
    <col min="2058" max="2299" width="9.140625" style="75" customWidth="1"/>
    <col min="2300" max="2300" width="10.7109375" style="75" customWidth="1"/>
    <col min="2301" max="2301" width="9.140625" style="75" customWidth="1"/>
    <col min="2302" max="2302" width="35.7109375" style="75" customWidth="1"/>
    <col min="2303" max="2303" width="20.28515625" style="75"/>
    <col min="2304" max="2304" width="9.140625" style="75" customWidth="1"/>
    <col min="2305" max="2305" width="10.7109375" style="75" customWidth="1"/>
    <col min="2306" max="2306" width="9.140625" style="75" customWidth="1"/>
    <col min="2307" max="2307" width="24.85546875" style="75" customWidth="1"/>
    <col min="2308" max="2308" width="18.85546875" style="75" customWidth="1"/>
    <col min="2309" max="2309" width="19.7109375" style="75" customWidth="1"/>
    <col min="2310" max="2310" width="20" style="75" customWidth="1"/>
    <col min="2311" max="2311" width="9.7109375" style="75" customWidth="1"/>
    <col min="2312" max="2312" width="9.140625" style="75" customWidth="1"/>
    <col min="2313" max="2313" width="14.140625" style="75" customWidth="1"/>
    <col min="2314" max="2555" width="9.140625" style="75" customWidth="1"/>
    <col min="2556" max="2556" width="10.7109375" style="75" customWidth="1"/>
    <col min="2557" max="2557" width="9.140625" style="75" customWidth="1"/>
    <col min="2558" max="2558" width="35.7109375" style="75" customWidth="1"/>
    <col min="2559" max="2559" width="20.28515625" style="75"/>
    <col min="2560" max="2560" width="9.140625" style="75" customWidth="1"/>
    <col min="2561" max="2561" width="10.7109375" style="75" customWidth="1"/>
    <col min="2562" max="2562" width="9.140625" style="75" customWidth="1"/>
    <col min="2563" max="2563" width="24.85546875" style="75" customWidth="1"/>
    <col min="2564" max="2564" width="18.85546875" style="75" customWidth="1"/>
    <col min="2565" max="2565" width="19.7109375" style="75" customWidth="1"/>
    <col min="2566" max="2566" width="20" style="75" customWidth="1"/>
    <col min="2567" max="2567" width="9.7109375" style="75" customWidth="1"/>
    <col min="2568" max="2568" width="9.140625" style="75" customWidth="1"/>
    <col min="2569" max="2569" width="14.140625" style="75" customWidth="1"/>
    <col min="2570" max="2811" width="9.140625" style="75" customWidth="1"/>
    <col min="2812" max="2812" width="10.7109375" style="75" customWidth="1"/>
    <col min="2813" max="2813" width="9.140625" style="75" customWidth="1"/>
    <col min="2814" max="2814" width="35.7109375" style="75" customWidth="1"/>
    <col min="2815" max="2815" width="20.28515625" style="75"/>
    <col min="2816" max="2816" width="9.140625" style="75" customWidth="1"/>
    <col min="2817" max="2817" width="10.7109375" style="75" customWidth="1"/>
    <col min="2818" max="2818" width="9.140625" style="75" customWidth="1"/>
    <col min="2819" max="2819" width="24.85546875" style="75" customWidth="1"/>
    <col min="2820" max="2820" width="18.85546875" style="75" customWidth="1"/>
    <col min="2821" max="2821" width="19.7109375" style="75" customWidth="1"/>
    <col min="2822" max="2822" width="20" style="75" customWidth="1"/>
    <col min="2823" max="2823" width="9.7109375" style="75" customWidth="1"/>
    <col min="2824" max="2824" width="9.140625" style="75" customWidth="1"/>
    <col min="2825" max="2825" width="14.140625" style="75" customWidth="1"/>
    <col min="2826" max="3067" width="9.140625" style="75" customWidth="1"/>
    <col min="3068" max="3068" width="10.7109375" style="75" customWidth="1"/>
    <col min="3069" max="3069" width="9.140625" style="75" customWidth="1"/>
    <col min="3070" max="3070" width="35.7109375" style="75" customWidth="1"/>
    <col min="3071" max="3071" width="20.28515625" style="75"/>
    <col min="3072" max="3072" width="9.140625" style="75" customWidth="1"/>
    <col min="3073" max="3073" width="10.7109375" style="75" customWidth="1"/>
    <col min="3074" max="3074" width="9.140625" style="75" customWidth="1"/>
    <col min="3075" max="3075" width="24.85546875" style="75" customWidth="1"/>
    <col min="3076" max="3076" width="18.85546875" style="75" customWidth="1"/>
    <col min="3077" max="3077" width="19.7109375" style="75" customWidth="1"/>
    <col min="3078" max="3078" width="20" style="75" customWidth="1"/>
    <col min="3079" max="3079" width="9.7109375" style="75" customWidth="1"/>
    <col min="3080" max="3080" width="9.140625" style="75" customWidth="1"/>
    <col min="3081" max="3081" width="14.140625" style="75" customWidth="1"/>
    <col min="3082" max="3323" width="9.140625" style="75" customWidth="1"/>
    <col min="3324" max="3324" width="10.7109375" style="75" customWidth="1"/>
    <col min="3325" max="3325" width="9.140625" style="75" customWidth="1"/>
    <col min="3326" max="3326" width="35.7109375" style="75" customWidth="1"/>
    <col min="3327" max="3327" width="20.28515625" style="75"/>
    <col min="3328" max="3328" width="9.140625" style="75" customWidth="1"/>
    <col min="3329" max="3329" width="10.7109375" style="75" customWidth="1"/>
    <col min="3330" max="3330" width="9.140625" style="75" customWidth="1"/>
    <col min="3331" max="3331" width="24.85546875" style="75" customWidth="1"/>
    <col min="3332" max="3332" width="18.85546875" style="75" customWidth="1"/>
    <col min="3333" max="3333" width="19.7109375" style="75" customWidth="1"/>
    <col min="3334" max="3334" width="20" style="75" customWidth="1"/>
    <col min="3335" max="3335" width="9.7109375" style="75" customWidth="1"/>
    <col min="3336" max="3336" width="9.140625" style="75" customWidth="1"/>
    <col min="3337" max="3337" width="14.140625" style="75" customWidth="1"/>
    <col min="3338" max="3579" width="9.140625" style="75" customWidth="1"/>
    <col min="3580" max="3580" width="10.7109375" style="75" customWidth="1"/>
    <col min="3581" max="3581" width="9.140625" style="75" customWidth="1"/>
    <col min="3582" max="3582" width="35.7109375" style="75" customWidth="1"/>
    <col min="3583" max="3583" width="20.28515625" style="75"/>
    <col min="3584" max="3584" width="9.140625" style="75" customWidth="1"/>
    <col min="3585" max="3585" width="10.7109375" style="75" customWidth="1"/>
    <col min="3586" max="3586" width="9.140625" style="75" customWidth="1"/>
    <col min="3587" max="3587" width="24.85546875" style="75" customWidth="1"/>
    <col min="3588" max="3588" width="18.85546875" style="75" customWidth="1"/>
    <col min="3589" max="3589" width="19.7109375" style="75" customWidth="1"/>
    <col min="3590" max="3590" width="20" style="75" customWidth="1"/>
    <col min="3591" max="3591" width="9.7109375" style="75" customWidth="1"/>
    <col min="3592" max="3592" width="9.140625" style="75" customWidth="1"/>
    <col min="3593" max="3593" width="14.140625" style="75" customWidth="1"/>
    <col min="3594" max="3835" width="9.140625" style="75" customWidth="1"/>
    <col min="3836" max="3836" width="10.7109375" style="75" customWidth="1"/>
    <col min="3837" max="3837" width="9.140625" style="75" customWidth="1"/>
    <col min="3838" max="3838" width="35.7109375" style="75" customWidth="1"/>
    <col min="3839" max="3839" width="20.28515625" style="75"/>
    <col min="3840" max="3840" width="9.140625" style="75" customWidth="1"/>
    <col min="3841" max="3841" width="10.7109375" style="75" customWidth="1"/>
    <col min="3842" max="3842" width="9.140625" style="75" customWidth="1"/>
    <col min="3843" max="3843" width="24.85546875" style="75" customWidth="1"/>
    <col min="3844" max="3844" width="18.85546875" style="75" customWidth="1"/>
    <col min="3845" max="3845" width="19.7109375" style="75" customWidth="1"/>
    <col min="3846" max="3846" width="20" style="75" customWidth="1"/>
    <col min="3847" max="3847" width="9.7109375" style="75" customWidth="1"/>
    <col min="3848" max="3848" width="9.140625" style="75" customWidth="1"/>
    <col min="3849" max="3849" width="14.140625" style="75" customWidth="1"/>
    <col min="3850" max="4091" width="9.140625" style="75" customWidth="1"/>
    <col min="4092" max="4092" width="10.7109375" style="75" customWidth="1"/>
    <col min="4093" max="4093" width="9.140625" style="75" customWidth="1"/>
    <col min="4094" max="4094" width="35.7109375" style="75" customWidth="1"/>
    <col min="4095" max="4095" width="20.28515625" style="75"/>
    <col min="4096" max="4096" width="9.140625" style="75" customWidth="1"/>
    <col min="4097" max="4097" width="10.7109375" style="75" customWidth="1"/>
    <col min="4098" max="4098" width="9.140625" style="75" customWidth="1"/>
    <col min="4099" max="4099" width="24.85546875" style="75" customWidth="1"/>
    <col min="4100" max="4100" width="18.85546875" style="75" customWidth="1"/>
    <col min="4101" max="4101" width="19.7109375" style="75" customWidth="1"/>
    <col min="4102" max="4102" width="20" style="75" customWidth="1"/>
    <col min="4103" max="4103" width="9.7109375" style="75" customWidth="1"/>
    <col min="4104" max="4104" width="9.140625" style="75" customWidth="1"/>
    <col min="4105" max="4105" width="14.140625" style="75" customWidth="1"/>
    <col min="4106" max="4347" width="9.140625" style="75" customWidth="1"/>
    <col min="4348" max="4348" width="10.7109375" style="75" customWidth="1"/>
    <col min="4349" max="4349" width="9.140625" style="75" customWidth="1"/>
    <col min="4350" max="4350" width="35.7109375" style="75" customWidth="1"/>
    <col min="4351" max="4351" width="20.28515625" style="75"/>
    <col min="4352" max="4352" width="9.140625" style="75" customWidth="1"/>
    <col min="4353" max="4353" width="10.7109375" style="75" customWidth="1"/>
    <col min="4354" max="4354" width="9.140625" style="75" customWidth="1"/>
    <col min="4355" max="4355" width="24.85546875" style="75" customWidth="1"/>
    <col min="4356" max="4356" width="18.85546875" style="75" customWidth="1"/>
    <col min="4357" max="4357" width="19.7109375" style="75" customWidth="1"/>
    <col min="4358" max="4358" width="20" style="75" customWidth="1"/>
    <col min="4359" max="4359" width="9.7109375" style="75" customWidth="1"/>
    <col min="4360" max="4360" width="9.140625" style="75" customWidth="1"/>
    <col min="4361" max="4361" width="14.140625" style="75" customWidth="1"/>
    <col min="4362" max="4603" width="9.140625" style="75" customWidth="1"/>
    <col min="4604" max="4604" width="10.7109375" style="75" customWidth="1"/>
    <col min="4605" max="4605" width="9.140625" style="75" customWidth="1"/>
    <col min="4606" max="4606" width="35.7109375" style="75" customWidth="1"/>
    <col min="4607" max="4607" width="20.28515625" style="75"/>
    <col min="4608" max="4608" width="9.140625" style="75" customWidth="1"/>
    <col min="4609" max="4609" width="10.7109375" style="75" customWidth="1"/>
    <col min="4610" max="4610" width="9.140625" style="75" customWidth="1"/>
    <col min="4611" max="4611" width="24.85546875" style="75" customWidth="1"/>
    <col min="4612" max="4612" width="18.85546875" style="75" customWidth="1"/>
    <col min="4613" max="4613" width="19.7109375" style="75" customWidth="1"/>
    <col min="4614" max="4614" width="20" style="75" customWidth="1"/>
    <col min="4615" max="4615" width="9.7109375" style="75" customWidth="1"/>
    <col min="4616" max="4616" width="9.140625" style="75" customWidth="1"/>
    <col min="4617" max="4617" width="14.140625" style="75" customWidth="1"/>
    <col min="4618" max="4859" width="9.140625" style="75" customWidth="1"/>
    <col min="4860" max="4860" width="10.7109375" style="75" customWidth="1"/>
    <col min="4861" max="4861" width="9.140625" style="75" customWidth="1"/>
    <col min="4862" max="4862" width="35.7109375" style="75" customWidth="1"/>
    <col min="4863" max="4863" width="20.28515625" style="75"/>
    <col min="4864" max="4864" width="9.140625" style="75" customWidth="1"/>
    <col min="4865" max="4865" width="10.7109375" style="75" customWidth="1"/>
    <col min="4866" max="4866" width="9.140625" style="75" customWidth="1"/>
    <col min="4867" max="4867" width="24.85546875" style="75" customWidth="1"/>
    <col min="4868" max="4868" width="18.85546875" style="75" customWidth="1"/>
    <col min="4869" max="4869" width="19.7109375" style="75" customWidth="1"/>
    <col min="4870" max="4870" width="20" style="75" customWidth="1"/>
    <col min="4871" max="4871" width="9.7109375" style="75" customWidth="1"/>
    <col min="4872" max="4872" width="9.140625" style="75" customWidth="1"/>
    <col min="4873" max="4873" width="14.140625" style="75" customWidth="1"/>
    <col min="4874" max="5115" width="9.140625" style="75" customWidth="1"/>
    <col min="5116" max="5116" width="10.7109375" style="75" customWidth="1"/>
    <col min="5117" max="5117" width="9.140625" style="75" customWidth="1"/>
    <col min="5118" max="5118" width="35.7109375" style="75" customWidth="1"/>
    <col min="5119" max="5119" width="20.28515625" style="75"/>
    <col min="5120" max="5120" width="9.140625" style="75" customWidth="1"/>
    <col min="5121" max="5121" width="10.7109375" style="75" customWidth="1"/>
    <col min="5122" max="5122" width="9.140625" style="75" customWidth="1"/>
    <col min="5123" max="5123" width="24.85546875" style="75" customWidth="1"/>
    <col min="5124" max="5124" width="18.85546875" style="75" customWidth="1"/>
    <col min="5125" max="5125" width="19.7109375" style="75" customWidth="1"/>
    <col min="5126" max="5126" width="20" style="75" customWidth="1"/>
    <col min="5127" max="5127" width="9.7109375" style="75" customWidth="1"/>
    <col min="5128" max="5128" width="9.140625" style="75" customWidth="1"/>
    <col min="5129" max="5129" width="14.140625" style="75" customWidth="1"/>
    <col min="5130" max="5371" width="9.140625" style="75" customWidth="1"/>
    <col min="5372" max="5372" width="10.7109375" style="75" customWidth="1"/>
    <col min="5373" max="5373" width="9.140625" style="75" customWidth="1"/>
    <col min="5374" max="5374" width="35.7109375" style="75" customWidth="1"/>
    <col min="5375" max="5375" width="20.28515625" style="75"/>
    <col min="5376" max="5376" width="9.140625" style="75" customWidth="1"/>
    <col min="5377" max="5377" width="10.7109375" style="75" customWidth="1"/>
    <col min="5378" max="5378" width="9.140625" style="75" customWidth="1"/>
    <col min="5379" max="5379" width="24.85546875" style="75" customWidth="1"/>
    <col min="5380" max="5380" width="18.85546875" style="75" customWidth="1"/>
    <col min="5381" max="5381" width="19.7109375" style="75" customWidth="1"/>
    <col min="5382" max="5382" width="20" style="75" customWidth="1"/>
    <col min="5383" max="5383" width="9.7109375" style="75" customWidth="1"/>
    <col min="5384" max="5384" width="9.140625" style="75" customWidth="1"/>
    <col min="5385" max="5385" width="14.140625" style="75" customWidth="1"/>
    <col min="5386" max="5627" width="9.140625" style="75" customWidth="1"/>
    <col min="5628" max="5628" width="10.7109375" style="75" customWidth="1"/>
    <col min="5629" max="5629" width="9.140625" style="75" customWidth="1"/>
    <col min="5630" max="5630" width="35.7109375" style="75" customWidth="1"/>
    <col min="5631" max="5631" width="20.28515625" style="75"/>
    <col min="5632" max="5632" width="9.140625" style="75" customWidth="1"/>
    <col min="5633" max="5633" width="10.7109375" style="75" customWidth="1"/>
    <col min="5634" max="5634" width="9.140625" style="75" customWidth="1"/>
    <col min="5635" max="5635" width="24.85546875" style="75" customWidth="1"/>
    <col min="5636" max="5636" width="18.85546875" style="75" customWidth="1"/>
    <col min="5637" max="5637" width="19.7109375" style="75" customWidth="1"/>
    <col min="5638" max="5638" width="20" style="75" customWidth="1"/>
    <col min="5639" max="5639" width="9.7109375" style="75" customWidth="1"/>
    <col min="5640" max="5640" width="9.140625" style="75" customWidth="1"/>
    <col min="5641" max="5641" width="14.140625" style="75" customWidth="1"/>
    <col min="5642" max="5883" width="9.140625" style="75" customWidth="1"/>
    <col min="5884" max="5884" width="10.7109375" style="75" customWidth="1"/>
    <col min="5885" max="5885" width="9.140625" style="75" customWidth="1"/>
    <col min="5886" max="5886" width="35.7109375" style="75" customWidth="1"/>
    <col min="5887" max="5887" width="20.28515625" style="75"/>
    <col min="5888" max="5888" width="9.140625" style="75" customWidth="1"/>
    <col min="5889" max="5889" width="10.7109375" style="75" customWidth="1"/>
    <col min="5890" max="5890" width="9.140625" style="75" customWidth="1"/>
    <col min="5891" max="5891" width="24.85546875" style="75" customWidth="1"/>
    <col min="5892" max="5892" width="18.85546875" style="75" customWidth="1"/>
    <col min="5893" max="5893" width="19.7109375" style="75" customWidth="1"/>
    <col min="5894" max="5894" width="20" style="75" customWidth="1"/>
    <col min="5895" max="5895" width="9.7109375" style="75" customWidth="1"/>
    <col min="5896" max="5896" width="9.140625" style="75" customWidth="1"/>
    <col min="5897" max="5897" width="14.140625" style="75" customWidth="1"/>
    <col min="5898" max="6139" width="9.140625" style="75" customWidth="1"/>
    <col min="6140" max="6140" width="10.7109375" style="75" customWidth="1"/>
    <col min="6141" max="6141" width="9.140625" style="75" customWidth="1"/>
    <col min="6142" max="6142" width="35.7109375" style="75" customWidth="1"/>
    <col min="6143" max="6143" width="20.28515625" style="75"/>
    <col min="6144" max="6144" width="9.140625" style="75" customWidth="1"/>
    <col min="6145" max="6145" width="10.7109375" style="75" customWidth="1"/>
    <col min="6146" max="6146" width="9.140625" style="75" customWidth="1"/>
    <col min="6147" max="6147" width="24.85546875" style="75" customWidth="1"/>
    <col min="6148" max="6148" width="18.85546875" style="75" customWidth="1"/>
    <col min="6149" max="6149" width="19.7109375" style="75" customWidth="1"/>
    <col min="6150" max="6150" width="20" style="75" customWidth="1"/>
    <col min="6151" max="6151" width="9.7109375" style="75" customWidth="1"/>
    <col min="6152" max="6152" width="9.140625" style="75" customWidth="1"/>
    <col min="6153" max="6153" width="14.140625" style="75" customWidth="1"/>
    <col min="6154" max="6395" width="9.140625" style="75" customWidth="1"/>
    <col min="6396" max="6396" width="10.7109375" style="75" customWidth="1"/>
    <col min="6397" max="6397" width="9.140625" style="75" customWidth="1"/>
    <col min="6398" max="6398" width="35.7109375" style="75" customWidth="1"/>
    <col min="6399" max="6399" width="20.28515625" style="75"/>
    <col min="6400" max="6400" width="9.140625" style="75" customWidth="1"/>
    <col min="6401" max="6401" width="10.7109375" style="75" customWidth="1"/>
    <col min="6402" max="6402" width="9.140625" style="75" customWidth="1"/>
    <col min="6403" max="6403" width="24.85546875" style="75" customWidth="1"/>
    <col min="6404" max="6404" width="18.85546875" style="75" customWidth="1"/>
    <col min="6405" max="6405" width="19.7109375" style="75" customWidth="1"/>
    <col min="6406" max="6406" width="20" style="75" customWidth="1"/>
    <col min="6407" max="6407" width="9.7109375" style="75" customWidth="1"/>
    <col min="6408" max="6408" width="9.140625" style="75" customWidth="1"/>
    <col min="6409" max="6409" width="14.140625" style="75" customWidth="1"/>
    <col min="6410" max="6651" width="9.140625" style="75" customWidth="1"/>
    <col min="6652" max="6652" width="10.7109375" style="75" customWidth="1"/>
    <col min="6653" max="6653" width="9.140625" style="75" customWidth="1"/>
    <col min="6654" max="6654" width="35.7109375" style="75" customWidth="1"/>
    <col min="6655" max="6655" width="20.28515625" style="75"/>
    <col min="6656" max="6656" width="9.140625" style="75" customWidth="1"/>
    <col min="6657" max="6657" width="10.7109375" style="75" customWidth="1"/>
    <col min="6658" max="6658" width="9.140625" style="75" customWidth="1"/>
    <col min="6659" max="6659" width="24.85546875" style="75" customWidth="1"/>
    <col min="6660" max="6660" width="18.85546875" style="75" customWidth="1"/>
    <col min="6661" max="6661" width="19.7109375" style="75" customWidth="1"/>
    <col min="6662" max="6662" width="20" style="75" customWidth="1"/>
    <col min="6663" max="6663" width="9.7109375" style="75" customWidth="1"/>
    <col min="6664" max="6664" width="9.140625" style="75" customWidth="1"/>
    <col min="6665" max="6665" width="14.140625" style="75" customWidth="1"/>
    <col min="6666" max="6907" width="9.140625" style="75" customWidth="1"/>
    <col min="6908" max="6908" width="10.7109375" style="75" customWidth="1"/>
    <col min="6909" max="6909" width="9.140625" style="75" customWidth="1"/>
    <col min="6910" max="6910" width="35.7109375" style="75" customWidth="1"/>
    <col min="6911" max="6911" width="20.28515625" style="75"/>
    <col min="6912" max="6912" width="9.140625" style="75" customWidth="1"/>
    <col min="6913" max="6913" width="10.7109375" style="75" customWidth="1"/>
    <col min="6914" max="6914" width="9.140625" style="75" customWidth="1"/>
    <col min="6915" max="6915" width="24.85546875" style="75" customWidth="1"/>
    <col min="6916" max="6916" width="18.85546875" style="75" customWidth="1"/>
    <col min="6917" max="6917" width="19.7109375" style="75" customWidth="1"/>
    <col min="6918" max="6918" width="20" style="75" customWidth="1"/>
    <col min="6919" max="6919" width="9.7109375" style="75" customWidth="1"/>
    <col min="6920" max="6920" width="9.140625" style="75" customWidth="1"/>
    <col min="6921" max="6921" width="14.140625" style="75" customWidth="1"/>
    <col min="6922" max="7163" width="9.140625" style="75" customWidth="1"/>
    <col min="7164" max="7164" width="10.7109375" style="75" customWidth="1"/>
    <col min="7165" max="7165" width="9.140625" style="75" customWidth="1"/>
    <col min="7166" max="7166" width="35.7109375" style="75" customWidth="1"/>
    <col min="7167" max="7167" width="20.28515625" style="75"/>
    <col min="7168" max="7168" width="9.140625" style="75" customWidth="1"/>
    <col min="7169" max="7169" width="10.7109375" style="75" customWidth="1"/>
    <col min="7170" max="7170" width="9.140625" style="75" customWidth="1"/>
    <col min="7171" max="7171" width="24.85546875" style="75" customWidth="1"/>
    <col min="7172" max="7172" width="18.85546875" style="75" customWidth="1"/>
    <col min="7173" max="7173" width="19.7109375" style="75" customWidth="1"/>
    <col min="7174" max="7174" width="20" style="75" customWidth="1"/>
    <col min="7175" max="7175" width="9.7109375" style="75" customWidth="1"/>
    <col min="7176" max="7176" width="9.140625" style="75" customWidth="1"/>
    <col min="7177" max="7177" width="14.140625" style="75" customWidth="1"/>
    <col min="7178" max="7419" width="9.140625" style="75" customWidth="1"/>
    <col min="7420" max="7420" width="10.7109375" style="75" customWidth="1"/>
    <col min="7421" max="7421" width="9.140625" style="75" customWidth="1"/>
    <col min="7422" max="7422" width="35.7109375" style="75" customWidth="1"/>
    <col min="7423" max="7423" width="20.28515625" style="75"/>
    <col min="7424" max="7424" width="9.140625" style="75" customWidth="1"/>
    <col min="7425" max="7425" width="10.7109375" style="75" customWidth="1"/>
    <col min="7426" max="7426" width="9.140625" style="75" customWidth="1"/>
    <col min="7427" max="7427" width="24.85546875" style="75" customWidth="1"/>
    <col min="7428" max="7428" width="18.85546875" style="75" customWidth="1"/>
    <col min="7429" max="7429" width="19.7109375" style="75" customWidth="1"/>
    <col min="7430" max="7430" width="20" style="75" customWidth="1"/>
    <col min="7431" max="7431" width="9.7109375" style="75" customWidth="1"/>
    <col min="7432" max="7432" width="9.140625" style="75" customWidth="1"/>
    <col min="7433" max="7433" width="14.140625" style="75" customWidth="1"/>
    <col min="7434" max="7675" width="9.140625" style="75" customWidth="1"/>
    <col min="7676" max="7676" width="10.7109375" style="75" customWidth="1"/>
    <col min="7677" max="7677" width="9.140625" style="75" customWidth="1"/>
    <col min="7678" max="7678" width="35.7109375" style="75" customWidth="1"/>
    <col min="7679" max="7679" width="20.28515625" style="75"/>
    <col min="7680" max="7680" width="9.140625" style="75" customWidth="1"/>
    <col min="7681" max="7681" width="10.7109375" style="75" customWidth="1"/>
    <col min="7682" max="7682" width="9.140625" style="75" customWidth="1"/>
    <col min="7683" max="7683" width="24.85546875" style="75" customWidth="1"/>
    <col min="7684" max="7684" width="18.85546875" style="75" customWidth="1"/>
    <col min="7685" max="7685" width="19.7109375" style="75" customWidth="1"/>
    <col min="7686" max="7686" width="20" style="75" customWidth="1"/>
    <col min="7687" max="7687" width="9.7109375" style="75" customWidth="1"/>
    <col min="7688" max="7688" width="9.140625" style="75" customWidth="1"/>
    <col min="7689" max="7689" width="14.140625" style="75" customWidth="1"/>
    <col min="7690" max="7931" width="9.140625" style="75" customWidth="1"/>
    <col min="7932" max="7932" width="10.7109375" style="75" customWidth="1"/>
    <col min="7933" max="7933" width="9.140625" style="75" customWidth="1"/>
    <col min="7934" max="7934" width="35.7109375" style="75" customWidth="1"/>
    <col min="7935" max="7935" width="20.28515625" style="75"/>
    <col min="7936" max="7936" width="9.140625" style="75" customWidth="1"/>
    <col min="7937" max="7937" width="10.7109375" style="75" customWidth="1"/>
    <col min="7938" max="7938" width="9.140625" style="75" customWidth="1"/>
    <col min="7939" max="7939" width="24.85546875" style="75" customWidth="1"/>
    <col min="7940" max="7940" width="18.85546875" style="75" customWidth="1"/>
    <col min="7941" max="7941" width="19.7109375" style="75" customWidth="1"/>
    <col min="7942" max="7942" width="20" style="75" customWidth="1"/>
    <col min="7943" max="7943" width="9.7109375" style="75" customWidth="1"/>
    <col min="7944" max="7944" width="9.140625" style="75" customWidth="1"/>
    <col min="7945" max="7945" width="14.140625" style="75" customWidth="1"/>
    <col min="7946" max="8187" width="9.140625" style="75" customWidth="1"/>
    <col min="8188" max="8188" width="10.7109375" style="75" customWidth="1"/>
    <col min="8189" max="8189" width="9.140625" style="75" customWidth="1"/>
    <col min="8190" max="8190" width="35.7109375" style="75" customWidth="1"/>
    <col min="8191" max="8191" width="20.28515625" style="75"/>
    <col min="8192" max="8192" width="9.140625" style="75" customWidth="1"/>
    <col min="8193" max="8193" width="10.7109375" style="75" customWidth="1"/>
    <col min="8194" max="8194" width="9.140625" style="75" customWidth="1"/>
    <col min="8195" max="8195" width="24.85546875" style="75" customWidth="1"/>
    <col min="8196" max="8196" width="18.85546875" style="75" customWidth="1"/>
    <col min="8197" max="8197" width="19.7109375" style="75" customWidth="1"/>
    <col min="8198" max="8198" width="20" style="75" customWidth="1"/>
    <col min="8199" max="8199" width="9.7109375" style="75" customWidth="1"/>
    <col min="8200" max="8200" width="9.140625" style="75" customWidth="1"/>
    <col min="8201" max="8201" width="14.140625" style="75" customWidth="1"/>
    <col min="8202" max="8443" width="9.140625" style="75" customWidth="1"/>
    <col min="8444" max="8444" width="10.7109375" style="75" customWidth="1"/>
    <col min="8445" max="8445" width="9.140625" style="75" customWidth="1"/>
    <col min="8446" max="8446" width="35.7109375" style="75" customWidth="1"/>
    <col min="8447" max="8447" width="20.28515625" style="75"/>
    <col min="8448" max="8448" width="9.140625" style="75" customWidth="1"/>
    <col min="8449" max="8449" width="10.7109375" style="75" customWidth="1"/>
    <col min="8450" max="8450" width="9.140625" style="75" customWidth="1"/>
    <col min="8451" max="8451" width="24.85546875" style="75" customWidth="1"/>
    <col min="8452" max="8452" width="18.85546875" style="75" customWidth="1"/>
    <col min="8453" max="8453" width="19.7109375" style="75" customWidth="1"/>
    <col min="8454" max="8454" width="20" style="75" customWidth="1"/>
    <col min="8455" max="8455" width="9.7109375" style="75" customWidth="1"/>
    <col min="8456" max="8456" width="9.140625" style="75" customWidth="1"/>
    <col min="8457" max="8457" width="14.140625" style="75" customWidth="1"/>
    <col min="8458" max="8699" width="9.140625" style="75" customWidth="1"/>
    <col min="8700" max="8700" width="10.7109375" style="75" customWidth="1"/>
    <col min="8701" max="8701" width="9.140625" style="75" customWidth="1"/>
    <col min="8702" max="8702" width="35.7109375" style="75" customWidth="1"/>
    <col min="8703" max="8703" width="20.28515625" style="75"/>
    <col min="8704" max="8704" width="9.140625" style="75" customWidth="1"/>
    <col min="8705" max="8705" width="10.7109375" style="75" customWidth="1"/>
    <col min="8706" max="8706" width="9.140625" style="75" customWidth="1"/>
    <col min="8707" max="8707" width="24.85546875" style="75" customWidth="1"/>
    <col min="8708" max="8708" width="18.85546875" style="75" customWidth="1"/>
    <col min="8709" max="8709" width="19.7109375" style="75" customWidth="1"/>
    <col min="8710" max="8710" width="20" style="75" customWidth="1"/>
    <col min="8711" max="8711" width="9.7109375" style="75" customWidth="1"/>
    <col min="8712" max="8712" width="9.140625" style="75" customWidth="1"/>
    <col min="8713" max="8713" width="14.140625" style="75" customWidth="1"/>
    <col min="8714" max="8955" width="9.140625" style="75" customWidth="1"/>
    <col min="8956" max="8956" width="10.7109375" style="75" customWidth="1"/>
    <col min="8957" max="8957" width="9.140625" style="75" customWidth="1"/>
    <col min="8958" max="8958" width="35.7109375" style="75" customWidth="1"/>
    <col min="8959" max="8959" width="20.28515625" style="75"/>
    <col min="8960" max="8960" width="9.140625" style="75" customWidth="1"/>
    <col min="8961" max="8961" width="10.7109375" style="75" customWidth="1"/>
    <col min="8962" max="8962" width="9.140625" style="75" customWidth="1"/>
    <col min="8963" max="8963" width="24.85546875" style="75" customWidth="1"/>
    <col min="8964" max="8964" width="18.85546875" style="75" customWidth="1"/>
    <col min="8965" max="8965" width="19.7109375" style="75" customWidth="1"/>
    <col min="8966" max="8966" width="20" style="75" customWidth="1"/>
    <col min="8967" max="8967" width="9.7109375" style="75" customWidth="1"/>
    <col min="8968" max="8968" width="9.140625" style="75" customWidth="1"/>
    <col min="8969" max="8969" width="14.140625" style="75" customWidth="1"/>
    <col min="8970" max="9211" width="9.140625" style="75" customWidth="1"/>
    <col min="9212" max="9212" width="10.7109375" style="75" customWidth="1"/>
    <col min="9213" max="9213" width="9.140625" style="75" customWidth="1"/>
    <col min="9214" max="9214" width="35.7109375" style="75" customWidth="1"/>
    <col min="9215" max="9215" width="20.28515625" style="75"/>
    <col min="9216" max="9216" width="9.140625" style="75" customWidth="1"/>
    <col min="9217" max="9217" width="10.7109375" style="75" customWidth="1"/>
    <col min="9218" max="9218" width="9.140625" style="75" customWidth="1"/>
    <col min="9219" max="9219" width="24.85546875" style="75" customWidth="1"/>
    <col min="9220" max="9220" width="18.85546875" style="75" customWidth="1"/>
    <col min="9221" max="9221" width="19.7109375" style="75" customWidth="1"/>
    <col min="9222" max="9222" width="20" style="75" customWidth="1"/>
    <col min="9223" max="9223" width="9.7109375" style="75" customWidth="1"/>
    <col min="9224" max="9224" width="9.140625" style="75" customWidth="1"/>
    <col min="9225" max="9225" width="14.140625" style="75" customWidth="1"/>
    <col min="9226" max="9467" width="9.140625" style="75" customWidth="1"/>
    <col min="9468" max="9468" width="10.7109375" style="75" customWidth="1"/>
    <col min="9469" max="9469" width="9.140625" style="75" customWidth="1"/>
    <col min="9470" max="9470" width="35.7109375" style="75" customWidth="1"/>
    <col min="9471" max="9471" width="20.28515625" style="75"/>
    <col min="9472" max="9472" width="9.140625" style="75" customWidth="1"/>
    <col min="9473" max="9473" width="10.7109375" style="75" customWidth="1"/>
    <col min="9474" max="9474" width="9.140625" style="75" customWidth="1"/>
    <col min="9475" max="9475" width="24.85546875" style="75" customWidth="1"/>
    <col min="9476" max="9476" width="18.85546875" style="75" customWidth="1"/>
    <col min="9477" max="9477" width="19.7109375" style="75" customWidth="1"/>
    <col min="9478" max="9478" width="20" style="75" customWidth="1"/>
    <col min="9479" max="9479" width="9.7109375" style="75" customWidth="1"/>
    <col min="9480" max="9480" width="9.140625" style="75" customWidth="1"/>
    <col min="9481" max="9481" width="14.140625" style="75" customWidth="1"/>
    <col min="9482" max="9723" width="9.140625" style="75" customWidth="1"/>
    <col min="9724" max="9724" width="10.7109375" style="75" customWidth="1"/>
    <col min="9725" max="9725" width="9.140625" style="75" customWidth="1"/>
    <col min="9726" max="9726" width="35.7109375" style="75" customWidth="1"/>
    <col min="9727" max="9727" width="20.28515625" style="75"/>
    <col min="9728" max="9728" width="9.140625" style="75" customWidth="1"/>
    <col min="9729" max="9729" width="10.7109375" style="75" customWidth="1"/>
    <col min="9730" max="9730" width="9.140625" style="75" customWidth="1"/>
    <col min="9731" max="9731" width="24.85546875" style="75" customWidth="1"/>
    <col min="9732" max="9732" width="18.85546875" style="75" customWidth="1"/>
    <col min="9733" max="9733" width="19.7109375" style="75" customWidth="1"/>
    <col min="9734" max="9734" width="20" style="75" customWidth="1"/>
    <col min="9735" max="9735" width="9.7109375" style="75" customWidth="1"/>
    <col min="9736" max="9736" width="9.140625" style="75" customWidth="1"/>
    <col min="9737" max="9737" width="14.140625" style="75" customWidth="1"/>
    <col min="9738" max="9979" width="9.140625" style="75" customWidth="1"/>
    <col min="9980" max="9980" width="10.7109375" style="75" customWidth="1"/>
    <col min="9981" max="9981" width="9.140625" style="75" customWidth="1"/>
    <col min="9982" max="9982" width="35.7109375" style="75" customWidth="1"/>
    <col min="9983" max="9983" width="20.28515625" style="75"/>
    <col min="9984" max="9984" width="9.140625" style="75" customWidth="1"/>
    <col min="9985" max="9985" width="10.7109375" style="75" customWidth="1"/>
    <col min="9986" max="9986" width="9.140625" style="75" customWidth="1"/>
    <col min="9987" max="9987" width="24.85546875" style="75" customWidth="1"/>
    <col min="9988" max="9988" width="18.85546875" style="75" customWidth="1"/>
    <col min="9989" max="9989" width="19.7109375" style="75" customWidth="1"/>
    <col min="9990" max="9990" width="20" style="75" customWidth="1"/>
    <col min="9991" max="9991" width="9.7109375" style="75" customWidth="1"/>
    <col min="9992" max="9992" width="9.140625" style="75" customWidth="1"/>
    <col min="9993" max="9993" width="14.140625" style="75" customWidth="1"/>
    <col min="9994" max="10235" width="9.140625" style="75" customWidth="1"/>
    <col min="10236" max="10236" width="10.7109375" style="75" customWidth="1"/>
    <col min="10237" max="10237" width="9.140625" style="75" customWidth="1"/>
    <col min="10238" max="10238" width="35.7109375" style="75" customWidth="1"/>
    <col min="10239" max="10239" width="20.28515625" style="75"/>
    <col min="10240" max="10240" width="9.140625" style="75" customWidth="1"/>
    <col min="10241" max="10241" width="10.7109375" style="75" customWidth="1"/>
    <col min="10242" max="10242" width="9.140625" style="75" customWidth="1"/>
    <col min="10243" max="10243" width="24.85546875" style="75" customWidth="1"/>
    <col min="10244" max="10244" width="18.85546875" style="75" customWidth="1"/>
    <col min="10245" max="10245" width="19.7109375" style="75" customWidth="1"/>
    <col min="10246" max="10246" width="20" style="75" customWidth="1"/>
    <col min="10247" max="10247" width="9.7109375" style="75" customWidth="1"/>
    <col min="10248" max="10248" width="9.140625" style="75" customWidth="1"/>
    <col min="10249" max="10249" width="14.140625" style="75" customWidth="1"/>
    <col min="10250" max="10491" width="9.140625" style="75" customWidth="1"/>
    <col min="10492" max="10492" width="10.7109375" style="75" customWidth="1"/>
    <col min="10493" max="10493" width="9.140625" style="75" customWidth="1"/>
    <col min="10494" max="10494" width="35.7109375" style="75" customWidth="1"/>
    <col min="10495" max="10495" width="20.28515625" style="75"/>
    <col min="10496" max="10496" width="9.140625" style="75" customWidth="1"/>
    <col min="10497" max="10497" width="10.7109375" style="75" customWidth="1"/>
    <col min="10498" max="10498" width="9.140625" style="75" customWidth="1"/>
    <col min="10499" max="10499" width="24.85546875" style="75" customWidth="1"/>
    <col min="10500" max="10500" width="18.85546875" style="75" customWidth="1"/>
    <col min="10501" max="10501" width="19.7109375" style="75" customWidth="1"/>
    <col min="10502" max="10502" width="20" style="75" customWidth="1"/>
    <col min="10503" max="10503" width="9.7109375" style="75" customWidth="1"/>
    <col min="10504" max="10504" width="9.140625" style="75" customWidth="1"/>
    <col min="10505" max="10505" width="14.140625" style="75" customWidth="1"/>
    <col min="10506" max="10747" width="9.140625" style="75" customWidth="1"/>
    <col min="10748" max="10748" width="10.7109375" style="75" customWidth="1"/>
    <col min="10749" max="10749" width="9.140625" style="75" customWidth="1"/>
    <col min="10750" max="10750" width="35.7109375" style="75" customWidth="1"/>
    <col min="10751" max="10751" width="20.28515625" style="75"/>
    <col min="10752" max="10752" width="9.140625" style="75" customWidth="1"/>
    <col min="10753" max="10753" width="10.7109375" style="75" customWidth="1"/>
    <col min="10754" max="10754" width="9.140625" style="75" customWidth="1"/>
    <col min="10755" max="10755" width="24.85546875" style="75" customWidth="1"/>
    <col min="10756" max="10756" width="18.85546875" style="75" customWidth="1"/>
    <col min="10757" max="10757" width="19.7109375" style="75" customWidth="1"/>
    <col min="10758" max="10758" width="20" style="75" customWidth="1"/>
    <col min="10759" max="10759" width="9.7109375" style="75" customWidth="1"/>
    <col min="10760" max="10760" width="9.140625" style="75" customWidth="1"/>
    <col min="10761" max="10761" width="14.140625" style="75" customWidth="1"/>
    <col min="10762" max="11003" width="9.140625" style="75" customWidth="1"/>
    <col min="11004" max="11004" width="10.7109375" style="75" customWidth="1"/>
    <col min="11005" max="11005" width="9.140625" style="75" customWidth="1"/>
    <col min="11006" max="11006" width="35.7109375" style="75" customWidth="1"/>
    <col min="11007" max="11007" width="20.28515625" style="75"/>
    <col min="11008" max="11008" width="9.140625" style="75" customWidth="1"/>
    <col min="11009" max="11009" width="10.7109375" style="75" customWidth="1"/>
    <col min="11010" max="11010" width="9.140625" style="75" customWidth="1"/>
    <col min="11011" max="11011" width="24.85546875" style="75" customWidth="1"/>
    <col min="11012" max="11012" width="18.85546875" style="75" customWidth="1"/>
    <col min="11013" max="11013" width="19.7109375" style="75" customWidth="1"/>
    <col min="11014" max="11014" width="20" style="75" customWidth="1"/>
    <col min="11015" max="11015" width="9.7109375" style="75" customWidth="1"/>
    <col min="11016" max="11016" width="9.140625" style="75" customWidth="1"/>
    <col min="11017" max="11017" width="14.140625" style="75" customWidth="1"/>
    <col min="11018" max="11259" width="9.140625" style="75" customWidth="1"/>
    <col min="11260" max="11260" width="10.7109375" style="75" customWidth="1"/>
    <col min="11261" max="11261" width="9.140625" style="75" customWidth="1"/>
    <col min="11262" max="11262" width="35.7109375" style="75" customWidth="1"/>
    <col min="11263" max="11263" width="20.28515625" style="75"/>
    <col min="11264" max="11264" width="9.140625" style="75" customWidth="1"/>
    <col min="11265" max="11265" width="10.7109375" style="75" customWidth="1"/>
    <col min="11266" max="11266" width="9.140625" style="75" customWidth="1"/>
    <col min="11267" max="11267" width="24.85546875" style="75" customWidth="1"/>
    <col min="11268" max="11268" width="18.85546875" style="75" customWidth="1"/>
    <col min="11269" max="11269" width="19.7109375" style="75" customWidth="1"/>
    <col min="11270" max="11270" width="20" style="75" customWidth="1"/>
    <col min="11271" max="11271" width="9.7109375" style="75" customWidth="1"/>
    <col min="11272" max="11272" width="9.140625" style="75" customWidth="1"/>
    <col min="11273" max="11273" width="14.140625" style="75" customWidth="1"/>
    <col min="11274" max="11515" width="9.140625" style="75" customWidth="1"/>
    <col min="11516" max="11516" width="10.7109375" style="75" customWidth="1"/>
    <col min="11517" max="11517" width="9.140625" style="75" customWidth="1"/>
    <col min="11518" max="11518" width="35.7109375" style="75" customWidth="1"/>
    <col min="11519" max="11519" width="20.28515625" style="75"/>
    <col min="11520" max="11520" width="9.140625" style="75" customWidth="1"/>
    <col min="11521" max="11521" width="10.7109375" style="75" customWidth="1"/>
    <col min="11522" max="11522" width="9.140625" style="75" customWidth="1"/>
    <col min="11523" max="11523" width="24.85546875" style="75" customWidth="1"/>
    <col min="11524" max="11524" width="18.85546875" style="75" customWidth="1"/>
    <col min="11525" max="11525" width="19.7109375" style="75" customWidth="1"/>
    <col min="11526" max="11526" width="20" style="75" customWidth="1"/>
    <col min="11527" max="11527" width="9.7109375" style="75" customWidth="1"/>
    <col min="11528" max="11528" width="9.140625" style="75" customWidth="1"/>
    <col min="11529" max="11529" width="14.140625" style="75" customWidth="1"/>
    <col min="11530" max="11771" width="9.140625" style="75" customWidth="1"/>
    <col min="11772" max="11772" width="10.7109375" style="75" customWidth="1"/>
    <col min="11773" max="11773" width="9.140625" style="75" customWidth="1"/>
    <col min="11774" max="11774" width="35.7109375" style="75" customWidth="1"/>
    <col min="11775" max="11775" width="20.28515625" style="75"/>
    <col min="11776" max="11776" width="9.140625" style="75" customWidth="1"/>
    <col min="11777" max="11777" width="10.7109375" style="75" customWidth="1"/>
    <col min="11778" max="11778" width="9.140625" style="75" customWidth="1"/>
    <col min="11779" max="11779" width="24.85546875" style="75" customWidth="1"/>
    <col min="11780" max="11780" width="18.85546875" style="75" customWidth="1"/>
    <col min="11781" max="11781" width="19.7109375" style="75" customWidth="1"/>
    <col min="11782" max="11782" width="20" style="75" customWidth="1"/>
    <col min="11783" max="11783" width="9.7109375" style="75" customWidth="1"/>
    <col min="11784" max="11784" width="9.140625" style="75" customWidth="1"/>
    <col min="11785" max="11785" width="14.140625" style="75" customWidth="1"/>
    <col min="11786" max="12027" width="9.140625" style="75" customWidth="1"/>
    <col min="12028" max="12028" width="10.7109375" style="75" customWidth="1"/>
    <col min="12029" max="12029" width="9.140625" style="75" customWidth="1"/>
    <col min="12030" max="12030" width="35.7109375" style="75" customWidth="1"/>
    <col min="12031" max="12031" width="20.28515625" style="75"/>
    <col min="12032" max="12032" width="9.140625" style="75" customWidth="1"/>
    <col min="12033" max="12033" width="10.7109375" style="75" customWidth="1"/>
    <col min="12034" max="12034" width="9.140625" style="75" customWidth="1"/>
    <col min="12035" max="12035" width="24.85546875" style="75" customWidth="1"/>
    <col min="12036" max="12036" width="18.85546875" style="75" customWidth="1"/>
    <col min="12037" max="12037" width="19.7109375" style="75" customWidth="1"/>
    <col min="12038" max="12038" width="20" style="75" customWidth="1"/>
    <col min="12039" max="12039" width="9.7109375" style="75" customWidth="1"/>
    <col min="12040" max="12040" width="9.140625" style="75" customWidth="1"/>
    <col min="12041" max="12041" width="14.140625" style="75" customWidth="1"/>
    <col min="12042" max="12283" width="9.140625" style="75" customWidth="1"/>
    <col min="12284" max="12284" width="10.7109375" style="75" customWidth="1"/>
    <col min="12285" max="12285" width="9.140625" style="75" customWidth="1"/>
    <col min="12286" max="12286" width="35.7109375" style="75" customWidth="1"/>
    <col min="12287" max="12287" width="20.28515625" style="75"/>
    <col min="12288" max="12288" width="9.140625" style="75" customWidth="1"/>
    <col min="12289" max="12289" width="10.7109375" style="75" customWidth="1"/>
    <col min="12290" max="12290" width="9.140625" style="75" customWidth="1"/>
    <col min="12291" max="12291" width="24.85546875" style="75" customWidth="1"/>
    <col min="12292" max="12292" width="18.85546875" style="75" customWidth="1"/>
    <col min="12293" max="12293" width="19.7109375" style="75" customWidth="1"/>
    <col min="12294" max="12294" width="20" style="75" customWidth="1"/>
    <col min="12295" max="12295" width="9.7109375" style="75" customWidth="1"/>
    <col min="12296" max="12296" width="9.140625" style="75" customWidth="1"/>
    <col min="12297" max="12297" width="14.140625" style="75" customWidth="1"/>
    <col min="12298" max="12539" width="9.140625" style="75" customWidth="1"/>
    <col min="12540" max="12540" width="10.7109375" style="75" customWidth="1"/>
    <col min="12541" max="12541" width="9.140625" style="75" customWidth="1"/>
    <col min="12542" max="12542" width="35.7109375" style="75" customWidth="1"/>
    <col min="12543" max="12543" width="20.28515625" style="75"/>
    <col min="12544" max="12544" width="9.140625" style="75" customWidth="1"/>
    <col min="12545" max="12545" width="10.7109375" style="75" customWidth="1"/>
    <col min="12546" max="12546" width="9.140625" style="75" customWidth="1"/>
    <col min="12547" max="12547" width="24.85546875" style="75" customWidth="1"/>
    <col min="12548" max="12548" width="18.85546875" style="75" customWidth="1"/>
    <col min="12549" max="12549" width="19.7109375" style="75" customWidth="1"/>
    <col min="12550" max="12550" width="20" style="75" customWidth="1"/>
    <col min="12551" max="12551" width="9.7109375" style="75" customWidth="1"/>
    <col min="12552" max="12552" width="9.140625" style="75" customWidth="1"/>
    <col min="12553" max="12553" width="14.140625" style="75" customWidth="1"/>
    <col min="12554" max="12795" width="9.140625" style="75" customWidth="1"/>
    <col min="12796" max="12796" width="10.7109375" style="75" customWidth="1"/>
    <col min="12797" max="12797" width="9.140625" style="75" customWidth="1"/>
    <col min="12798" max="12798" width="35.7109375" style="75" customWidth="1"/>
    <col min="12799" max="12799" width="20.28515625" style="75"/>
    <col min="12800" max="12800" width="9.140625" style="75" customWidth="1"/>
    <col min="12801" max="12801" width="10.7109375" style="75" customWidth="1"/>
    <col min="12802" max="12802" width="9.140625" style="75" customWidth="1"/>
    <col min="12803" max="12803" width="24.85546875" style="75" customWidth="1"/>
    <col min="12804" max="12804" width="18.85546875" style="75" customWidth="1"/>
    <col min="12805" max="12805" width="19.7109375" style="75" customWidth="1"/>
    <col min="12806" max="12806" width="20" style="75" customWidth="1"/>
    <col min="12807" max="12807" width="9.7109375" style="75" customWidth="1"/>
    <col min="12808" max="12808" width="9.140625" style="75" customWidth="1"/>
    <col min="12809" max="12809" width="14.140625" style="75" customWidth="1"/>
    <col min="12810" max="13051" width="9.140625" style="75" customWidth="1"/>
    <col min="13052" max="13052" width="10.7109375" style="75" customWidth="1"/>
    <col min="13053" max="13053" width="9.140625" style="75" customWidth="1"/>
    <col min="13054" max="13054" width="35.7109375" style="75" customWidth="1"/>
    <col min="13055" max="13055" width="20.28515625" style="75"/>
    <col min="13056" max="13056" width="9.140625" style="75" customWidth="1"/>
    <col min="13057" max="13057" width="10.7109375" style="75" customWidth="1"/>
    <col min="13058" max="13058" width="9.140625" style="75" customWidth="1"/>
    <col min="13059" max="13059" width="24.85546875" style="75" customWidth="1"/>
    <col min="13060" max="13060" width="18.85546875" style="75" customWidth="1"/>
    <col min="13061" max="13061" width="19.7109375" style="75" customWidth="1"/>
    <col min="13062" max="13062" width="20" style="75" customWidth="1"/>
    <col min="13063" max="13063" width="9.7109375" style="75" customWidth="1"/>
    <col min="13064" max="13064" width="9.140625" style="75" customWidth="1"/>
    <col min="13065" max="13065" width="14.140625" style="75" customWidth="1"/>
    <col min="13066" max="13307" width="9.140625" style="75" customWidth="1"/>
    <col min="13308" max="13308" width="10.7109375" style="75" customWidth="1"/>
    <col min="13309" max="13309" width="9.140625" style="75" customWidth="1"/>
    <col min="13310" max="13310" width="35.7109375" style="75" customWidth="1"/>
    <col min="13311" max="13311" width="20.28515625" style="75"/>
    <col min="13312" max="13312" width="9.140625" style="75" customWidth="1"/>
    <col min="13313" max="13313" width="10.7109375" style="75" customWidth="1"/>
    <col min="13314" max="13314" width="9.140625" style="75" customWidth="1"/>
    <col min="13315" max="13315" width="24.85546875" style="75" customWidth="1"/>
    <col min="13316" max="13316" width="18.85546875" style="75" customWidth="1"/>
    <col min="13317" max="13317" width="19.7109375" style="75" customWidth="1"/>
    <col min="13318" max="13318" width="20" style="75" customWidth="1"/>
    <col min="13319" max="13319" width="9.7109375" style="75" customWidth="1"/>
    <col min="13320" max="13320" width="9.140625" style="75" customWidth="1"/>
    <col min="13321" max="13321" width="14.140625" style="75" customWidth="1"/>
    <col min="13322" max="13563" width="9.140625" style="75" customWidth="1"/>
    <col min="13564" max="13564" width="10.7109375" style="75" customWidth="1"/>
    <col min="13565" max="13565" width="9.140625" style="75" customWidth="1"/>
    <col min="13566" max="13566" width="35.7109375" style="75" customWidth="1"/>
    <col min="13567" max="13567" width="20.28515625" style="75"/>
    <col min="13568" max="13568" width="9.140625" style="75" customWidth="1"/>
    <col min="13569" max="13569" width="10.7109375" style="75" customWidth="1"/>
    <col min="13570" max="13570" width="9.140625" style="75" customWidth="1"/>
    <col min="13571" max="13571" width="24.85546875" style="75" customWidth="1"/>
    <col min="13572" max="13572" width="18.85546875" style="75" customWidth="1"/>
    <col min="13573" max="13573" width="19.7109375" style="75" customWidth="1"/>
    <col min="13574" max="13574" width="20" style="75" customWidth="1"/>
    <col min="13575" max="13575" width="9.7109375" style="75" customWidth="1"/>
    <col min="13576" max="13576" width="9.140625" style="75" customWidth="1"/>
    <col min="13577" max="13577" width="14.140625" style="75" customWidth="1"/>
    <col min="13578" max="13819" width="9.140625" style="75" customWidth="1"/>
    <col min="13820" max="13820" width="10.7109375" style="75" customWidth="1"/>
    <col min="13821" max="13821" width="9.140625" style="75" customWidth="1"/>
    <col min="13822" max="13822" width="35.7109375" style="75" customWidth="1"/>
    <col min="13823" max="13823" width="20.28515625" style="75"/>
    <col min="13824" max="13824" width="9.140625" style="75" customWidth="1"/>
    <col min="13825" max="13825" width="10.7109375" style="75" customWidth="1"/>
    <col min="13826" max="13826" width="9.140625" style="75" customWidth="1"/>
    <col min="13827" max="13827" width="24.85546875" style="75" customWidth="1"/>
    <col min="13828" max="13828" width="18.85546875" style="75" customWidth="1"/>
    <col min="13829" max="13829" width="19.7109375" style="75" customWidth="1"/>
    <col min="13830" max="13830" width="20" style="75" customWidth="1"/>
    <col min="13831" max="13831" width="9.7109375" style="75" customWidth="1"/>
    <col min="13832" max="13832" width="9.140625" style="75" customWidth="1"/>
    <col min="13833" max="13833" width="14.140625" style="75" customWidth="1"/>
    <col min="13834" max="14075" width="9.140625" style="75" customWidth="1"/>
    <col min="14076" max="14076" width="10.7109375" style="75" customWidth="1"/>
    <col min="14077" max="14077" width="9.140625" style="75" customWidth="1"/>
    <col min="14078" max="14078" width="35.7109375" style="75" customWidth="1"/>
    <col min="14079" max="14079" width="20.28515625" style="75"/>
    <col min="14080" max="14080" width="9.140625" style="75" customWidth="1"/>
    <col min="14081" max="14081" width="10.7109375" style="75" customWidth="1"/>
    <col min="14082" max="14082" width="9.140625" style="75" customWidth="1"/>
    <col min="14083" max="14083" width="24.85546875" style="75" customWidth="1"/>
    <col min="14084" max="14084" width="18.85546875" style="75" customWidth="1"/>
    <col min="14085" max="14085" width="19.7109375" style="75" customWidth="1"/>
    <col min="14086" max="14086" width="20" style="75" customWidth="1"/>
    <col min="14087" max="14087" width="9.7109375" style="75" customWidth="1"/>
    <col min="14088" max="14088" width="9.140625" style="75" customWidth="1"/>
    <col min="14089" max="14089" width="14.140625" style="75" customWidth="1"/>
    <col min="14090" max="14331" width="9.140625" style="75" customWidth="1"/>
    <col min="14332" max="14332" width="10.7109375" style="75" customWidth="1"/>
    <col min="14333" max="14333" width="9.140625" style="75" customWidth="1"/>
    <col min="14334" max="14334" width="35.7109375" style="75" customWidth="1"/>
    <col min="14335" max="14335" width="20.28515625" style="75"/>
    <col min="14336" max="14336" width="9.140625" style="75" customWidth="1"/>
    <col min="14337" max="14337" width="10.7109375" style="75" customWidth="1"/>
    <col min="14338" max="14338" width="9.140625" style="75" customWidth="1"/>
    <col min="14339" max="14339" width="24.85546875" style="75" customWidth="1"/>
    <col min="14340" max="14340" width="18.85546875" style="75" customWidth="1"/>
    <col min="14341" max="14341" width="19.7109375" style="75" customWidth="1"/>
    <col min="14342" max="14342" width="20" style="75" customWidth="1"/>
    <col min="14343" max="14343" width="9.7109375" style="75" customWidth="1"/>
    <col min="14344" max="14344" width="9.140625" style="75" customWidth="1"/>
    <col min="14345" max="14345" width="14.140625" style="75" customWidth="1"/>
    <col min="14346" max="14587" width="9.140625" style="75" customWidth="1"/>
    <col min="14588" max="14588" width="10.7109375" style="75" customWidth="1"/>
    <col min="14589" max="14589" width="9.140625" style="75" customWidth="1"/>
    <col min="14590" max="14590" width="35.7109375" style="75" customWidth="1"/>
    <col min="14591" max="14591" width="20.28515625" style="75"/>
    <col min="14592" max="14592" width="9.140625" style="75" customWidth="1"/>
    <col min="14593" max="14593" width="10.7109375" style="75" customWidth="1"/>
    <col min="14594" max="14594" width="9.140625" style="75" customWidth="1"/>
    <col min="14595" max="14595" width="24.85546875" style="75" customWidth="1"/>
    <col min="14596" max="14596" width="18.85546875" style="75" customWidth="1"/>
    <col min="14597" max="14597" width="19.7109375" style="75" customWidth="1"/>
    <col min="14598" max="14598" width="20" style="75" customWidth="1"/>
    <col min="14599" max="14599" width="9.7109375" style="75" customWidth="1"/>
    <col min="14600" max="14600" width="9.140625" style="75" customWidth="1"/>
    <col min="14601" max="14601" width="14.140625" style="75" customWidth="1"/>
    <col min="14602" max="14843" width="9.140625" style="75" customWidth="1"/>
    <col min="14844" max="14844" width="10.7109375" style="75" customWidth="1"/>
    <col min="14845" max="14845" width="9.140625" style="75" customWidth="1"/>
    <col min="14846" max="14846" width="35.7109375" style="75" customWidth="1"/>
    <col min="14847" max="14847" width="20.28515625" style="75"/>
    <col min="14848" max="14848" width="9.140625" style="75" customWidth="1"/>
    <col min="14849" max="14849" width="10.7109375" style="75" customWidth="1"/>
    <col min="14850" max="14850" width="9.140625" style="75" customWidth="1"/>
    <col min="14851" max="14851" width="24.85546875" style="75" customWidth="1"/>
    <col min="14852" max="14852" width="18.85546875" style="75" customWidth="1"/>
    <col min="14853" max="14853" width="19.7109375" style="75" customWidth="1"/>
    <col min="14854" max="14854" width="20" style="75" customWidth="1"/>
    <col min="14855" max="14855" width="9.7109375" style="75" customWidth="1"/>
    <col min="14856" max="14856" width="9.140625" style="75" customWidth="1"/>
    <col min="14857" max="14857" width="14.140625" style="75" customWidth="1"/>
    <col min="14858" max="15099" width="9.140625" style="75" customWidth="1"/>
    <col min="15100" max="15100" width="10.7109375" style="75" customWidth="1"/>
    <col min="15101" max="15101" width="9.140625" style="75" customWidth="1"/>
    <col min="15102" max="15102" width="35.7109375" style="75" customWidth="1"/>
    <col min="15103" max="15103" width="20.28515625" style="75"/>
    <col min="15104" max="15104" width="9.140625" style="75" customWidth="1"/>
    <col min="15105" max="15105" width="10.7109375" style="75" customWidth="1"/>
    <col min="15106" max="15106" width="9.140625" style="75" customWidth="1"/>
    <col min="15107" max="15107" width="24.85546875" style="75" customWidth="1"/>
    <col min="15108" max="15108" width="18.85546875" style="75" customWidth="1"/>
    <col min="15109" max="15109" width="19.7109375" style="75" customWidth="1"/>
    <col min="15110" max="15110" width="20" style="75" customWidth="1"/>
    <col min="15111" max="15111" width="9.7109375" style="75" customWidth="1"/>
    <col min="15112" max="15112" width="9.140625" style="75" customWidth="1"/>
    <col min="15113" max="15113" width="14.140625" style="75" customWidth="1"/>
    <col min="15114" max="15355" width="9.140625" style="75" customWidth="1"/>
    <col min="15356" max="15356" width="10.7109375" style="75" customWidth="1"/>
    <col min="15357" max="15357" width="9.140625" style="75" customWidth="1"/>
    <col min="15358" max="15358" width="35.7109375" style="75" customWidth="1"/>
    <col min="15359" max="15359" width="20.28515625" style="75"/>
    <col min="15360" max="15360" width="9.140625" style="75" customWidth="1"/>
    <col min="15361" max="15361" width="10.7109375" style="75" customWidth="1"/>
    <col min="15362" max="15362" width="9.140625" style="75" customWidth="1"/>
    <col min="15363" max="15363" width="24.85546875" style="75" customWidth="1"/>
    <col min="15364" max="15364" width="18.85546875" style="75" customWidth="1"/>
    <col min="15365" max="15365" width="19.7109375" style="75" customWidth="1"/>
    <col min="15366" max="15366" width="20" style="75" customWidth="1"/>
    <col min="15367" max="15367" width="9.7109375" style="75" customWidth="1"/>
    <col min="15368" max="15368" width="9.140625" style="75" customWidth="1"/>
    <col min="15369" max="15369" width="14.140625" style="75" customWidth="1"/>
    <col min="15370" max="15611" width="9.140625" style="75" customWidth="1"/>
    <col min="15612" max="15612" width="10.7109375" style="75" customWidth="1"/>
    <col min="15613" max="15613" width="9.140625" style="75" customWidth="1"/>
    <col min="15614" max="15614" width="35.7109375" style="75" customWidth="1"/>
    <col min="15615" max="15615" width="20.28515625" style="75"/>
    <col min="15616" max="15616" width="9.140625" style="75" customWidth="1"/>
    <col min="15617" max="15617" width="10.7109375" style="75" customWidth="1"/>
    <col min="15618" max="15618" width="9.140625" style="75" customWidth="1"/>
    <col min="15619" max="15619" width="24.85546875" style="75" customWidth="1"/>
    <col min="15620" max="15620" width="18.85546875" style="75" customWidth="1"/>
    <col min="15621" max="15621" width="19.7109375" style="75" customWidth="1"/>
    <col min="15622" max="15622" width="20" style="75" customWidth="1"/>
    <col min="15623" max="15623" width="9.7109375" style="75" customWidth="1"/>
    <col min="15624" max="15624" width="9.140625" style="75" customWidth="1"/>
    <col min="15625" max="15625" width="14.140625" style="75" customWidth="1"/>
    <col min="15626" max="15867" width="9.140625" style="75" customWidth="1"/>
    <col min="15868" max="15868" width="10.7109375" style="75" customWidth="1"/>
    <col min="15869" max="15869" width="9.140625" style="75" customWidth="1"/>
    <col min="15870" max="15870" width="35.7109375" style="75" customWidth="1"/>
    <col min="15871" max="15871" width="20.28515625" style="75"/>
    <col min="15872" max="15872" width="9.140625" style="75" customWidth="1"/>
    <col min="15873" max="15873" width="10.7109375" style="75" customWidth="1"/>
    <col min="15874" max="15874" width="9.140625" style="75" customWidth="1"/>
    <col min="15875" max="15875" width="24.85546875" style="75" customWidth="1"/>
    <col min="15876" max="15876" width="18.85546875" style="75" customWidth="1"/>
    <col min="15877" max="15877" width="19.7109375" style="75" customWidth="1"/>
    <col min="15878" max="15878" width="20" style="75" customWidth="1"/>
    <col min="15879" max="15879" width="9.7109375" style="75" customWidth="1"/>
    <col min="15880" max="15880" width="9.140625" style="75" customWidth="1"/>
    <col min="15881" max="15881" width="14.140625" style="75" customWidth="1"/>
    <col min="15882" max="16123" width="9.140625" style="75" customWidth="1"/>
    <col min="16124" max="16124" width="10.7109375" style="75" customWidth="1"/>
    <col min="16125" max="16125" width="9.140625" style="75" customWidth="1"/>
    <col min="16126" max="16126" width="35.7109375" style="75" customWidth="1"/>
    <col min="16127" max="16127" width="20.28515625" style="75"/>
    <col min="16128" max="16128" width="9.140625" style="75" customWidth="1"/>
    <col min="16129" max="16129" width="10.7109375" style="75" customWidth="1"/>
    <col min="16130" max="16130" width="9.140625" style="75" customWidth="1"/>
    <col min="16131" max="16131" width="24.85546875" style="75" customWidth="1"/>
    <col min="16132" max="16132" width="18.85546875" style="75" customWidth="1"/>
    <col min="16133" max="16133" width="19.7109375" style="75" customWidth="1"/>
    <col min="16134" max="16134" width="20" style="75" customWidth="1"/>
    <col min="16135" max="16135" width="9.7109375" style="75" customWidth="1"/>
    <col min="16136" max="16136" width="9.140625" style="75" customWidth="1"/>
    <col min="16137" max="16137" width="14.140625" style="75" customWidth="1"/>
    <col min="16138" max="16379" width="9.140625" style="75" customWidth="1"/>
    <col min="16380" max="16380" width="10.7109375" style="75" customWidth="1"/>
    <col min="16381" max="16381" width="9.140625" style="75" customWidth="1"/>
    <col min="16382" max="16382" width="35.7109375" style="75" customWidth="1"/>
    <col min="16383" max="16384" width="20.28515625" style="75"/>
  </cols>
  <sheetData>
    <row r="1" spans="1:7" ht="15.75" x14ac:dyDescent="0.25">
      <c r="A1" s="186" t="s">
        <v>1893</v>
      </c>
    </row>
    <row r="2" spans="1:7" ht="15.75" x14ac:dyDescent="0.25">
      <c r="A2" s="186"/>
    </row>
    <row r="3" spans="1:7" ht="45.75" customHeight="1" x14ac:dyDescent="0.3">
      <c r="A3" s="193" t="s">
        <v>1891</v>
      </c>
      <c r="B3" s="193"/>
      <c r="C3" s="193"/>
      <c r="D3" s="193"/>
      <c r="E3" s="193"/>
      <c r="F3" s="193"/>
      <c r="G3" s="193"/>
    </row>
    <row r="4" spans="1:7" ht="12.75" customHeight="1" x14ac:dyDescent="0.3">
      <c r="A4" s="187"/>
      <c r="B4" s="187"/>
      <c r="C4" s="187"/>
      <c r="D4" s="187"/>
      <c r="E4" s="187"/>
      <c r="F4" s="187"/>
      <c r="G4" s="187"/>
    </row>
    <row r="5" spans="1:7" ht="13.5" thickBot="1" x14ac:dyDescent="0.25">
      <c r="A5" s="189"/>
      <c r="B5" s="189"/>
      <c r="C5" s="189"/>
      <c r="D5" s="189"/>
      <c r="E5" s="189"/>
      <c r="F5" s="189"/>
      <c r="G5" s="189"/>
    </row>
    <row r="6" spans="1:7" ht="12.75" customHeight="1" x14ac:dyDescent="0.2">
      <c r="A6" s="197" t="s">
        <v>27</v>
      </c>
      <c r="B6" s="198"/>
      <c r="C6" s="198"/>
      <c r="D6" s="199"/>
      <c r="E6" s="203" t="s">
        <v>432</v>
      </c>
      <c r="F6" s="203" t="s">
        <v>1892</v>
      </c>
      <c r="G6" s="203" t="s">
        <v>323</v>
      </c>
    </row>
    <row r="7" spans="1:7" ht="13.5" thickBot="1" x14ac:dyDescent="0.25">
      <c r="A7" s="200"/>
      <c r="B7" s="201"/>
      <c r="C7" s="201"/>
      <c r="D7" s="202"/>
      <c r="E7" s="204"/>
      <c r="F7" s="204"/>
      <c r="G7" s="204"/>
    </row>
    <row r="8" spans="1:7" ht="13.5" thickBot="1" x14ac:dyDescent="0.25">
      <c r="A8" s="76"/>
      <c r="B8" s="77"/>
      <c r="C8" s="78"/>
      <c r="D8" s="78"/>
      <c r="E8" s="79"/>
      <c r="F8" s="79"/>
      <c r="G8" s="79"/>
    </row>
    <row r="9" spans="1:7" ht="13.5" thickBot="1" x14ac:dyDescent="0.25">
      <c r="A9" s="80" t="s">
        <v>41</v>
      </c>
      <c r="B9" s="81"/>
      <c r="C9" s="81"/>
      <c r="D9" s="81"/>
      <c r="E9" s="82"/>
      <c r="F9" s="82"/>
      <c r="G9" s="82"/>
    </row>
    <row r="10" spans="1:7" ht="13.5" thickBot="1" x14ac:dyDescent="0.25">
      <c r="A10" s="83"/>
      <c r="B10" s="89" t="s">
        <v>42</v>
      </c>
      <c r="C10" s="85"/>
      <c r="D10" s="85"/>
      <c r="E10" s="87">
        <v>457786.3</v>
      </c>
      <c r="F10" s="87">
        <f>'kap. 01'!$I$47</f>
        <v>451320.4</v>
      </c>
      <c r="G10" s="87">
        <f>SUM(F10/E10)</f>
        <v>0.98587572410969926</v>
      </c>
    </row>
    <row r="11" spans="1:7" ht="13.5" thickBot="1" x14ac:dyDescent="0.25">
      <c r="A11" s="88"/>
      <c r="B11" s="90" t="s">
        <v>366</v>
      </c>
      <c r="C11" s="91"/>
      <c r="D11" s="91"/>
      <c r="E11" s="92">
        <v>550</v>
      </c>
      <c r="F11" s="92">
        <f>'kap. 01'!$I$56</f>
        <v>550</v>
      </c>
      <c r="G11" s="92">
        <f>SUM(F11/E11)</f>
        <v>1</v>
      </c>
    </row>
    <row r="12" spans="1:7" ht="13.5" thickBot="1" x14ac:dyDescent="0.25">
      <c r="A12" s="93"/>
      <c r="B12" s="94" t="s">
        <v>38</v>
      </c>
      <c r="C12" s="95"/>
      <c r="D12" s="96"/>
      <c r="E12" s="97">
        <v>458336.3</v>
      </c>
      <c r="F12" s="97">
        <f>SUM(F10:F11)</f>
        <v>451870.4</v>
      </c>
      <c r="G12" s="97">
        <f>SUM(F12/E12)</f>
        <v>0.98589267313106121</v>
      </c>
    </row>
    <row r="13" spans="1:7" ht="13.5" thickBot="1" x14ac:dyDescent="0.25">
      <c r="A13" s="76"/>
      <c r="B13" s="77"/>
      <c r="C13" s="78"/>
      <c r="D13" s="78"/>
      <c r="E13" s="79"/>
      <c r="F13" s="79"/>
      <c r="G13" s="79"/>
    </row>
    <row r="14" spans="1:7" ht="13.5" thickBot="1" x14ac:dyDescent="0.25">
      <c r="A14" s="80" t="s">
        <v>43</v>
      </c>
      <c r="B14" s="81"/>
      <c r="C14" s="81"/>
      <c r="D14" s="81"/>
      <c r="E14" s="82"/>
      <c r="F14" s="82"/>
      <c r="G14" s="82"/>
    </row>
    <row r="15" spans="1:7" ht="13.5" thickBot="1" x14ac:dyDescent="0.25">
      <c r="A15" s="88"/>
      <c r="B15" s="190" t="s">
        <v>324</v>
      </c>
      <c r="C15" s="191"/>
      <c r="D15" s="192"/>
      <c r="E15" s="87">
        <v>1456.8</v>
      </c>
      <c r="F15" s="87">
        <f>'kap. 02'!$I$18</f>
        <v>693.2</v>
      </c>
      <c r="G15" s="102">
        <f>F15/E15</f>
        <v>0.47583745194947835</v>
      </c>
    </row>
    <row r="16" spans="1:7" ht="13.5" thickBot="1" x14ac:dyDescent="0.25">
      <c r="A16" s="88"/>
      <c r="B16" s="147" t="s">
        <v>344</v>
      </c>
      <c r="C16" s="85"/>
      <c r="D16" s="85"/>
      <c r="E16" s="87">
        <v>39669.199999999997</v>
      </c>
      <c r="F16" s="87">
        <f>'kap. 02'!$I$29</f>
        <v>37445.599999999999</v>
      </c>
      <c r="G16" s="102">
        <f t="shared" ref="G16:G18" si="0">SUM(F16/E16)</f>
        <v>0.9439464370342735</v>
      </c>
    </row>
    <row r="17" spans="1:255" ht="13.5" thickBot="1" x14ac:dyDescent="0.25">
      <c r="A17" s="88"/>
      <c r="B17" s="148" t="s">
        <v>339</v>
      </c>
      <c r="C17" s="85"/>
      <c r="D17" s="85"/>
      <c r="E17" s="87">
        <v>75870</v>
      </c>
      <c r="F17" s="87">
        <f>'kap. 02'!$I$83</f>
        <v>66913.100000000006</v>
      </c>
      <c r="G17" s="102">
        <f t="shared" si="0"/>
        <v>0.88194411493343883</v>
      </c>
    </row>
    <row r="18" spans="1:255" ht="13.5" thickBot="1" x14ac:dyDescent="0.25">
      <c r="A18" s="88"/>
      <c r="B18" s="146" t="s">
        <v>403</v>
      </c>
      <c r="C18" s="98"/>
      <c r="D18" s="98"/>
      <c r="E18" s="99">
        <v>2813019.4</v>
      </c>
      <c r="F18" s="99">
        <f>'kap. 02'!$I$234</f>
        <v>3085762.3</v>
      </c>
      <c r="G18" s="99">
        <f t="shared" si="0"/>
        <v>1.0969573476812851</v>
      </c>
      <c r="I18" s="128"/>
    </row>
    <row r="19" spans="1:255" ht="13.5" thickBot="1" x14ac:dyDescent="0.25">
      <c r="A19" s="93"/>
      <c r="B19" s="94" t="s">
        <v>38</v>
      </c>
      <c r="C19" s="95"/>
      <c r="D19" s="96"/>
      <c r="E19" s="97">
        <v>2930015.4</v>
      </c>
      <c r="F19" s="97">
        <f>SUM(F15:F18)</f>
        <v>3190814.1999999997</v>
      </c>
      <c r="G19" s="97">
        <f>SUM(F19/E19)</f>
        <v>1.0890093615207619</v>
      </c>
    </row>
    <row r="20" spans="1:255" ht="13.5" thickBot="1" x14ac:dyDescent="0.25">
      <c r="A20" s="76"/>
      <c r="B20" s="77"/>
      <c r="C20" s="78"/>
      <c r="D20" s="78"/>
      <c r="E20" s="79"/>
      <c r="F20" s="79"/>
      <c r="G20" s="79"/>
    </row>
    <row r="21" spans="1:255" ht="13.5" thickBot="1" x14ac:dyDescent="0.25">
      <c r="A21" s="100" t="s">
        <v>44</v>
      </c>
      <c r="B21" s="81"/>
      <c r="C21" s="81"/>
      <c r="D21" s="81"/>
      <c r="E21" s="101"/>
      <c r="F21" s="101"/>
      <c r="G21" s="101"/>
    </row>
    <row r="22" spans="1:255" ht="13.5" thickBot="1" x14ac:dyDescent="0.25">
      <c r="A22" s="88"/>
      <c r="B22" s="146" t="s">
        <v>324</v>
      </c>
      <c r="C22" s="85"/>
      <c r="D22" s="85"/>
      <c r="E22" s="87">
        <v>0</v>
      </c>
      <c r="F22" s="87">
        <f>'kap. 03'!$I$21</f>
        <v>2787.3</v>
      </c>
      <c r="G22" s="102" t="s">
        <v>25</v>
      </c>
    </row>
    <row r="23" spans="1:255" ht="13.5" thickBot="1" x14ac:dyDescent="0.25">
      <c r="A23" s="88"/>
      <c r="B23" s="146" t="s">
        <v>372</v>
      </c>
      <c r="C23" s="91"/>
      <c r="D23" s="91"/>
      <c r="E23" s="92">
        <v>27271287.700000003</v>
      </c>
      <c r="F23" s="92">
        <f>'kap. 03'!$I$101</f>
        <v>28667867</v>
      </c>
      <c r="G23" s="92">
        <f t="shared" ref="G23" si="1">SUM(F23/E23)</f>
        <v>1.0512106107846164</v>
      </c>
    </row>
    <row r="24" spans="1:255" ht="13.5" thickBot="1" x14ac:dyDescent="0.25">
      <c r="A24" s="93"/>
      <c r="B24" s="94" t="s">
        <v>38</v>
      </c>
      <c r="C24" s="95"/>
      <c r="D24" s="95"/>
      <c r="E24" s="97">
        <v>27271287.700000003</v>
      </c>
      <c r="F24" s="97">
        <f>SUM(F22:F23)</f>
        <v>28670654.300000001</v>
      </c>
      <c r="G24" s="97">
        <f>SUM(F24/E24)</f>
        <v>1.0513128171795127</v>
      </c>
    </row>
    <row r="25" spans="1:255" ht="13.5" thickBot="1" x14ac:dyDescent="0.25">
      <c r="A25" s="76"/>
      <c r="B25" s="77"/>
      <c r="C25" s="78"/>
      <c r="D25" s="78"/>
      <c r="E25" s="79"/>
      <c r="F25" s="79"/>
      <c r="G25" s="79"/>
    </row>
    <row r="26" spans="1:255" ht="13.5" thickBot="1" x14ac:dyDescent="0.25">
      <c r="A26" s="194" t="s">
        <v>45</v>
      </c>
      <c r="B26" s="195"/>
      <c r="C26" s="195"/>
      <c r="D26" s="103"/>
      <c r="E26" s="82"/>
      <c r="F26" s="82"/>
      <c r="G26" s="82"/>
    </row>
    <row r="27" spans="1:255" customFormat="1" ht="13.5" thickBot="1" x14ac:dyDescent="0.25">
      <c r="A27" s="83"/>
      <c r="B27" s="104" t="s">
        <v>324</v>
      </c>
      <c r="C27" s="105"/>
      <c r="D27" s="106"/>
      <c r="E27" s="107">
        <v>27756.799999999999</v>
      </c>
      <c r="F27" s="107">
        <f>'kap. 04'!$I$58</f>
        <v>55311.3</v>
      </c>
      <c r="G27" s="107">
        <f t="shared" ref="G27:G28" si="2">SUM(F27/E27)</f>
        <v>1.9927116958727233</v>
      </c>
      <c r="H27" s="128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75"/>
      <c r="IF27" s="75"/>
      <c r="IG27" s="75"/>
      <c r="IH27" s="75"/>
      <c r="II27" s="75"/>
      <c r="IJ27" s="75"/>
      <c r="IK27" s="75"/>
      <c r="IL27" s="75"/>
      <c r="IM27" s="75"/>
      <c r="IN27" s="75"/>
      <c r="IO27" s="75"/>
      <c r="IP27" s="75"/>
      <c r="IQ27" s="75"/>
      <c r="IR27" s="75"/>
      <c r="IS27" s="75"/>
      <c r="IT27" s="75"/>
      <c r="IU27" s="75"/>
    </row>
    <row r="28" spans="1:255" ht="13.5" thickBot="1" x14ac:dyDescent="0.25">
      <c r="A28" s="83"/>
      <c r="B28" s="104" t="s">
        <v>330</v>
      </c>
      <c r="C28" s="105"/>
      <c r="D28" s="106"/>
      <c r="E28" s="107">
        <v>22603177.5</v>
      </c>
      <c r="F28" s="107">
        <f>'kap. 04'!$I$3125</f>
        <v>23989986.800000001</v>
      </c>
      <c r="G28" s="107">
        <f t="shared" si="2"/>
        <v>1.0613546170665606</v>
      </c>
      <c r="H28" s="128"/>
    </row>
    <row r="29" spans="1:255" ht="13.5" thickBot="1" x14ac:dyDescent="0.25">
      <c r="A29" s="88"/>
      <c r="B29" s="146" t="s">
        <v>342</v>
      </c>
      <c r="C29" s="108"/>
      <c r="D29" s="108"/>
      <c r="E29" s="115">
        <v>0</v>
      </c>
      <c r="F29" s="115">
        <f>'kap. 04'!$I$3131</f>
        <v>3460410.5</v>
      </c>
      <c r="G29" s="184" t="s">
        <v>25</v>
      </c>
    </row>
    <row r="30" spans="1:255" ht="13.5" thickBot="1" x14ac:dyDescent="0.25">
      <c r="A30" s="93"/>
      <c r="B30" s="94" t="s">
        <v>38</v>
      </c>
      <c r="C30" s="95"/>
      <c r="D30" s="96"/>
      <c r="E30" s="97">
        <v>22630934.300000001</v>
      </c>
      <c r="F30" s="97">
        <f>SUM(F27:F29)</f>
        <v>27505708.600000001</v>
      </c>
      <c r="G30" s="97">
        <f>SUM(F30/E30)</f>
        <v>1.2154031395866851</v>
      </c>
    </row>
    <row r="31" spans="1:255" ht="13.5" thickBot="1" x14ac:dyDescent="0.25">
      <c r="A31" s="76"/>
      <c r="B31" s="77"/>
      <c r="C31" s="78"/>
      <c r="D31" s="78"/>
      <c r="E31" s="79"/>
      <c r="F31" s="79"/>
      <c r="G31" s="79"/>
    </row>
    <row r="32" spans="1:255" ht="13.5" thickBot="1" x14ac:dyDescent="0.25">
      <c r="A32" s="100" t="s">
        <v>46</v>
      </c>
      <c r="B32" s="81"/>
      <c r="C32" s="81"/>
      <c r="D32" s="81"/>
      <c r="E32" s="101"/>
      <c r="F32" s="101"/>
      <c r="G32" s="101"/>
    </row>
    <row r="33" spans="1:255" customFormat="1" ht="13.5" thickBot="1" x14ac:dyDescent="0.25">
      <c r="A33" s="88"/>
      <c r="B33" s="113" t="s">
        <v>344</v>
      </c>
      <c r="C33" s="113"/>
      <c r="D33" s="108"/>
      <c r="E33" s="87">
        <v>65000</v>
      </c>
      <c r="F33" s="87">
        <f>'kap. 05'!$I$18</f>
        <v>68250</v>
      </c>
      <c r="G33" s="92">
        <f t="shared" ref="G33:G34" si="3">SUM(F33/E33)</f>
        <v>1.05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75"/>
      <c r="IF33" s="75"/>
      <c r="IG33" s="75"/>
      <c r="IH33" s="75"/>
      <c r="II33" s="75"/>
      <c r="IJ33" s="75"/>
      <c r="IK33" s="75"/>
      <c r="IL33" s="75"/>
      <c r="IM33" s="75"/>
      <c r="IN33" s="75"/>
      <c r="IO33" s="75"/>
      <c r="IP33" s="75"/>
      <c r="IQ33" s="75"/>
      <c r="IR33" s="75"/>
      <c r="IS33" s="75"/>
      <c r="IT33" s="75"/>
      <c r="IU33" s="75"/>
    </row>
    <row r="34" spans="1:255" ht="13.5" thickBot="1" x14ac:dyDescent="0.25">
      <c r="A34" s="88"/>
      <c r="B34" s="104" t="s">
        <v>366</v>
      </c>
      <c r="C34" s="108"/>
      <c r="D34" s="149"/>
      <c r="E34" s="87">
        <v>3536972.4</v>
      </c>
      <c r="F34" s="150">
        <f>'kap. 05'!$I$247</f>
        <v>3614890.2</v>
      </c>
      <c r="G34" s="92">
        <f t="shared" si="3"/>
        <v>1.0220295188054056</v>
      </c>
    </row>
    <row r="35" spans="1:255" ht="13.5" thickBot="1" x14ac:dyDescent="0.25">
      <c r="A35" s="88"/>
      <c r="B35" s="146" t="s">
        <v>342</v>
      </c>
      <c r="C35" s="108"/>
      <c r="D35" s="108"/>
      <c r="E35" s="87">
        <v>0</v>
      </c>
      <c r="F35" s="87">
        <f>'kap. 05'!$I$259</f>
        <v>2092269.8</v>
      </c>
      <c r="G35" s="110" t="s">
        <v>25</v>
      </c>
    </row>
    <row r="36" spans="1:255" ht="13.5" thickBot="1" x14ac:dyDescent="0.25">
      <c r="A36" s="93"/>
      <c r="B36" s="94" t="s">
        <v>38</v>
      </c>
      <c r="C36" s="95"/>
      <c r="D36" s="95"/>
      <c r="E36" s="97">
        <v>3601972.4</v>
      </c>
      <c r="F36" s="97">
        <f>SUM(F33:F35)</f>
        <v>5775410</v>
      </c>
      <c r="G36" s="97">
        <f>SUM(F36/E36)</f>
        <v>1.6034020693773223</v>
      </c>
    </row>
    <row r="37" spans="1:255" ht="13.5" thickBot="1" x14ac:dyDescent="0.25">
      <c r="A37" s="76"/>
      <c r="B37" s="77"/>
      <c r="C37" s="78"/>
      <c r="D37" s="78"/>
      <c r="E37" s="79"/>
      <c r="F37" s="79"/>
      <c r="G37" s="79"/>
    </row>
    <row r="38" spans="1:255" ht="13.5" thickBot="1" x14ac:dyDescent="0.25">
      <c r="A38" s="100" t="s">
        <v>47</v>
      </c>
      <c r="B38" s="81"/>
      <c r="C38" s="81"/>
      <c r="D38" s="81"/>
      <c r="E38" s="101"/>
      <c r="F38" s="101"/>
      <c r="G38" s="101"/>
    </row>
    <row r="39" spans="1:255" ht="13.5" thickBot="1" x14ac:dyDescent="0.25">
      <c r="A39" s="88"/>
      <c r="B39" s="104" t="s">
        <v>324</v>
      </c>
      <c r="C39" s="108"/>
      <c r="D39" s="108"/>
      <c r="E39" s="109">
        <v>37391</v>
      </c>
      <c r="F39" s="109">
        <f>'kap. 06'!$I$18</f>
        <v>40526</v>
      </c>
      <c r="G39" s="132">
        <f t="shared" ref="G39:G40" si="4">SUM(F39/E39)</f>
        <v>1.0838437057045813</v>
      </c>
    </row>
    <row r="40" spans="1:255" ht="13.5" thickBot="1" x14ac:dyDescent="0.25">
      <c r="A40" s="88"/>
      <c r="B40" s="84" t="s">
        <v>338</v>
      </c>
      <c r="C40" s="85"/>
      <c r="D40" s="86"/>
      <c r="E40" s="92">
        <v>2214259</v>
      </c>
      <c r="F40" s="92">
        <f>'kap. 06'!$I$187</f>
        <v>2324768.9</v>
      </c>
      <c r="G40" s="132">
        <f t="shared" si="4"/>
        <v>1.0499082988936705</v>
      </c>
    </row>
    <row r="41" spans="1:255" ht="13.5" thickBot="1" x14ac:dyDescent="0.25">
      <c r="A41" s="93"/>
      <c r="B41" s="94" t="s">
        <v>38</v>
      </c>
      <c r="C41" s="95"/>
      <c r="D41" s="95"/>
      <c r="E41" s="97">
        <v>2251650</v>
      </c>
      <c r="F41" s="97">
        <f>SUM(F39:F40)</f>
        <v>2365294.9</v>
      </c>
      <c r="G41" s="97">
        <f>SUM(F41/E41)</f>
        <v>1.0504718317678148</v>
      </c>
    </row>
    <row r="42" spans="1:255" ht="13.5" thickBot="1" x14ac:dyDescent="0.25">
      <c r="A42" s="76"/>
      <c r="B42" s="77"/>
      <c r="C42" s="78"/>
      <c r="D42" s="78"/>
      <c r="E42" s="79"/>
      <c r="F42" s="79"/>
      <c r="G42" s="79"/>
    </row>
    <row r="43" spans="1:255" ht="13.5" thickBot="1" x14ac:dyDescent="0.25">
      <c r="A43" s="100" t="s">
        <v>48</v>
      </c>
      <c r="B43" s="81"/>
      <c r="C43" s="81"/>
      <c r="D43" s="81"/>
      <c r="E43" s="101"/>
      <c r="F43" s="101"/>
      <c r="G43" s="101"/>
    </row>
    <row r="44" spans="1:255" ht="13.5" thickBot="1" x14ac:dyDescent="0.25">
      <c r="A44" s="88"/>
      <c r="B44" s="113" t="s">
        <v>344</v>
      </c>
      <c r="C44" s="113"/>
      <c r="D44" s="108"/>
      <c r="E44" s="109">
        <v>3036779.3000000003</v>
      </c>
      <c r="F44" s="109">
        <f>'kap. 07'!$I$178</f>
        <v>3129280.2</v>
      </c>
      <c r="G44" s="109">
        <f>SUM(F44/E44)</f>
        <v>1.030460198408228</v>
      </c>
    </row>
    <row r="45" spans="1:255" ht="13.5" thickBot="1" x14ac:dyDescent="0.25">
      <c r="A45" s="93"/>
      <c r="B45" s="94" t="s">
        <v>38</v>
      </c>
      <c r="C45" s="95"/>
      <c r="D45" s="95"/>
      <c r="E45" s="97">
        <v>3036779.3000000003</v>
      </c>
      <c r="F45" s="97">
        <f>SUM(F44:F44)</f>
        <v>3129280.2</v>
      </c>
      <c r="G45" s="97">
        <f>SUM(F45/E45)</f>
        <v>1.030460198408228</v>
      </c>
    </row>
    <row r="46" spans="1:255" ht="13.5" thickBot="1" x14ac:dyDescent="0.25">
      <c r="A46" s="76"/>
      <c r="B46" s="77"/>
      <c r="C46" s="78"/>
      <c r="D46" s="78"/>
      <c r="E46" s="79"/>
      <c r="F46" s="79"/>
      <c r="G46" s="79"/>
    </row>
    <row r="47" spans="1:255" ht="13.5" thickBot="1" x14ac:dyDescent="0.25">
      <c r="A47" s="111" t="s">
        <v>49</v>
      </c>
      <c r="B47" s="81"/>
      <c r="C47" s="81"/>
      <c r="D47" s="81"/>
      <c r="E47" s="82"/>
      <c r="F47" s="82"/>
      <c r="G47" s="82"/>
    </row>
    <row r="48" spans="1:255" ht="13.5" thickBot="1" x14ac:dyDescent="0.25">
      <c r="A48" s="88"/>
      <c r="B48" s="146" t="s">
        <v>324</v>
      </c>
      <c r="C48" s="108"/>
      <c r="D48" s="108"/>
      <c r="E48" s="109">
        <v>33940.6</v>
      </c>
      <c r="F48" s="109">
        <f>'kap. 08'!$I$36</f>
        <v>30550.799999999999</v>
      </c>
      <c r="G48" s="132">
        <f t="shared" ref="G48:G52" si="5">SUM(F48/E48)</f>
        <v>0.9001255133969347</v>
      </c>
    </row>
    <row r="49" spans="1:255" ht="13.5" thickBot="1" x14ac:dyDescent="0.25">
      <c r="A49" s="88"/>
      <c r="B49" s="146" t="s">
        <v>339</v>
      </c>
      <c r="C49" s="108"/>
      <c r="D49" s="108"/>
      <c r="E49" s="109">
        <v>864684.2</v>
      </c>
      <c r="F49" s="109">
        <f>'kap. 08'!$I$54</f>
        <v>687111.8</v>
      </c>
      <c r="G49" s="109">
        <f t="shared" si="5"/>
        <v>0.79463901387350444</v>
      </c>
    </row>
    <row r="50" spans="1:255" ht="13.5" thickBot="1" x14ac:dyDescent="0.25">
      <c r="A50" s="88"/>
      <c r="B50" s="151" t="s">
        <v>340</v>
      </c>
      <c r="C50" s="108"/>
      <c r="D50" s="108"/>
      <c r="E50" s="109">
        <v>205328.4</v>
      </c>
      <c r="F50" s="109">
        <f>'kap. 08'!$I$84</f>
        <v>193321.5</v>
      </c>
      <c r="G50" s="110">
        <f t="shared" si="5"/>
        <v>0.9415234327058507</v>
      </c>
    </row>
    <row r="51" spans="1:255" ht="13.5" thickBot="1" x14ac:dyDescent="0.25">
      <c r="A51" s="88"/>
      <c r="B51" s="151" t="s">
        <v>366</v>
      </c>
      <c r="C51" s="108"/>
      <c r="D51" s="108"/>
      <c r="E51" s="109">
        <v>124381.4</v>
      </c>
      <c r="F51" s="109">
        <f>'kap. 08'!$I$111</f>
        <v>124518.39999999999</v>
      </c>
      <c r="G51" s="109">
        <f t="shared" si="5"/>
        <v>1.001101450860016</v>
      </c>
    </row>
    <row r="52" spans="1:255" ht="13.5" thickBot="1" x14ac:dyDescent="0.25">
      <c r="A52" s="88"/>
      <c r="B52" s="146" t="s">
        <v>342</v>
      </c>
      <c r="C52" s="108"/>
      <c r="D52" s="108"/>
      <c r="E52" s="109">
        <v>11000</v>
      </c>
      <c r="F52" s="109">
        <f>'kap. 08'!$I$118</f>
        <v>11000</v>
      </c>
      <c r="G52" s="109">
        <f t="shared" si="5"/>
        <v>1</v>
      </c>
    </row>
    <row r="53" spans="1:255" ht="13.5" thickBot="1" x14ac:dyDescent="0.25">
      <c r="A53" s="93"/>
      <c r="B53" s="94" t="s">
        <v>38</v>
      </c>
      <c r="C53" s="95"/>
      <c r="D53" s="95"/>
      <c r="E53" s="97">
        <v>1239334.5999999999</v>
      </c>
      <c r="F53" s="97">
        <f>SUM(F48:F52)</f>
        <v>1046502.5000000001</v>
      </c>
      <c r="G53" s="97">
        <f>SUM(F53/E53)</f>
        <v>0.84440674858912212</v>
      </c>
    </row>
    <row r="54" spans="1:255" ht="13.5" thickBot="1" x14ac:dyDescent="0.25">
      <c r="A54" s="76"/>
      <c r="B54" s="77"/>
      <c r="C54" s="78"/>
      <c r="D54" s="78"/>
      <c r="E54" s="79"/>
      <c r="F54" s="79"/>
      <c r="G54" s="79"/>
    </row>
    <row r="55" spans="1:255" ht="13.5" thickBot="1" x14ac:dyDescent="0.25">
      <c r="A55" s="112" t="s">
        <v>50</v>
      </c>
      <c r="B55" s="81"/>
      <c r="C55" s="81"/>
      <c r="D55" s="81"/>
      <c r="E55" s="82"/>
      <c r="F55" s="82"/>
      <c r="G55" s="82"/>
    </row>
    <row r="56" spans="1:255" ht="13.5" thickBot="1" x14ac:dyDescent="0.25">
      <c r="A56" s="88"/>
      <c r="B56" s="113" t="s">
        <v>324</v>
      </c>
      <c r="C56" s="113"/>
      <c r="D56" s="108"/>
      <c r="E56" s="109">
        <v>910612.1</v>
      </c>
      <c r="F56" s="109">
        <f>'kap. 09'!$I$113</f>
        <v>1131973.1000000001</v>
      </c>
      <c r="G56" s="109">
        <f t="shared" ref="G56:G60" si="6">SUM(F56/E56)</f>
        <v>1.2430903345123572</v>
      </c>
    </row>
    <row r="57" spans="1:255" customFormat="1" ht="13.5" thickBot="1" x14ac:dyDescent="0.25">
      <c r="A57" s="88"/>
      <c r="B57" s="113" t="s">
        <v>344</v>
      </c>
      <c r="C57" s="113"/>
      <c r="D57" s="108"/>
      <c r="E57" s="109">
        <v>21049.5</v>
      </c>
      <c r="F57" s="109">
        <f>'kap. 09'!$I$146</f>
        <v>21049.5</v>
      </c>
      <c r="G57" s="109">
        <f t="shared" si="6"/>
        <v>1</v>
      </c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  <c r="EO57" s="75"/>
      <c r="EP57" s="75"/>
      <c r="EQ57" s="75"/>
      <c r="ER57" s="75"/>
      <c r="ES57" s="75"/>
      <c r="ET57" s="75"/>
      <c r="EU57" s="75"/>
      <c r="EV57" s="75"/>
      <c r="EW57" s="75"/>
      <c r="EX57" s="75"/>
      <c r="EY57" s="75"/>
      <c r="EZ57" s="75"/>
      <c r="FA57" s="75"/>
      <c r="FB57" s="75"/>
      <c r="FC57" s="75"/>
      <c r="FD57" s="75"/>
      <c r="FE57" s="75"/>
      <c r="FF57" s="75"/>
      <c r="FG57" s="75"/>
      <c r="FH57" s="75"/>
      <c r="FI57" s="75"/>
      <c r="FJ57" s="75"/>
      <c r="FK57" s="75"/>
      <c r="FL57" s="75"/>
      <c r="FM57" s="75"/>
      <c r="FN57" s="75"/>
      <c r="FO57" s="75"/>
      <c r="FP57" s="75"/>
      <c r="FQ57" s="75"/>
      <c r="FR57" s="75"/>
      <c r="FS57" s="75"/>
      <c r="FT57" s="75"/>
      <c r="FU57" s="75"/>
      <c r="FV57" s="75"/>
      <c r="FW57" s="75"/>
      <c r="FX57" s="75"/>
      <c r="FY57" s="75"/>
      <c r="FZ57" s="75"/>
      <c r="GA57" s="75"/>
      <c r="GB57" s="75"/>
      <c r="GC57" s="75"/>
      <c r="GD57" s="75"/>
      <c r="GE57" s="75"/>
      <c r="GF57" s="75"/>
      <c r="GG57" s="75"/>
      <c r="GH57" s="75"/>
      <c r="GI57" s="75"/>
      <c r="GJ57" s="75"/>
      <c r="GK57" s="75"/>
      <c r="GL57" s="75"/>
      <c r="GM57" s="75"/>
      <c r="GN57" s="75"/>
      <c r="GO57" s="75"/>
      <c r="GP57" s="75"/>
      <c r="GQ57" s="75"/>
      <c r="GR57" s="75"/>
      <c r="GS57" s="75"/>
      <c r="GT57" s="75"/>
      <c r="GU57" s="75"/>
      <c r="GV57" s="75"/>
      <c r="GW57" s="75"/>
      <c r="GX57" s="75"/>
      <c r="GY57" s="75"/>
      <c r="GZ57" s="75"/>
      <c r="HA57" s="75"/>
      <c r="HB57" s="75"/>
      <c r="HC57" s="75"/>
      <c r="HD57" s="75"/>
      <c r="HE57" s="75"/>
      <c r="HF57" s="75"/>
      <c r="HG57" s="75"/>
      <c r="HH57" s="75"/>
      <c r="HI57" s="75"/>
      <c r="HJ57" s="75"/>
      <c r="HK57" s="75"/>
      <c r="HL57" s="75"/>
      <c r="HM57" s="75"/>
      <c r="HN57" s="75"/>
      <c r="HO57" s="75"/>
      <c r="HP57" s="75"/>
      <c r="HQ57" s="75"/>
      <c r="HR57" s="75"/>
      <c r="HS57" s="75"/>
      <c r="HT57" s="75"/>
      <c r="HU57" s="75"/>
      <c r="HV57" s="75"/>
      <c r="HW57" s="75"/>
      <c r="HX57" s="75"/>
      <c r="HY57" s="75"/>
      <c r="HZ57" s="75"/>
      <c r="IA57" s="75"/>
      <c r="IB57" s="75"/>
      <c r="IC57" s="75"/>
      <c r="ID57" s="75"/>
      <c r="IE57" s="75"/>
      <c r="IF57" s="75"/>
      <c r="IG57" s="75"/>
      <c r="IH57" s="75"/>
      <c r="II57" s="75"/>
      <c r="IJ57" s="75"/>
      <c r="IK57" s="75"/>
      <c r="IL57" s="75"/>
      <c r="IM57" s="75"/>
      <c r="IN57" s="75"/>
      <c r="IO57" s="75"/>
      <c r="IP57" s="75"/>
      <c r="IQ57" s="75"/>
      <c r="IR57" s="75"/>
      <c r="IS57" s="75"/>
      <c r="IT57" s="75"/>
      <c r="IU57" s="75"/>
    </row>
    <row r="58" spans="1:255" customFormat="1" ht="13.5" thickBot="1" x14ac:dyDescent="0.25">
      <c r="A58" s="88"/>
      <c r="B58" s="113" t="s">
        <v>111</v>
      </c>
      <c r="C58" s="113"/>
      <c r="D58" s="108"/>
      <c r="E58" s="109">
        <v>3758257.9000000008</v>
      </c>
      <c r="F58" s="109">
        <f>'kap. 09'!$I$561</f>
        <v>3889919.2</v>
      </c>
      <c r="G58" s="109">
        <f t="shared" si="6"/>
        <v>1.0350325346219587</v>
      </c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  <c r="EO58" s="75"/>
      <c r="EP58" s="75"/>
      <c r="EQ58" s="75"/>
      <c r="ER58" s="75"/>
      <c r="ES58" s="75"/>
      <c r="ET58" s="75"/>
      <c r="EU58" s="75"/>
      <c r="EV58" s="75"/>
      <c r="EW58" s="75"/>
      <c r="EX58" s="75"/>
      <c r="EY58" s="75"/>
      <c r="EZ58" s="75"/>
      <c r="FA58" s="75"/>
      <c r="FB58" s="75"/>
      <c r="FC58" s="75"/>
      <c r="FD58" s="75"/>
      <c r="FE58" s="75"/>
      <c r="FF58" s="75"/>
      <c r="FG58" s="75"/>
      <c r="FH58" s="75"/>
      <c r="FI58" s="75"/>
      <c r="FJ58" s="75"/>
      <c r="FK58" s="75"/>
      <c r="FL58" s="75"/>
      <c r="FM58" s="75"/>
      <c r="FN58" s="75"/>
      <c r="FO58" s="75"/>
      <c r="FP58" s="75"/>
      <c r="FQ58" s="75"/>
      <c r="FR58" s="75"/>
      <c r="FS58" s="75"/>
      <c r="FT58" s="75"/>
      <c r="FU58" s="75"/>
      <c r="FV58" s="75"/>
      <c r="FW58" s="75"/>
      <c r="FX58" s="75"/>
      <c r="FY58" s="75"/>
      <c r="FZ58" s="75"/>
      <c r="GA58" s="75"/>
      <c r="GB58" s="75"/>
      <c r="GC58" s="75"/>
      <c r="GD58" s="75"/>
      <c r="GE58" s="75"/>
      <c r="GF58" s="75"/>
      <c r="GG58" s="75"/>
      <c r="GH58" s="75"/>
      <c r="GI58" s="75"/>
      <c r="GJ58" s="75"/>
      <c r="GK58" s="75"/>
      <c r="GL58" s="75"/>
      <c r="GM58" s="75"/>
      <c r="GN58" s="75"/>
      <c r="GO58" s="75"/>
      <c r="GP58" s="75"/>
      <c r="GQ58" s="75"/>
      <c r="GR58" s="75"/>
      <c r="GS58" s="75"/>
      <c r="GT58" s="75"/>
      <c r="GU58" s="75"/>
      <c r="GV58" s="75"/>
      <c r="GW58" s="75"/>
      <c r="GX58" s="75"/>
      <c r="GY58" s="75"/>
      <c r="GZ58" s="75"/>
      <c r="HA58" s="75"/>
      <c r="HB58" s="75"/>
      <c r="HC58" s="75"/>
      <c r="HD58" s="75"/>
      <c r="HE58" s="75"/>
      <c r="HF58" s="75"/>
      <c r="HG58" s="75"/>
      <c r="HH58" s="75"/>
      <c r="HI58" s="75"/>
      <c r="HJ58" s="75"/>
      <c r="HK58" s="75"/>
      <c r="HL58" s="75"/>
      <c r="HM58" s="75"/>
      <c r="HN58" s="75"/>
      <c r="HO58" s="75"/>
      <c r="HP58" s="75"/>
      <c r="HQ58" s="75"/>
      <c r="HR58" s="75"/>
      <c r="HS58" s="75"/>
      <c r="HT58" s="75"/>
      <c r="HU58" s="75"/>
      <c r="HV58" s="75"/>
      <c r="HW58" s="75"/>
      <c r="HX58" s="75"/>
      <c r="HY58" s="75"/>
      <c r="HZ58" s="75"/>
      <c r="IA58" s="75"/>
      <c r="IB58" s="75"/>
      <c r="IC58" s="75"/>
      <c r="ID58" s="75"/>
      <c r="IE58" s="75"/>
      <c r="IF58" s="75"/>
      <c r="IG58" s="75"/>
      <c r="IH58" s="75"/>
      <c r="II58" s="75"/>
      <c r="IJ58" s="75"/>
      <c r="IK58" s="75"/>
      <c r="IL58" s="75"/>
      <c r="IM58" s="75"/>
      <c r="IN58" s="75"/>
      <c r="IO58" s="75"/>
      <c r="IP58" s="75"/>
      <c r="IQ58" s="75"/>
      <c r="IR58" s="75"/>
      <c r="IS58" s="75"/>
      <c r="IT58" s="75"/>
      <c r="IU58" s="75"/>
    </row>
    <row r="59" spans="1:255" ht="13.5" thickBot="1" x14ac:dyDescent="0.25">
      <c r="A59" s="114"/>
      <c r="B59" s="113" t="s">
        <v>342</v>
      </c>
      <c r="E59" s="115">
        <v>1115130</v>
      </c>
      <c r="F59" s="115">
        <f>'kap. 09'!$I$642</f>
        <v>368767.8</v>
      </c>
      <c r="G59" s="115">
        <f t="shared" si="6"/>
        <v>0.33069489655914558</v>
      </c>
    </row>
    <row r="60" spans="1:255" ht="13.5" thickBot="1" x14ac:dyDescent="0.25">
      <c r="A60" s="93"/>
      <c r="B60" s="116" t="s">
        <v>38</v>
      </c>
      <c r="C60" s="95"/>
      <c r="D60" s="95"/>
      <c r="E60" s="97">
        <v>5805049.5000000009</v>
      </c>
      <c r="F60" s="97">
        <f>SUM(F56:F59)</f>
        <v>5411709.6000000006</v>
      </c>
      <c r="G60" s="97">
        <f t="shared" si="6"/>
        <v>0.93224176641387813</v>
      </c>
    </row>
    <row r="61" spans="1:255" ht="13.5" thickBot="1" x14ac:dyDescent="0.25">
      <c r="A61" s="76"/>
      <c r="B61" s="117"/>
      <c r="C61" s="118"/>
      <c r="D61" s="118"/>
      <c r="E61" s="119"/>
      <c r="F61" s="119"/>
      <c r="G61" s="119"/>
    </row>
    <row r="62" spans="1:255" ht="13.5" thickBot="1" x14ac:dyDescent="0.25">
      <c r="A62" s="120" t="s">
        <v>51</v>
      </c>
      <c r="B62" s="81"/>
      <c r="C62" s="81"/>
      <c r="D62" s="81"/>
      <c r="E62" s="82"/>
      <c r="F62" s="82"/>
      <c r="G62" s="82"/>
    </row>
    <row r="63" spans="1:255" ht="13.5" thickBot="1" x14ac:dyDescent="0.25">
      <c r="A63" s="83"/>
      <c r="B63" s="113" t="s">
        <v>342</v>
      </c>
      <c r="C63" s="105"/>
      <c r="D63" s="105"/>
      <c r="E63" s="115">
        <v>15478651.300000001</v>
      </c>
      <c r="F63" s="115">
        <f>'kap. 10'!$I$59</f>
        <v>10554176</v>
      </c>
      <c r="G63" s="87">
        <f t="shared" ref="G63:G64" si="7">SUM(F63/E63)</f>
        <v>0.68185372197124172</v>
      </c>
    </row>
    <row r="64" spans="1:255" ht="13.5" thickBot="1" x14ac:dyDescent="0.25">
      <c r="A64" s="93"/>
      <c r="B64" s="94" t="s">
        <v>38</v>
      </c>
      <c r="C64" s="95"/>
      <c r="D64" s="95"/>
      <c r="E64" s="97">
        <v>15478651.300000001</v>
      </c>
      <c r="F64" s="97">
        <f>SUM(F63)</f>
        <v>10554176</v>
      </c>
      <c r="G64" s="97">
        <f t="shared" si="7"/>
        <v>0.68185372197124172</v>
      </c>
    </row>
    <row r="65" spans="1:7" ht="13.5" thickBot="1" x14ac:dyDescent="0.25">
      <c r="A65" s="121"/>
      <c r="B65" s="117"/>
      <c r="C65" s="118"/>
      <c r="D65" s="118"/>
      <c r="E65" s="122"/>
      <c r="F65" s="122"/>
      <c r="G65" s="122"/>
    </row>
    <row r="66" spans="1:7" ht="16.5" thickBot="1" x14ac:dyDescent="0.3">
      <c r="A66" s="123" t="s">
        <v>52</v>
      </c>
      <c r="B66" s="124"/>
      <c r="C66" s="124"/>
      <c r="D66" s="125"/>
      <c r="E66" s="126">
        <f>SUM(E12+E19+E24+E30+E36+E41+E45+E53+E60+E64)</f>
        <v>84704010.799999997</v>
      </c>
      <c r="F66" s="126">
        <f>SUM(F12+F19+F24+F30+F36+F41+F45+F53+F60+F64)</f>
        <v>88101420.700000003</v>
      </c>
      <c r="G66" s="126">
        <f>SUM(F66/E66)</f>
        <v>1.0401091975210224</v>
      </c>
    </row>
    <row r="68" spans="1:7" x14ac:dyDescent="0.2">
      <c r="A68" s="196"/>
      <c r="B68" s="196"/>
      <c r="C68" s="196"/>
      <c r="D68" s="196"/>
      <c r="E68" s="196"/>
      <c r="F68" s="196"/>
      <c r="G68" s="196"/>
    </row>
    <row r="69" spans="1:7" ht="20.25" x14ac:dyDescent="0.3">
      <c r="B69" s="133"/>
      <c r="F69" s="128"/>
    </row>
  </sheetData>
  <mergeCells count="9">
    <mergeCell ref="A5:G5"/>
    <mergeCell ref="B15:D15"/>
    <mergeCell ref="A3:G3"/>
    <mergeCell ref="A26:C26"/>
    <mergeCell ref="A68:G68"/>
    <mergeCell ref="A6:D7"/>
    <mergeCell ref="E6:E7"/>
    <mergeCell ref="F6:F7"/>
    <mergeCell ref="G6:G7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N644"/>
  <sheetViews>
    <sheetView showGridLines="0" topLeftCell="B1" workbookViewId="0">
      <selection activeCell="C1" sqref="C1"/>
    </sheetView>
  </sheetViews>
  <sheetFormatPr defaultRowHeight="12.75" x14ac:dyDescent="0.2"/>
  <cols>
    <col min="1" max="1" width="4.28515625" style="1" hidden="1" customWidth="1"/>
    <col min="2" max="2" width="0.85546875" style="1" customWidth="1"/>
    <col min="3" max="3" width="26.140625" style="1" customWidth="1"/>
    <col min="4" max="4" width="8.7109375" style="1" customWidth="1"/>
    <col min="5" max="5" width="48.28515625" style="1" customWidth="1"/>
    <col min="6" max="6" width="4.42578125" style="18" hidden="1" customWidth="1"/>
    <col min="7" max="7" width="38.5703125" style="18" hidden="1" customWidth="1"/>
    <col min="8" max="9" width="15" style="18" customWidth="1"/>
    <col min="10" max="10" width="9.28515625" style="18" hidden="1" customWidth="1"/>
    <col min="11" max="11" width="8.28515625" style="18" customWidth="1"/>
    <col min="12" max="14" width="9.140625" style="18"/>
    <col min="257" max="257" width="0" hidden="1" customWidth="1"/>
    <col min="258" max="258" width="0.85546875" customWidth="1"/>
    <col min="259" max="259" width="26.140625" customWidth="1"/>
    <col min="260" max="260" width="8.7109375" customWidth="1"/>
    <col min="261" max="261" width="48.28515625" customWidth="1"/>
    <col min="262" max="263" width="0" hidden="1" customWidth="1"/>
    <col min="264" max="265" width="15" customWidth="1"/>
    <col min="266" max="266" width="0" hidden="1" customWidth="1"/>
    <col min="267" max="267" width="8.28515625" customWidth="1"/>
    <col min="513" max="513" width="0" hidden="1" customWidth="1"/>
    <col min="514" max="514" width="0.85546875" customWidth="1"/>
    <col min="515" max="515" width="26.140625" customWidth="1"/>
    <col min="516" max="516" width="8.7109375" customWidth="1"/>
    <col min="517" max="517" width="48.28515625" customWidth="1"/>
    <col min="518" max="519" width="0" hidden="1" customWidth="1"/>
    <col min="520" max="521" width="15" customWidth="1"/>
    <col min="522" max="522" width="0" hidden="1" customWidth="1"/>
    <col min="523" max="523" width="8.28515625" customWidth="1"/>
    <col min="769" max="769" width="0" hidden="1" customWidth="1"/>
    <col min="770" max="770" width="0.85546875" customWidth="1"/>
    <col min="771" max="771" width="26.140625" customWidth="1"/>
    <col min="772" max="772" width="8.7109375" customWidth="1"/>
    <col min="773" max="773" width="48.28515625" customWidth="1"/>
    <col min="774" max="775" width="0" hidden="1" customWidth="1"/>
    <col min="776" max="777" width="15" customWidth="1"/>
    <col min="778" max="778" width="0" hidden="1" customWidth="1"/>
    <col min="779" max="779" width="8.28515625" customWidth="1"/>
    <col min="1025" max="1025" width="0" hidden="1" customWidth="1"/>
    <col min="1026" max="1026" width="0.85546875" customWidth="1"/>
    <col min="1027" max="1027" width="26.140625" customWidth="1"/>
    <col min="1028" max="1028" width="8.7109375" customWidth="1"/>
    <col min="1029" max="1029" width="48.28515625" customWidth="1"/>
    <col min="1030" max="1031" width="0" hidden="1" customWidth="1"/>
    <col min="1032" max="1033" width="15" customWidth="1"/>
    <col min="1034" max="1034" width="0" hidden="1" customWidth="1"/>
    <col min="1035" max="1035" width="8.28515625" customWidth="1"/>
    <col min="1281" max="1281" width="0" hidden="1" customWidth="1"/>
    <col min="1282" max="1282" width="0.85546875" customWidth="1"/>
    <col min="1283" max="1283" width="26.140625" customWidth="1"/>
    <col min="1284" max="1284" width="8.7109375" customWidth="1"/>
    <col min="1285" max="1285" width="48.28515625" customWidth="1"/>
    <col min="1286" max="1287" width="0" hidden="1" customWidth="1"/>
    <col min="1288" max="1289" width="15" customWidth="1"/>
    <col min="1290" max="1290" width="0" hidden="1" customWidth="1"/>
    <col min="1291" max="1291" width="8.28515625" customWidth="1"/>
    <col min="1537" max="1537" width="0" hidden="1" customWidth="1"/>
    <col min="1538" max="1538" width="0.85546875" customWidth="1"/>
    <col min="1539" max="1539" width="26.140625" customWidth="1"/>
    <col min="1540" max="1540" width="8.7109375" customWidth="1"/>
    <col min="1541" max="1541" width="48.28515625" customWidth="1"/>
    <col min="1542" max="1543" width="0" hidden="1" customWidth="1"/>
    <col min="1544" max="1545" width="15" customWidth="1"/>
    <col min="1546" max="1546" width="0" hidden="1" customWidth="1"/>
    <col min="1547" max="1547" width="8.28515625" customWidth="1"/>
    <col min="1793" max="1793" width="0" hidden="1" customWidth="1"/>
    <col min="1794" max="1794" width="0.85546875" customWidth="1"/>
    <col min="1795" max="1795" width="26.140625" customWidth="1"/>
    <col min="1796" max="1796" width="8.7109375" customWidth="1"/>
    <col min="1797" max="1797" width="48.28515625" customWidth="1"/>
    <col min="1798" max="1799" width="0" hidden="1" customWidth="1"/>
    <col min="1800" max="1801" width="15" customWidth="1"/>
    <col min="1802" max="1802" width="0" hidden="1" customWidth="1"/>
    <col min="1803" max="1803" width="8.28515625" customWidth="1"/>
    <col min="2049" max="2049" width="0" hidden="1" customWidth="1"/>
    <col min="2050" max="2050" width="0.85546875" customWidth="1"/>
    <col min="2051" max="2051" width="26.140625" customWidth="1"/>
    <col min="2052" max="2052" width="8.7109375" customWidth="1"/>
    <col min="2053" max="2053" width="48.28515625" customWidth="1"/>
    <col min="2054" max="2055" width="0" hidden="1" customWidth="1"/>
    <col min="2056" max="2057" width="15" customWidth="1"/>
    <col min="2058" max="2058" width="0" hidden="1" customWidth="1"/>
    <col min="2059" max="2059" width="8.28515625" customWidth="1"/>
    <col min="2305" max="2305" width="0" hidden="1" customWidth="1"/>
    <col min="2306" max="2306" width="0.85546875" customWidth="1"/>
    <col min="2307" max="2307" width="26.140625" customWidth="1"/>
    <col min="2308" max="2308" width="8.7109375" customWidth="1"/>
    <col min="2309" max="2309" width="48.28515625" customWidth="1"/>
    <col min="2310" max="2311" width="0" hidden="1" customWidth="1"/>
    <col min="2312" max="2313" width="15" customWidth="1"/>
    <col min="2314" max="2314" width="0" hidden="1" customWidth="1"/>
    <col min="2315" max="2315" width="8.28515625" customWidth="1"/>
    <col min="2561" max="2561" width="0" hidden="1" customWidth="1"/>
    <col min="2562" max="2562" width="0.85546875" customWidth="1"/>
    <col min="2563" max="2563" width="26.140625" customWidth="1"/>
    <col min="2564" max="2564" width="8.7109375" customWidth="1"/>
    <col min="2565" max="2565" width="48.28515625" customWidth="1"/>
    <col min="2566" max="2567" width="0" hidden="1" customWidth="1"/>
    <col min="2568" max="2569" width="15" customWidth="1"/>
    <col min="2570" max="2570" width="0" hidden="1" customWidth="1"/>
    <col min="2571" max="2571" width="8.28515625" customWidth="1"/>
    <col min="2817" max="2817" width="0" hidden="1" customWidth="1"/>
    <col min="2818" max="2818" width="0.85546875" customWidth="1"/>
    <col min="2819" max="2819" width="26.140625" customWidth="1"/>
    <col min="2820" max="2820" width="8.7109375" customWidth="1"/>
    <col min="2821" max="2821" width="48.28515625" customWidth="1"/>
    <col min="2822" max="2823" width="0" hidden="1" customWidth="1"/>
    <col min="2824" max="2825" width="15" customWidth="1"/>
    <col min="2826" max="2826" width="0" hidden="1" customWidth="1"/>
    <col min="2827" max="2827" width="8.28515625" customWidth="1"/>
    <col min="3073" max="3073" width="0" hidden="1" customWidth="1"/>
    <col min="3074" max="3074" width="0.85546875" customWidth="1"/>
    <col min="3075" max="3075" width="26.140625" customWidth="1"/>
    <col min="3076" max="3076" width="8.7109375" customWidth="1"/>
    <col min="3077" max="3077" width="48.28515625" customWidth="1"/>
    <col min="3078" max="3079" width="0" hidden="1" customWidth="1"/>
    <col min="3080" max="3081" width="15" customWidth="1"/>
    <col min="3082" max="3082" width="0" hidden="1" customWidth="1"/>
    <col min="3083" max="3083" width="8.28515625" customWidth="1"/>
    <col min="3329" max="3329" width="0" hidden="1" customWidth="1"/>
    <col min="3330" max="3330" width="0.85546875" customWidth="1"/>
    <col min="3331" max="3331" width="26.140625" customWidth="1"/>
    <col min="3332" max="3332" width="8.7109375" customWidth="1"/>
    <col min="3333" max="3333" width="48.28515625" customWidth="1"/>
    <col min="3334" max="3335" width="0" hidden="1" customWidth="1"/>
    <col min="3336" max="3337" width="15" customWidth="1"/>
    <col min="3338" max="3338" width="0" hidden="1" customWidth="1"/>
    <col min="3339" max="3339" width="8.28515625" customWidth="1"/>
    <col min="3585" max="3585" width="0" hidden="1" customWidth="1"/>
    <col min="3586" max="3586" width="0.85546875" customWidth="1"/>
    <col min="3587" max="3587" width="26.140625" customWidth="1"/>
    <col min="3588" max="3588" width="8.7109375" customWidth="1"/>
    <col min="3589" max="3589" width="48.28515625" customWidth="1"/>
    <col min="3590" max="3591" width="0" hidden="1" customWidth="1"/>
    <col min="3592" max="3593" width="15" customWidth="1"/>
    <col min="3594" max="3594" width="0" hidden="1" customWidth="1"/>
    <col min="3595" max="3595" width="8.28515625" customWidth="1"/>
    <col min="3841" max="3841" width="0" hidden="1" customWidth="1"/>
    <col min="3842" max="3842" width="0.85546875" customWidth="1"/>
    <col min="3843" max="3843" width="26.140625" customWidth="1"/>
    <col min="3844" max="3844" width="8.7109375" customWidth="1"/>
    <col min="3845" max="3845" width="48.28515625" customWidth="1"/>
    <col min="3846" max="3847" width="0" hidden="1" customWidth="1"/>
    <col min="3848" max="3849" width="15" customWidth="1"/>
    <col min="3850" max="3850" width="0" hidden="1" customWidth="1"/>
    <col min="3851" max="3851" width="8.28515625" customWidth="1"/>
    <col min="4097" max="4097" width="0" hidden="1" customWidth="1"/>
    <col min="4098" max="4098" width="0.85546875" customWidth="1"/>
    <col min="4099" max="4099" width="26.140625" customWidth="1"/>
    <col min="4100" max="4100" width="8.7109375" customWidth="1"/>
    <col min="4101" max="4101" width="48.28515625" customWidth="1"/>
    <col min="4102" max="4103" width="0" hidden="1" customWidth="1"/>
    <col min="4104" max="4105" width="15" customWidth="1"/>
    <col min="4106" max="4106" width="0" hidden="1" customWidth="1"/>
    <col min="4107" max="4107" width="8.28515625" customWidth="1"/>
    <col min="4353" max="4353" width="0" hidden="1" customWidth="1"/>
    <col min="4354" max="4354" width="0.85546875" customWidth="1"/>
    <col min="4355" max="4355" width="26.140625" customWidth="1"/>
    <col min="4356" max="4356" width="8.7109375" customWidth="1"/>
    <col min="4357" max="4357" width="48.28515625" customWidth="1"/>
    <col min="4358" max="4359" width="0" hidden="1" customWidth="1"/>
    <col min="4360" max="4361" width="15" customWidth="1"/>
    <col min="4362" max="4362" width="0" hidden="1" customWidth="1"/>
    <col min="4363" max="4363" width="8.28515625" customWidth="1"/>
    <col min="4609" max="4609" width="0" hidden="1" customWidth="1"/>
    <col min="4610" max="4610" width="0.85546875" customWidth="1"/>
    <col min="4611" max="4611" width="26.140625" customWidth="1"/>
    <col min="4612" max="4612" width="8.7109375" customWidth="1"/>
    <col min="4613" max="4613" width="48.28515625" customWidth="1"/>
    <col min="4614" max="4615" width="0" hidden="1" customWidth="1"/>
    <col min="4616" max="4617" width="15" customWidth="1"/>
    <col min="4618" max="4618" width="0" hidden="1" customWidth="1"/>
    <col min="4619" max="4619" width="8.28515625" customWidth="1"/>
    <col min="4865" max="4865" width="0" hidden="1" customWidth="1"/>
    <col min="4866" max="4866" width="0.85546875" customWidth="1"/>
    <col min="4867" max="4867" width="26.140625" customWidth="1"/>
    <col min="4868" max="4868" width="8.7109375" customWidth="1"/>
    <col min="4869" max="4869" width="48.28515625" customWidth="1"/>
    <col min="4870" max="4871" width="0" hidden="1" customWidth="1"/>
    <col min="4872" max="4873" width="15" customWidth="1"/>
    <col min="4874" max="4874" width="0" hidden="1" customWidth="1"/>
    <col min="4875" max="4875" width="8.28515625" customWidth="1"/>
    <col min="5121" max="5121" width="0" hidden="1" customWidth="1"/>
    <col min="5122" max="5122" width="0.85546875" customWidth="1"/>
    <col min="5123" max="5123" width="26.140625" customWidth="1"/>
    <col min="5124" max="5124" width="8.7109375" customWidth="1"/>
    <col min="5125" max="5125" width="48.28515625" customWidth="1"/>
    <col min="5126" max="5127" width="0" hidden="1" customWidth="1"/>
    <col min="5128" max="5129" width="15" customWidth="1"/>
    <col min="5130" max="5130" width="0" hidden="1" customWidth="1"/>
    <col min="5131" max="5131" width="8.28515625" customWidth="1"/>
    <col min="5377" max="5377" width="0" hidden="1" customWidth="1"/>
    <col min="5378" max="5378" width="0.85546875" customWidth="1"/>
    <col min="5379" max="5379" width="26.140625" customWidth="1"/>
    <col min="5380" max="5380" width="8.7109375" customWidth="1"/>
    <col min="5381" max="5381" width="48.28515625" customWidth="1"/>
    <col min="5382" max="5383" width="0" hidden="1" customWidth="1"/>
    <col min="5384" max="5385" width="15" customWidth="1"/>
    <col min="5386" max="5386" width="0" hidden="1" customWidth="1"/>
    <col min="5387" max="5387" width="8.28515625" customWidth="1"/>
    <col min="5633" max="5633" width="0" hidden="1" customWidth="1"/>
    <col min="5634" max="5634" width="0.85546875" customWidth="1"/>
    <col min="5635" max="5635" width="26.140625" customWidth="1"/>
    <col min="5636" max="5636" width="8.7109375" customWidth="1"/>
    <col min="5637" max="5637" width="48.28515625" customWidth="1"/>
    <col min="5638" max="5639" width="0" hidden="1" customWidth="1"/>
    <col min="5640" max="5641" width="15" customWidth="1"/>
    <col min="5642" max="5642" width="0" hidden="1" customWidth="1"/>
    <col min="5643" max="5643" width="8.28515625" customWidth="1"/>
    <col min="5889" max="5889" width="0" hidden="1" customWidth="1"/>
    <col min="5890" max="5890" width="0.85546875" customWidth="1"/>
    <col min="5891" max="5891" width="26.140625" customWidth="1"/>
    <col min="5892" max="5892" width="8.7109375" customWidth="1"/>
    <col min="5893" max="5893" width="48.28515625" customWidth="1"/>
    <col min="5894" max="5895" width="0" hidden="1" customWidth="1"/>
    <col min="5896" max="5897" width="15" customWidth="1"/>
    <col min="5898" max="5898" width="0" hidden="1" customWidth="1"/>
    <col min="5899" max="5899" width="8.28515625" customWidth="1"/>
    <col min="6145" max="6145" width="0" hidden="1" customWidth="1"/>
    <col min="6146" max="6146" width="0.85546875" customWidth="1"/>
    <col min="6147" max="6147" width="26.140625" customWidth="1"/>
    <col min="6148" max="6148" width="8.7109375" customWidth="1"/>
    <col min="6149" max="6149" width="48.28515625" customWidth="1"/>
    <col min="6150" max="6151" width="0" hidden="1" customWidth="1"/>
    <col min="6152" max="6153" width="15" customWidth="1"/>
    <col min="6154" max="6154" width="0" hidden="1" customWidth="1"/>
    <col min="6155" max="6155" width="8.28515625" customWidth="1"/>
    <col min="6401" max="6401" width="0" hidden="1" customWidth="1"/>
    <col min="6402" max="6402" width="0.85546875" customWidth="1"/>
    <col min="6403" max="6403" width="26.140625" customWidth="1"/>
    <col min="6404" max="6404" width="8.7109375" customWidth="1"/>
    <col min="6405" max="6405" width="48.28515625" customWidth="1"/>
    <col min="6406" max="6407" width="0" hidden="1" customWidth="1"/>
    <col min="6408" max="6409" width="15" customWidth="1"/>
    <col min="6410" max="6410" width="0" hidden="1" customWidth="1"/>
    <col min="6411" max="6411" width="8.28515625" customWidth="1"/>
    <col min="6657" max="6657" width="0" hidden="1" customWidth="1"/>
    <col min="6658" max="6658" width="0.85546875" customWidth="1"/>
    <col min="6659" max="6659" width="26.140625" customWidth="1"/>
    <col min="6660" max="6660" width="8.7109375" customWidth="1"/>
    <col min="6661" max="6661" width="48.28515625" customWidth="1"/>
    <col min="6662" max="6663" width="0" hidden="1" customWidth="1"/>
    <col min="6664" max="6665" width="15" customWidth="1"/>
    <col min="6666" max="6666" width="0" hidden="1" customWidth="1"/>
    <col min="6667" max="6667" width="8.28515625" customWidth="1"/>
    <col min="6913" max="6913" width="0" hidden="1" customWidth="1"/>
    <col min="6914" max="6914" width="0.85546875" customWidth="1"/>
    <col min="6915" max="6915" width="26.140625" customWidth="1"/>
    <col min="6916" max="6916" width="8.7109375" customWidth="1"/>
    <col min="6917" max="6917" width="48.28515625" customWidth="1"/>
    <col min="6918" max="6919" width="0" hidden="1" customWidth="1"/>
    <col min="6920" max="6921" width="15" customWidth="1"/>
    <col min="6922" max="6922" width="0" hidden="1" customWidth="1"/>
    <col min="6923" max="6923" width="8.28515625" customWidth="1"/>
    <col min="7169" max="7169" width="0" hidden="1" customWidth="1"/>
    <col min="7170" max="7170" width="0.85546875" customWidth="1"/>
    <col min="7171" max="7171" width="26.140625" customWidth="1"/>
    <col min="7172" max="7172" width="8.7109375" customWidth="1"/>
    <col min="7173" max="7173" width="48.28515625" customWidth="1"/>
    <col min="7174" max="7175" width="0" hidden="1" customWidth="1"/>
    <col min="7176" max="7177" width="15" customWidth="1"/>
    <col min="7178" max="7178" width="0" hidden="1" customWidth="1"/>
    <col min="7179" max="7179" width="8.28515625" customWidth="1"/>
    <col min="7425" max="7425" width="0" hidden="1" customWidth="1"/>
    <col min="7426" max="7426" width="0.85546875" customWidth="1"/>
    <col min="7427" max="7427" width="26.140625" customWidth="1"/>
    <col min="7428" max="7428" width="8.7109375" customWidth="1"/>
    <col min="7429" max="7429" width="48.28515625" customWidth="1"/>
    <col min="7430" max="7431" width="0" hidden="1" customWidth="1"/>
    <col min="7432" max="7433" width="15" customWidth="1"/>
    <col min="7434" max="7434" width="0" hidden="1" customWidth="1"/>
    <col min="7435" max="7435" width="8.28515625" customWidth="1"/>
    <col min="7681" max="7681" width="0" hidden="1" customWidth="1"/>
    <col min="7682" max="7682" width="0.85546875" customWidth="1"/>
    <col min="7683" max="7683" width="26.140625" customWidth="1"/>
    <col min="7684" max="7684" width="8.7109375" customWidth="1"/>
    <col min="7685" max="7685" width="48.28515625" customWidth="1"/>
    <col min="7686" max="7687" width="0" hidden="1" customWidth="1"/>
    <col min="7688" max="7689" width="15" customWidth="1"/>
    <col min="7690" max="7690" width="0" hidden="1" customWidth="1"/>
    <col min="7691" max="7691" width="8.28515625" customWidth="1"/>
    <col min="7937" max="7937" width="0" hidden="1" customWidth="1"/>
    <col min="7938" max="7938" width="0.85546875" customWidth="1"/>
    <col min="7939" max="7939" width="26.140625" customWidth="1"/>
    <col min="7940" max="7940" width="8.7109375" customWidth="1"/>
    <col min="7941" max="7941" width="48.28515625" customWidth="1"/>
    <col min="7942" max="7943" width="0" hidden="1" customWidth="1"/>
    <col min="7944" max="7945" width="15" customWidth="1"/>
    <col min="7946" max="7946" width="0" hidden="1" customWidth="1"/>
    <col min="7947" max="7947" width="8.28515625" customWidth="1"/>
    <col min="8193" max="8193" width="0" hidden="1" customWidth="1"/>
    <col min="8194" max="8194" width="0.85546875" customWidth="1"/>
    <col min="8195" max="8195" width="26.140625" customWidth="1"/>
    <col min="8196" max="8196" width="8.7109375" customWidth="1"/>
    <col min="8197" max="8197" width="48.28515625" customWidth="1"/>
    <col min="8198" max="8199" width="0" hidden="1" customWidth="1"/>
    <col min="8200" max="8201" width="15" customWidth="1"/>
    <col min="8202" max="8202" width="0" hidden="1" customWidth="1"/>
    <col min="8203" max="8203" width="8.28515625" customWidth="1"/>
    <col min="8449" max="8449" width="0" hidden="1" customWidth="1"/>
    <col min="8450" max="8450" width="0.85546875" customWidth="1"/>
    <col min="8451" max="8451" width="26.140625" customWidth="1"/>
    <col min="8452" max="8452" width="8.7109375" customWidth="1"/>
    <col min="8453" max="8453" width="48.28515625" customWidth="1"/>
    <col min="8454" max="8455" width="0" hidden="1" customWidth="1"/>
    <col min="8456" max="8457" width="15" customWidth="1"/>
    <col min="8458" max="8458" width="0" hidden="1" customWidth="1"/>
    <col min="8459" max="8459" width="8.28515625" customWidth="1"/>
    <col min="8705" max="8705" width="0" hidden="1" customWidth="1"/>
    <col min="8706" max="8706" width="0.85546875" customWidth="1"/>
    <col min="8707" max="8707" width="26.140625" customWidth="1"/>
    <col min="8708" max="8708" width="8.7109375" customWidth="1"/>
    <col min="8709" max="8709" width="48.28515625" customWidth="1"/>
    <col min="8710" max="8711" width="0" hidden="1" customWidth="1"/>
    <col min="8712" max="8713" width="15" customWidth="1"/>
    <col min="8714" max="8714" width="0" hidden="1" customWidth="1"/>
    <col min="8715" max="8715" width="8.28515625" customWidth="1"/>
    <col min="8961" max="8961" width="0" hidden="1" customWidth="1"/>
    <col min="8962" max="8962" width="0.85546875" customWidth="1"/>
    <col min="8963" max="8963" width="26.140625" customWidth="1"/>
    <col min="8964" max="8964" width="8.7109375" customWidth="1"/>
    <col min="8965" max="8965" width="48.28515625" customWidth="1"/>
    <col min="8966" max="8967" width="0" hidden="1" customWidth="1"/>
    <col min="8968" max="8969" width="15" customWidth="1"/>
    <col min="8970" max="8970" width="0" hidden="1" customWidth="1"/>
    <col min="8971" max="8971" width="8.28515625" customWidth="1"/>
    <col min="9217" max="9217" width="0" hidden="1" customWidth="1"/>
    <col min="9218" max="9218" width="0.85546875" customWidth="1"/>
    <col min="9219" max="9219" width="26.140625" customWidth="1"/>
    <col min="9220" max="9220" width="8.7109375" customWidth="1"/>
    <col min="9221" max="9221" width="48.28515625" customWidth="1"/>
    <col min="9222" max="9223" width="0" hidden="1" customWidth="1"/>
    <col min="9224" max="9225" width="15" customWidth="1"/>
    <col min="9226" max="9226" width="0" hidden="1" customWidth="1"/>
    <col min="9227" max="9227" width="8.28515625" customWidth="1"/>
    <col min="9473" max="9473" width="0" hidden="1" customWidth="1"/>
    <col min="9474" max="9474" width="0.85546875" customWidth="1"/>
    <col min="9475" max="9475" width="26.140625" customWidth="1"/>
    <col min="9476" max="9476" width="8.7109375" customWidth="1"/>
    <col min="9477" max="9477" width="48.28515625" customWidth="1"/>
    <col min="9478" max="9479" width="0" hidden="1" customWidth="1"/>
    <col min="9480" max="9481" width="15" customWidth="1"/>
    <col min="9482" max="9482" width="0" hidden="1" customWidth="1"/>
    <col min="9483" max="9483" width="8.28515625" customWidth="1"/>
    <col min="9729" max="9729" width="0" hidden="1" customWidth="1"/>
    <col min="9730" max="9730" width="0.85546875" customWidth="1"/>
    <col min="9731" max="9731" width="26.140625" customWidth="1"/>
    <col min="9732" max="9732" width="8.7109375" customWidth="1"/>
    <col min="9733" max="9733" width="48.28515625" customWidth="1"/>
    <col min="9734" max="9735" width="0" hidden="1" customWidth="1"/>
    <col min="9736" max="9737" width="15" customWidth="1"/>
    <col min="9738" max="9738" width="0" hidden="1" customWidth="1"/>
    <col min="9739" max="9739" width="8.28515625" customWidth="1"/>
    <col min="9985" max="9985" width="0" hidden="1" customWidth="1"/>
    <col min="9986" max="9986" width="0.85546875" customWidth="1"/>
    <col min="9987" max="9987" width="26.140625" customWidth="1"/>
    <col min="9988" max="9988" width="8.7109375" customWidth="1"/>
    <col min="9989" max="9989" width="48.28515625" customWidth="1"/>
    <col min="9990" max="9991" width="0" hidden="1" customWidth="1"/>
    <col min="9992" max="9993" width="15" customWidth="1"/>
    <col min="9994" max="9994" width="0" hidden="1" customWidth="1"/>
    <col min="9995" max="9995" width="8.28515625" customWidth="1"/>
    <col min="10241" max="10241" width="0" hidden="1" customWidth="1"/>
    <col min="10242" max="10242" width="0.85546875" customWidth="1"/>
    <col min="10243" max="10243" width="26.140625" customWidth="1"/>
    <col min="10244" max="10244" width="8.7109375" customWidth="1"/>
    <col min="10245" max="10245" width="48.28515625" customWidth="1"/>
    <col min="10246" max="10247" width="0" hidden="1" customWidth="1"/>
    <col min="10248" max="10249" width="15" customWidth="1"/>
    <col min="10250" max="10250" width="0" hidden="1" customWidth="1"/>
    <col min="10251" max="10251" width="8.28515625" customWidth="1"/>
    <col min="10497" max="10497" width="0" hidden="1" customWidth="1"/>
    <col min="10498" max="10498" width="0.85546875" customWidth="1"/>
    <col min="10499" max="10499" width="26.140625" customWidth="1"/>
    <col min="10500" max="10500" width="8.7109375" customWidth="1"/>
    <col min="10501" max="10501" width="48.28515625" customWidth="1"/>
    <col min="10502" max="10503" width="0" hidden="1" customWidth="1"/>
    <col min="10504" max="10505" width="15" customWidth="1"/>
    <col min="10506" max="10506" width="0" hidden="1" customWidth="1"/>
    <col min="10507" max="10507" width="8.28515625" customWidth="1"/>
    <col min="10753" max="10753" width="0" hidden="1" customWidth="1"/>
    <col min="10754" max="10754" width="0.85546875" customWidth="1"/>
    <col min="10755" max="10755" width="26.140625" customWidth="1"/>
    <col min="10756" max="10756" width="8.7109375" customWidth="1"/>
    <col min="10757" max="10757" width="48.28515625" customWidth="1"/>
    <col min="10758" max="10759" width="0" hidden="1" customWidth="1"/>
    <col min="10760" max="10761" width="15" customWidth="1"/>
    <col min="10762" max="10762" width="0" hidden="1" customWidth="1"/>
    <col min="10763" max="10763" width="8.28515625" customWidth="1"/>
    <col min="11009" max="11009" width="0" hidden="1" customWidth="1"/>
    <col min="11010" max="11010" width="0.85546875" customWidth="1"/>
    <col min="11011" max="11011" width="26.140625" customWidth="1"/>
    <col min="11012" max="11012" width="8.7109375" customWidth="1"/>
    <col min="11013" max="11013" width="48.28515625" customWidth="1"/>
    <col min="11014" max="11015" width="0" hidden="1" customWidth="1"/>
    <col min="11016" max="11017" width="15" customWidth="1"/>
    <col min="11018" max="11018" width="0" hidden="1" customWidth="1"/>
    <col min="11019" max="11019" width="8.28515625" customWidth="1"/>
    <col min="11265" max="11265" width="0" hidden="1" customWidth="1"/>
    <col min="11266" max="11266" width="0.85546875" customWidth="1"/>
    <col min="11267" max="11267" width="26.140625" customWidth="1"/>
    <col min="11268" max="11268" width="8.7109375" customWidth="1"/>
    <col min="11269" max="11269" width="48.28515625" customWidth="1"/>
    <col min="11270" max="11271" width="0" hidden="1" customWidth="1"/>
    <col min="11272" max="11273" width="15" customWidth="1"/>
    <col min="11274" max="11274" width="0" hidden="1" customWidth="1"/>
    <col min="11275" max="11275" width="8.28515625" customWidth="1"/>
    <col min="11521" max="11521" width="0" hidden="1" customWidth="1"/>
    <col min="11522" max="11522" width="0.85546875" customWidth="1"/>
    <col min="11523" max="11523" width="26.140625" customWidth="1"/>
    <col min="11524" max="11524" width="8.7109375" customWidth="1"/>
    <col min="11525" max="11525" width="48.28515625" customWidth="1"/>
    <col min="11526" max="11527" width="0" hidden="1" customWidth="1"/>
    <col min="11528" max="11529" width="15" customWidth="1"/>
    <col min="11530" max="11530" width="0" hidden="1" customWidth="1"/>
    <col min="11531" max="11531" width="8.28515625" customWidth="1"/>
    <col min="11777" max="11777" width="0" hidden="1" customWidth="1"/>
    <col min="11778" max="11778" width="0.85546875" customWidth="1"/>
    <col min="11779" max="11779" width="26.140625" customWidth="1"/>
    <col min="11780" max="11780" width="8.7109375" customWidth="1"/>
    <col min="11781" max="11781" width="48.28515625" customWidth="1"/>
    <col min="11782" max="11783" width="0" hidden="1" customWidth="1"/>
    <col min="11784" max="11785" width="15" customWidth="1"/>
    <col min="11786" max="11786" width="0" hidden="1" customWidth="1"/>
    <col min="11787" max="11787" width="8.28515625" customWidth="1"/>
    <col min="12033" max="12033" width="0" hidden="1" customWidth="1"/>
    <col min="12034" max="12034" width="0.85546875" customWidth="1"/>
    <col min="12035" max="12035" width="26.140625" customWidth="1"/>
    <col min="12036" max="12036" width="8.7109375" customWidth="1"/>
    <col min="12037" max="12037" width="48.28515625" customWidth="1"/>
    <col min="12038" max="12039" width="0" hidden="1" customWidth="1"/>
    <col min="12040" max="12041" width="15" customWidth="1"/>
    <col min="12042" max="12042" width="0" hidden="1" customWidth="1"/>
    <col min="12043" max="12043" width="8.28515625" customWidth="1"/>
    <col min="12289" max="12289" width="0" hidden="1" customWidth="1"/>
    <col min="12290" max="12290" width="0.85546875" customWidth="1"/>
    <col min="12291" max="12291" width="26.140625" customWidth="1"/>
    <col min="12292" max="12292" width="8.7109375" customWidth="1"/>
    <col min="12293" max="12293" width="48.28515625" customWidth="1"/>
    <col min="12294" max="12295" width="0" hidden="1" customWidth="1"/>
    <col min="12296" max="12297" width="15" customWidth="1"/>
    <col min="12298" max="12298" width="0" hidden="1" customWidth="1"/>
    <col min="12299" max="12299" width="8.28515625" customWidth="1"/>
    <col min="12545" max="12545" width="0" hidden="1" customWidth="1"/>
    <col min="12546" max="12546" width="0.85546875" customWidth="1"/>
    <col min="12547" max="12547" width="26.140625" customWidth="1"/>
    <col min="12548" max="12548" width="8.7109375" customWidth="1"/>
    <col min="12549" max="12549" width="48.28515625" customWidth="1"/>
    <col min="12550" max="12551" width="0" hidden="1" customWidth="1"/>
    <col min="12552" max="12553" width="15" customWidth="1"/>
    <col min="12554" max="12554" width="0" hidden="1" customWidth="1"/>
    <col min="12555" max="12555" width="8.28515625" customWidth="1"/>
    <col min="12801" max="12801" width="0" hidden="1" customWidth="1"/>
    <col min="12802" max="12802" width="0.85546875" customWidth="1"/>
    <col min="12803" max="12803" width="26.140625" customWidth="1"/>
    <col min="12804" max="12804" width="8.7109375" customWidth="1"/>
    <col min="12805" max="12805" width="48.28515625" customWidth="1"/>
    <col min="12806" max="12807" width="0" hidden="1" customWidth="1"/>
    <col min="12808" max="12809" width="15" customWidth="1"/>
    <col min="12810" max="12810" width="0" hidden="1" customWidth="1"/>
    <col min="12811" max="12811" width="8.28515625" customWidth="1"/>
    <col min="13057" max="13057" width="0" hidden="1" customWidth="1"/>
    <col min="13058" max="13058" width="0.85546875" customWidth="1"/>
    <col min="13059" max="13059" width="26.140625" customWidth="1"/>
    <col min="13060" max="13060" width="8.7109375" customWidth="1"/>
    <col min="13061" max="13061" width="48.28515625" customWidth="1"/>
    <col min="13062" max="13063" width="0" hidden="1" customWidth="1"/>
    <col min="13064" max="13065" width="15" customWidth="1"/>
    <col min="13066" max="13066" width="0" hidden="1" customWidth="1"/>
    <col min="13067" max="13067" width="8.28515625" customWidth="1"/>
    <col min="13313" max="13313" width="0" hidden="1" customWidth="1"/>
    <col min="13314" max="13314" width="0.85546875" customWidth="1"/>
    <col min="13315" max="13315" width="26.140625" customWidth="1"/>
    <col min="13316" max="13316" width="8.7109375" customWidth="1"/>
    <col min="13317" max="13317" width="48.28515625" customWidth="1"/>
    <col min="13318" max="13319" width="0" hidden="1" customWidth="1"/>
    <col min="13320" max="13321" width="15" customWidth="1"/>
    <col min="13322" max="13322" width="0" hidden="1" customWidth="1"/>
    <col min="13323" max="13323" width="8.28515625" customWidth="1"/>
    <col min="13569" max="13569" width="0" hidden="1" customWidth="1"/>
    <col min="13570" max="13570" width="0.85546875" customWidth="1"/>
    <col min="13571" max="13571" width="26.140625" customWidth="1"/>
    <col min="13572" max="13572" width="8.7109375" customWidth="1"/>
    <col min="13573" max="13573" width="48.28515625" customWidth="1"/>
    <col min="13574" max="13575" width="0" hidden="1" customWidth="1"/>
    <col min="13576" max="13577" width="15" customWidth="1"/>
    <col min="13578" max="13578" width="0" hidden="1" customWidth="1"/>
    <col min="13579" max="13579" width="8.28515625" customWidth="1"/>
    <col min="13825" max="13825" width="0" hidden="1" customWidth="1"/>
    <col min="13826" max="13826" width="0.85546875" customWidth="1"/>
    <col min="13827" max="13827" width="26.140625" customWidth="1"/>
    <col min="13828" max="13828" width="8.7109375" customWidth="1"/>
    <col min="13829" max="13829" width="48.28515625" customWidth="1"/>
    <col min="13830" max="13831" width="0" hidden="1" customWidth="1"/>
    <col min="13832" max="13833" width="15" customWidth="1"/>
    <col min="13834" max="13834" width="0" hidden="1" customWidth="1"/>
    <col min="13835" max="13835" width="8.28515625" customWidth="1"/>
    <col min="14081" max="14081" width="0" hidden="1" customWidth="1"/>
    <col min="14082" max="14082" width="0.85546875" customWidth="1"/>
    <col min="14083" max="14083" width="26.140625" customWidth="1"/>
    <col min="14084" max="14084" width="8.7109375" customWidth="1"/>
    <col min="14085" max="14085" width="48.28515625" customWidth="1"/>
    <col min="14086" max="14087" width="0" hidden="1" customWidth="1"/>
    <col min="14088" max="14089" width="15" customWidth="1"/>
    <col min="14090" max="14090" width="0" hidden="1" customWidth="1"/>
    <col min="14091" max="14091" width="8.28515625" customWidth="1"/>
    <col min="14337" max="14337" width="0" hidden="1" customWidth="1"/>
    <col min="14338" max="14338" width="0.85546875" customWidth="1"/>
    <col min="14339" max="14339" width="26.140625" customWidth="1"/>
    <col min="14340" max="14340" width="8.7109375" customWidth="1"/>
    <col min="14341" max="14341" width="48.28515625" customWidth="1"/>
    <col min="14342" max="14343" width="0" hidden="1" customWidth="1"/>
    <col min="14344" max="14345" width="15" customWidth="1"/>
    <col min="14346" max="14346" width="0" hidden="1" customWidth="1"/>
    <col min="14347" max="14347" width="8.28515625" customWidth="1"/>
    <col min="14593" max="14593" width="0" hidden="1" customWidth="1"/>
    <col min="14594" max="14594" width="0.85546875" customWidth="1"/>
    <col min="14595" max="14595" width="26.140625" customWidth="1"/>
    <col min="14596" max="14596" width="8.7109375" customWidth="1"/>
    <col min="14597" max="14597" width="48.28515625" customWidth="1"/>
    <col min="14598" max="14599" width="0" hidden="1" customWidth="1"/>
    <col min="14600" max="14601" width="15" customWidth="1"/>
    <col min="14602" max="14602" width="0" hidden="1" customWidth="1"/>
    <col min="14603" max="14603" width="8.28515625" customWidth="1"/>
    <col min="14849" max="14849" width="0" hidden="1" customWidth="1"/>
    <col min="14850" max="14850" width="0.85546875" customWidth="1"/>
    <col min="14851" max="14851" width="26.140625" customWidth="1"/>
    <col min="14852" max="14852" width="8.7109375" customWidth="1"/>
    <col min="14853" max="14853" width="48.28515625" customWidth="1"/>
    <col min="14854" max="14855" width="0" hidden="1" customWidth="1"/>
    <col min="14856" max="14857" width="15" customWidth="1"/>
    <col min="14858" max="14858" width="0" hidden="1" customWidth="1"/>
    <col min="14859" max="14859" width="8.28515625" customWidth="1"/>
    <col min="15105" max="15105" width="0" hidden="1" customWidth="1"/>
    <col min="15106" max="15106" width="0.85546875" customWidth="1"/>
    <col min="15107" max="15107" width="26.140625" customWidth="1"/>
    <col min="15108" max="15108" width="8.7109375" customWidth="1"/>
    <col min="15109" max="15109" width="48.28515625" customWidth="1"/>
    <col min="15110" max="15111" width="0" hidden="1" customWidth="1"/>
    <col min="15112" max="15113" width="15" customWidth="1"/>
    <col min="15114" max="15114" width="0" hidden="1" customWidth="1"/>
    <col min="15115" max="15115" width="8.28515625" customWidth="1"/>
    <col min="15361" max="15361" width="0" hidden="1" customWidth="1"/>
    <col min="15362" max="15362" width="0.85546875" customWidth="1"/>
    <col min="15363" max="15363" width="26.140625" customWidth="1"/>
    <col min="15364" max="15364" width="8.7109375" customWidth="1"/>
    <col min="15365" max="15365" width="48.28515625" customWidth="1"/>
    <col min="15366" max="15367" width="0" hidden="1" customWidth="1"/>
    <col min="15368" max="15369" width="15" customWidth="1"/>
    <col min="15370" max="15370" width="0" hidden="1" customWidth="1"/>
    <col min="15371" max="15371" width="8.28515625" customWidth="1"/>
    <col min="15617" max="15617" width="0" hidden="1" customWidth="1"/>
    <col min="15618" max="15618" width="0.85546875" customWidth="1"/>
    <col min="15619" max="15619" width="26.140625" customWidth="1"/>
    <col min="15620" max="15620" width="8.7109375" customWidth="1"/>
    <col min="15621" max="15621" width="48.28515625" customWidth="1"/>
    <col min="15622" max="15623" width="0" hidden="1" customWidth="1"/>
    <col min="15624" max="15625" width="15" customWidth="1"/>
    <col min="15626" max="15626" width="0" hidden="1" customWidth="1"/>
    <col min="15627" max="15627" width="8.28515625" customWidth="1"/>
    <col min="15873" max="15873" width="0" hidden="1" customWidth="1"/>
    <col min="15874" max="15874" width="0.85546875" customWidth="1"/>
    <col min="15875" max="15875" width="26.140625" customWidth="1"/>
    <col min="15876" max="15876" width="8.7109375" customWidth="1"/>
    <col min="15877" max="15877" width="48.28515625" customWidth="1"/>
    <col min="15878" max="15879" width="0" hidden="1" customWidth="1"/>
    <col min="15880" max="15881" width="15" customWidth="1"/>
    <col min="15882" max="15882" width="0" hidden="1" customWidth="1"/>
    <col min="15883" max="15883" width="8.28515625" customWidth="1"/>
    <col min="16129" max="16129" width="0" hidden="1" customWidth="1"/>
    <col min="16130" max="16130" width="0.85546875" customWidth="1"/>
    <col min="16131" max="16131" width="26.140625" customWidth="1"/>
    <col min="16132" max="16132" width="8.7109375" customWidth="1"/>
    <col min="16133" max="16133" width="48.28515625" customWidth="1"/>
    <col min="16134" max="16135" width="0" hidden="1" customWidth="1"/>
    <col min="16136" max="16137" width="15" customWidth="1"/>
    <col min="16138" max="16138" width="0" hidden="1" customWidth="1"/>
    <col min="16139" max="16139" width="8.28515625" customWidth="1"/>
  </cols>
  <sheetData>
    <row r="1" spans="1:11" x14ac:dyDescent="0.2">
      <c r="A1" s="1" t="s">
        <v>15</v>
      </c>
    </row>
    <row r="2" spans="1:11" x14ac:dyDescent="0.2">
      <c r="C2" s="16" t="s">
        <v>23</v>
      </c>
      <c r="D2" s="16"/>
      <c r="E2" s="16"/>
      <c r="F2" s="17"/>
      <c r="G2" s="17"/>
      <c r="H2" s="17"/>
      <c r="I2" s="17"/>
      <c r="J2" s="17"/>
      <c r="K2" s="17"/>
    </row>
    <row r="3" spans="1:11" x14ac:dyDescent="0.2">
      <c r="C3" s="16" t="s">
        <v>523</v>
      </c>
      <c r="D3" s="16"/>
      <c r="E3" s="16"/>
      <c r="F3" s="17"/>
      <c r="G3" s="17"/>
      <c r="H3" s="17"/>
      <c r="I3" s="17"/>
      <c r="J3" s="17"/>
      <c r="K3" s="17"/>
    </row>
    <row r="4" spans="1:11" x14ac:dyDescent="0.2">
      <c r="C4" s="16" t="s">
        <v>24</v>
      </c>
      <c r="D4" s="16"/>
      <c r="E4" s="16"/>
      <c r="F4" s="17"/>
      <c r="G4" s="17"/>
      <c r="H4" s="17"/>
      <c r="I4" s="17"/>
      <c r="J4" s="17"/>
      <c r="K4" s="17"/>
    </row>
    <row r="6" spans="1:11" ht="18" x14ac:dyDescent="0.25">
      <c r="A6" s="2" t="s">
        <v>0</v>
      </c>
      <c r="B6" s="2"/>
      <c r="C6" s="3" t="s">
        <v>147</v>
      </c>
      <c r="D6" s="10"/>
      <c r="E6" s="4"/>
      <c r="F6" s="5"/>
      <c r="G6" s="5"/>
      <c r="H6" s="13"/>
      <c r="I6" s="13"/>
      <c r="J6" s="13"/>
      <c r="K6" s="158"/>
    </row>
    <row r="7" spans="1:11" ht="13.5" thickBot="1" x14ac:dyDescent="0.25">
      <c r="A7" s="1" t="s">
        <v>1</v>
      </c>
      <c r="D7" s="11"/>
      <c r="H7" s="26"/>
      <c r="I7" s="26"/>
      <c r="J7" s="26"/>
      <c r="K7" s="26"/>
    </row>
    <row r="8" spans="1:11" ht="13.5" thickBot="1" x14ac:dyDescent="0.25">
      <c r="A8" s="1" t="s">
        <v>2</v>
      </c>
      <c r="C8" s="6" t="s">
        <v>3</v>
      </c>
      <c r="D8" s="12"/>
      <c r="E8" s="7"/>
      <c r="F8" s="8"/>
      <c r="G8" s="8"/>
      <c r="H8" s="14"/>
      <c r="I8" s="14"/>
      <c r="J8" s="14"/>
      <c r="K8" s="159"/>
    </row>
    <row r="9" spans="1:11" ht="13.5" thickBot="1" x14ac:dyDescent="0.25">
      <c r="A9" s="1" t="s">
        <v>4</v>
      </c>
      <c r="C9" s="129"/>
      <c r="D9" s="130"/>
      <c r="E9" s="131"/>
      <c r="F9" s="160"/>
      <c r="G9" s="160"/>
      <c r="H9" s="205"/>
      <c r="I9" s="205"/>
      <c r="J9" s="205"/>
      <c r="K9" s="206"/>
    </row>
    <row r="10" spans="1:11" ht="34.5" customHeight="1" x14ac:dyDescent="0.2">
      <c r="A10" s="1" t="s">
        <v>5</v>
      </c>
      <c r="C10" s="161" t="s">
        <v>6</v>
      </c>
      <c r="D10" s="162" t="s">
        <v>7</v>
      </c>
      <c r="E10" s="163" t="s">
        <v>8</v>
      </c>
      <c r="F10" s="164"/>
      <c r="G10" s="164"/>
      <c r="H10" s="164" t="s">
        <v>524</v>
      </c>
      <c r="I10" s="165" t="s">
        <v>525</v>
      </c>
      <c r="J10" s="164" t="s">
        <v>526</v>
      </c>
      <c r="K10" s="165" t="s">
        <v>323</v>
      </c>
    </row>
    <row r="11" spans="1:11" ht="13.5" customHeight="1" thickBot="1" x14ac:dyDescent="0.25">
      <c r="A11" s="1" t="s">
        <v>9</v>
      </c>
      <c r="C11" s="166"/>
      <c r="D11" s="167"/>
      <c r="E11" s="168" t="s">
        <v>527</v>
      </c>
      <c r="F11" s="169" t="s">
        <v>10</v>
      </c>
      <c r="G11" s="169" t="s">
        <v>11</v>
      </c>
      <c r="H11" s="169"/>
      <c r="I11" s="170"/>
      <c r="J11" s="169"/>
      <c r="K11" s="170"/>
    </row>
    <row r="12" spans="1:11" ht="13.5" thickBot="1" x14ac:dyDescent="0.25">
      <c r="A12" s="1" t="s">
        <v>12</v>
      </c>
      <c r="C12" s="171" t="s">
        <v>324</v>
      </c>
      <c r="D12" s="172"/>
      <c r="E12" s="144"/>
      <c r="F12" s="9"/>
      <c r="G12" s="9"/>
      <c r="H12" s="27"/>
      <c r="I12" s="15"/>
      <c r="J12" s="27"/>
      <c r="K12" s="15"/>
    </row>
    <row r="13" spans="1:11" x14ac:dyDescent="0.2">
      <c r="A13" s="1" t="s">
        <v>13</v>
      </c>
      <c r="C13" s="19" t="s">
        <v>295</v>
      </c>
      <c r="D13" s="25" t="s">
        <v>176</v>
      </c>
      <c r="E13" s="20" t="s">
        <v>177</v>
      </c>
      <c r="F13" s="21"/>
      <c r="G13" s="21"/>
      <c r="H13" s="28">
        <v>67689.600000000006</v>
      </c>
      <c r="I13" s="29">
        <v>68022.399999999994</v>
      </c>
      <c r="J13" s="28" t="s">
        <v>15</v>
      </c>
      <c r="K13" s="29">
        <f t="shared" ref="K13:K76" si="0">IF(H13=0,"***",I13/H13)</f>
        <v>1.0049165602987755</v>
      </c>
    </row>
    <row r="14" spans="1:11" x14ac:dyDescent="0.2">
      <c r="A14" s="1" t="s">
        <v>16</v>
      </c>
      <c r="C14" s="22"/>
      <c r="D14" s="157"/>
      <c r="E14" s="23" t="s">
        <v>70</v>
      </c>
      <c r="F14" s="24"/>
      <c r="G14" s="24"/>
      <c r="H14" s="30">
        <v>67689.600000000006</v>
      </c>
      <c r="I14" s="31">
        <v>68022.399999999994</v>
      </c>
      <c r="J14" s="30"/>
      <c r="K14" s="31">
        <f t="shared" si="0"/>
        <v>1.0049165602987755</v>
      </c>
    </row>
    <row r="15" spans="1:11" x14ac:dyDescent="0.2">
      <c r="A15" s="1" t="s">
        <v>528</v>
      </c>
      <c r="C15" s="173"/>
      <c r="D15" s="174"/>
      <c r="E15" s="175" t="s">
        <v>532</v>
      </c>
      <c r="F15" s="176"/>
      <c r="G15" s="176"/>
      <c r="H15" s="177">
        <v>67689.600000000006</v>
      </c>
      <c r="I15" s="178">
        <v>68022.399999999994</v>
      </c>
      <c r="J15" s="177"/>
      <c r="K15" s="178">
        <f t="shared" si="0"/>
        <v>1.0049165602987755</v>
      </c>
    </row>
    <row r="16" spans="1:11" hidden="1" x14ac:dyDescent="0.2">
      <c r="A16" s="1" t="s">
        <v>528</v>
      </c>
      <c r="C16" s="173"/>
      <c r="D16" s="174"/>
      <c r="E16" s="175"/>
      <c r="F16" s="176" t="s">
        <v>568</v>
      </c>
      <c r="G16" s="176" t="s">
        <v>177</v>
      </c>
      <c r="H16" s="177"/>
      <c r="I16" s="178">
        <v>9000</v>
      </c>
      <c r="J16" s="177"/>
      <c r="K16" s="178" t="str">
        <f t="shared" si="0"/>
        <v>***</v>
      </c>
    </row>
    <row r="17" spans="1:11" hidden="1" x14ac:dyDescent="0.2">
      <c r="A17" s="1" t="s">
        <v>528</v>
      </c>
      <c r="C17" s="173"/>
      <c r="D17" s="174"/>
      <c r="E17" s="175"/>
      <c r="F17" s="176" t="s">
        <v>570</v>
      </c>
      <c r="G17" s="176" t="s">
        <v>177</v>
      </c>
      <c r="H17" s="177"/>
      <c r="I17" s="178">
        <v>5000</v>
      </c>
      <c r="J17" s="177"/>
      <c r="K17" s="178" t="str">
        <f t="shared" si="0"/>
        <v>***</v>
      </c>
    </row>
    <row r="18" spans="1:11" hidden="1" x14ac:dyDescent="0.2">
      <c r="A18" s="1" t="s">
        <v>528</v>
      </c>
      <c r="C18" s="173"/>
      <c r="D18" s="174"/>
      <c r="E18" s="175"/>
      <c r="F18" s="176" t="s">
        <v>613</v>
      </c>
      <c r="G18" s="176" t="s">
        <v>177</v>
      </c>
      <c r="H18" s="177"/>
      <c r="I18" s="178">
        <v>1005</v>
      </c>
      <c r="J18" s="177"/>
      <c r="K18" s="178" t="str">
        <f t="shared" si="0"/>
        <v>***</v>
      </c>
    </row>
    <row r="19" spans="1:11" hidden="1" x14ac:dyDescent="0.2">
      <c r="A19" s="1" t="s">
        <v>528</v>
      </c>
      <c r="C19" s="173"/>
      <c r="D19" s="174"/>
      <c r="E19" s="175"/>
      <c r="F19" s="176" t="s">
        <v>553</v>
      </c>
      <c r="G19" s="176" t="s">
        <v>177</v>
      </c>
      <c r="H19" s="177"/>
      <c r="I19" s="178">
        <v>51017.4</v>
      </c>
      <c r="J19" s="177"/>
      <c r="K19" s="178" t="str">
        <f t="shared" si="0"/>
        <v>***</v>
      </c>
    </row>
    <row r="20" spans="1:11" hidden="1" x14ac:dyDescent="0.2">
      <c r="A20" s="1" t="s">
        <v>528</v>
      </c>
      <c r="C20" s="173"/>
      <c r="D20" s="174"/>
      <c r="E20" s="175"/>
      <c r="F20" s="176" t="s">
        <v>538</v>
      </c>
      <c r="G20" s="176" t="s">
        <v>177</v>
      </c>
      <c r="H20" s="177"/>
      <c r="I20" s="178">
        <v>1000</v>
      </c>
      <c r="J20" s="177"/>
      <c r="K20" s="178" t="str">
        <f t="shared" si="0"/>
        <v>***</v>
      </c>
    </row>
    <row r="21" spans="1:11" hidden="1" x14ac:dyDescent="0.2">
      <c r="A21" s="1" t="s">
        <v>528</v>
      </c>
      <c r="C21" s="173"/>
      <c r="D21" s="174"/>
      <c r="E21" s="175"/>
      <c r="F21" s="176" t="s">
        <v>556</v>
      </c>
      <c r="G21" s="176" t="s">
        <v>177</v>
      </c>
      <c r="H21" s="177"/>
      <c r="I21" s="178">
        <v>1000</v>
      </c>
      <c r="J21" s="177"/>
      <c r="K21" s="178" t="str">
        <f t="shared" si="0"/>
        <v>***</v>
      </c>
    </row>
    <row r="22" spans="1:11" x14ac:dyDescent="0.2">
      <c r="A22" s="1" t="s">
        <v>13</v>
      </c>
      <c r="C22" s="19" t="s">
        <v>295</v>
      </c>
      <c r="D22" s="25" t="s">
        <v>153</v>
      </c>
      <c r="E22" s="20" t="s">
        <v>294</v>
      </c>
      <c r="F22" s="21"/>
      <c r="G22" s="21"/>
      <c r="H22" s="28">
        <v>210759.2</v>
      </c>
      <c r="I22" s="29">
        <v>369919.5</v>
      </c>
      <c r="J22" s="28" t="s">
        <v>15</v>
      </c>
      <c r="K22" s="29">
        <f t="shared" si="0"/>
        <v>1.7551760492543147</v>
      </c>
    </row>
    <row r="23" spans="1:11" x14ac:dyDescent="0.2">
      <c r="A23" s="1" t="s">
        <v>16</v>
      </c>
      <c r="C23" s="22"/>
      <c r="D23" s="157"/>
      <c r="E23" s="23" t="s">
        <v>70</v>
      </c>
      <c r="F23" s="24"/>
      <c r="G23" s="24"/>
      <c r="H23" s="30">
        <v>210759.2</v>
      </c>
      <c r="I23" s="31">
        <v>369919.5</v>
      </c>
      <c r="J23" s="30"/>
      <c r="K23" s="31">
        <f t="shared" si="0"/>
        <v>1.7551760492543147</v>
      </c>
    </row>
    <row r="24" spans="1:11" x14ac:dyDescent="0.2">
      <c r="A24" s="1" t="s">
        <v>528</v>
      </c>
      <c r="C24" s="173"/>
      <c r="D24" s="174"/>
      <c r="E24" s="175" t="s">
        <v>532</v>
      </c>
      <c r="F24" s="176"/>
      <c r="G24" s="176"/>
      <c r="H24" s="177">
        <v>210759.2</v>
      </c>
      <c r="I24" s="178">
        <v>369919.5</v>
      </c>
      <c r="J24" s="177"/>
      <c r="K24" s="178">
        <f t="shared" si="0"/>
        <v>1.7551760492543147</v>
      </c>
    </row>
    <row r="25" spans="1:11" hidden="1" x14ac:dyDescent="0.2">
      <c r="A25" s="1" t="s">
        <v>528</v>
      </c>
      <c r="C25" s="173"/>
      <c r="D25" s="174"/>
      <c r="E25" s="175"/>
      <c r="F25" s="176" t="s">
        <v>553</v>
      </c>
      <c r="G25" s="176" t="s">
        <v>294</v>
      </c>
      <c r="H25" s="177"/>
      <c r="I25" s="178">
        <v>368419.5</v>
      </c>
      <c r="J25" s="177"/>
      <c r="K25" s="178" t="str">
        <f t="shared" si="0"/>
        <v>***</v>
      </c>
    </row>
    <row r="26" spans="1:11" hidden="1" x14ac:dyDescent="0.2">
      <c r="A26" s="1" t="s">
        <v>528</v>
      </c>
      <c r="C26" s="173"/>
      <c r="D26" s="174"/>
      <c r="E26" s="175"/>
      <c r="F26" s="176" t="s">
        <v>620</v>
      </c>
      <c r="G26" s="176" t="s">
        <v>294</v>
      </c>
      <c r="H26" s="177"/>
      <c r="I26" s="178">
        <v>1500</v>
      </c>
      <c r="J26" s="177"/>
      <c r="K26" s="178" t="str">
        <f t="shared" si="0"/>
        <v>***</v>
      </c>
    </row>
    <row r="27" spans="1:11" x14ac:dyDescent="0.2">
      <c r="A27" s="1" t="s">
        <v>13</v>
      </c>
      <c r="C27" s="19" t="s">
        <v>295</v>
      </c>
      <c r="D27" s="25" t="s">
        <v>154</v>
      </c>
      <c r="E27" s="20" t="s">
        <v>155</v>
      </c>
      <c r="F27" s="21"/>
      <c r="G27" s="21"/>
      <c r="H27" s="28">
        <v>96809</v>
      </c>
      <c r="I27" s="29">
        <v>83460</v>
      </c>
      <c r="J27" s="28" t="s">
        <v>15</v>
      </c>
      <c r="K27" s="29">
        <f t="shared" si="0"/>
        <v>0.8621099277959694</v>
      </c>
    </row>
    <row r="28" spans="1:11" x14ac:dyDescent="0.2">
      <c r="A28" s="1" t="s">
        <v>16</v>
      </c>
      <c r="C28" s="22"/>
      <c r="D28" s="157"/>
      <c r="E28" s="23" t="s">
        <v>70</v>
      </c>
      <c r="F28" s="24"/>
      <c r="G28" s="24"/>
      <c r="H28" s="30">
        <v>96809</v>
      </c>
      <c r="I28" s="31">
        <v>83460</v>
      </c>
      <c r="J28" s="30"/>
      <c r="K28" s="31">
        <f t="shared" si="0"/>
        <v>0.8621099277959694</v>
      </c>
    </row>
    <row r="29" spans="1:11" x14ac:dyDescent="0.2">
      <c r="A29" s="1" t="s">
        <v>528</v>
      </c>
      <c r="C29" s="173"/>
      <c r="D29" s="174"/>
      <c r="E29" s="175" t="s">
        <v>532</v>
      </c>
      <c r="F29" s="176"/>
      <c r="G29" s="176"/>
      <c r="H29" s="177">
        <v>96809</v>
      </c>
      <c r="I29" s="178">
        <v>83460</v>
      </c>
      <c r="J29" s="177"/>
      <c r="K29" s="178">
        <f t="shared" si="0"/>
        <v>0.8621099277959694</v>
      </c>
    </row>
    <row r="30" spans="1:11" hidden="1" x14ac:dyDescent="0.2">
      <c r="A30" s="1" t="s">
        <v>528</v>
      </c>
      <c r="C30" s="173"/>
      <c r="D30" s="174"/>
      <c r="E30" s="175"/>
      <c r="F30" s="176" t="s">
        <v>702</v>
      </c>
      <c r="G30" s="176" t="s">
        <v>155</v>
      </c>
      <c r="H30" s="177"/>
      <c r="I30" s="178">
        <v>1000</v>
      </c>
      <c r="J30" s="177"/>
      <c r="K30" s="178" t="str">
        <f t="shared" si="0"/>
        <v>***</v>
      </c>
    </row>
    <row r="31" spans="1:11" hidden="1" x14ac:dyDescent="0.2">
      <c r="A31" s="1" t="s">
        <v>528</v>
      </c>
      <c r="C31" s="173"/>
      <c r="D31" s="174"/>
      <c r="E31" s="175"/>
      <c r="F31" s="176" t="s">
        <v>553</v>
      </c>
      <c r="G31" s="176" t="s">
        <v>155</v>
      </c>
      <c r="H31" s="177"/>
      <c r="I31" s="178">
        <v>82460</v>
      </c>
      <c r="J31" s="177"/>
      <c r="K31" s="178" t="str">
        <f t="shared" si="0"/>
        <v>***</v>
      </c>
    </row>
    <row r="32" spans="1:11" x14ac:dyDescent="0.2">
      <c r="A32" s="1" t="s">
        <v>13</v>
      </c>
      <c r="C32" s="19" t="s">
        <v>295</v>
      </c>
      <c r="D32" s="25" t="s">
        <v>156</v>
      </c>
      <c r="E32" s="20" t="s">
        <v>157</v>
      </c>
      <c r="F32" s="21"/>
      <c r="G32" s="21"/>
      <c r="H32" s="28">
        <v>4212</v>
      </c>
      <c r="I32" s="29">
        <v>4212</v>
      </c>
      <c r="J32" s="28" t="s">
        <v>15</v>
      </c>
      <c r="K32" s="29">
        <f t="shared" si="0"/>
        <v>1</v>
      </c>
    </row>
    <row r="33" spans="1:11" x14ac:dyDescent="0.2">
      <c r="A33" s="1" t="s">
        <v>16</v>
      </c>
      <c r="C33" s="22"/>
      <c r="D33" s="157"/>
      <c r="E33" s="23" t="s">
        <v>70</v>
      </c>
      <c r="F33" s="24"/>
      <c r="G33" s="24"/>
      <c r="H33" s="30">
        <v>4212</v>
      </c>
      <c r="I33" s="31">
        <v>4212</v>
      </c>
      <c r="J33" s="30"/>
      <c r="K33" s="31">
        <f t="shared" si="0"/>
        <v>1</v>
      </c>
    </row>
    <row r="34" spans="1:11" x14ac:dyDescent="0.2">
      <c r="A34" s="1" t="s">
        <v>528</v>
      </c>
      <c r="C34" s="173"/>
      <c r="D34" s="174"/>
      <c r="E34" s="175" t="s">
        <v>532</v>
      </c>
      <c r="F34" s="176"/>
      <c r="G34" s="176"/>
      <c r="H34" s="177">
        <v>4212</v>
      </c>
      <c r="I34" s="178">
        <v>4212</v>
      </c>
      <c r="J34" s="177"/>
      <c r="K34" s="178">
        <f t="shared" si="0"/>
        <v>1</v>
      </c>
    </row>
    <row r="35" spans="1:11" hidden="1" x14ac:dyDescent="0.2">
      <c r="A35" s="1" t="s">
        <v>528</v>
      </c>
      <c r="C35" s="173"/>
      <c r="D35" s="174"/>
      <c r="E35" s="175"/>
      <c r="F35" s="176" t="s">
        <v>553</v>
      </c>
      <c r="G35" s="176" t="s">
        <v>157</v>
      </c>
      <c r="H35" s="177"/>
      <c r="I35" s="178">
        <v>4212</v>
      </c>
      <c r="J35" s="177"/>
      <c r="K35" s="178" t="str">
        <f t="shared" si="0"/>
        <v>***</v>
      </c>
    </row>
    <row r="36" spans="1:11" x14ac:dyDescent="0.2">
      <c r="A36" s="1" t="s">
        <v>13</v>
      </c>
      <c r="C36" s="19" t="s">
        <v>295</v>
      </c>
      <c r="D36" s="25" t="s">
        <v>158</v>
      </c>
      <c r="E36" s="20" t="s">
        <v>159</v>
      </c>
      <c r="F36" s="21"/>
      <c r="G36" s="21"/>
      <c r="H36" s="28">
        <v>9720</v>
      </c>
      <c r="I36" s="29">
        <v>14347.3</v>
      </c>
      <c r="J36" s="28" t="s">
        <v>15</v>
      </c>
      <c r="K36" s="29">
        <f t="shared" si="0"/>
        <v>1.4760596707818929</v>
      </c>
    </row>
    <row r="37" spans="1:11" x14ac:dyDescent="0.2">
      <c r="A37" s="1" t="s">
        <v>16</v>
      </c>
      <c r="C37" s="22"/>
      <c r="D37" s="157"/>
      <c r="E37" s="23" t="s">
        <v>70</v>
      </c>
      <c r="F37" s="24"/>
      <c r="G37" s="24"/>
      <c r="H37" s="30">
        <v>9720</v>
      </c>
      <c r="I37" s="31">
        <v>14347.3</v>
      </c>
      <c r="J37" s="30"/>
      <c r="K37" s="31">
        <f t="shared" si="0"/>
        <v>1.4760596707818929</v>
      </c>
    </row>
    <row r="38" spans="1:11" x14ac:dyDescent="0.2">
      <c r="A38" s="1" t="s">
        <v>528</v>
      </c>
      <c r="C38" s="173"/>
      <c r="D38" s="174"/>
      <c r="E38" s="175" t="s">
        <v>532</v>
      </c>
      <c r="F38" s="176"/>
      <c r="G38" s="176"/>
      <c r="H38" s="177">
        <v>9720</v>
      </c>
      <c r="I38" s="178">
        <v>14347.3</v>
      </c>
      <c r="J38" s="177"/>
      <c r="K38" s="178">
        <f t="shared" si="0"/>
        <v>1.4760596707818929</v>
      </c>
    </row>
    <row r="39" spans="1:11" hidden="1" x14ac:dyDescent="0.2">
      <c r="A39" s="1" t="s">
        <v>528</v>
      </c>
      <c r="C39" s="173"/>
      <c r="D39" s="174"/>
      <c r="E39" s="175"/>
      <c r="F39" s="176" t="s">
        <v>553</v>
      </c>
      <c r="G39" s="176" t="s">
        <v>159</v>
      </c>
      <c r="H39" s="177"/>
      <c r="I39" s="178">
        <v>14347.3</v>
      </c>
      <c r="J39" s="177"/>
      <c r="K39" s="178" t="str">
        <f t="shared" si="0"/>
        <v>***</v>
      </c>
    </row>
    <row r="40" spans="1:11" x14ac:dyDescent="0.2">
      <c r="A40" s="1" t="s">
        <v>13</v>
      </c>
      <c r="C40" s="19" t="s">
        <v>295</v>
      </c>
      <c r="D40" s="25" t="s">
        <v>178</v>
      </c>
      <c r="E40" s="20" t="s">
        <v>179</v>
      </c>
      <c r="F40" s="21"/>
      <c r="G40" s="21"/>
      <c r="H40" s="28">
        <v>132936.9</v>
      </c>
      <c r="I40" s="29">
        <v>178792</v>
      </c>
      <c r="J40" s="28" t="s">
        <v>15</v>
      </c>
      <c r="K40" s="29">
        <f t="shared" si="0"/>
        <v>1.3449388394042587</v>
      </c>
    </row>
    <row r="41" spans="1:11" x14ac:dyDescent="0.2">
      <c r="A41" s="1" t="s">
        <v>16</v>
      </c>
      <c r="C41" s="22"/>
      <c r="D41" s="157"/>
      <c r="E41" s="23" t="s">
        <v>70</v>
      </c>
      <c r="F41" s="24"/>
      <c r="G41" s="24"/>
      <c r="H41" s="30">
        <v>132936.9</v>
      </c>
      <c r="I41" s="31">
        <v>178792</v>
      </c>
      <c r="J41" s="30"/>
      <c r="K41" s="31">
        <f t="shared" si="0"/>
        <v>1.3449388394042587</v>
      </c>
    </row>
    <row r="42" spans="1:11" x14ac:dyDescent="0.2">
      <c r="A42" s="1" t="s">
        <v>528</v>
      </c>
      <c r="C42" s="173"/>
      <c r="D42" s="174"/>
      <c r="E42" s="175" t="s">
        <v>532</v>
      </c>
      <c r="F42" s="176"/>
      <c r="G42" s="176"/>
      <c r="H42" s="177">
        <v>132936.9</v>
      </c>
      <c r="I42" s="178">
        <v>178792</v>
      </c>
      <c r="J42" s="177"/>
      <c r="K42" s="178">
        <f t="shared" si="0"/>
        <v>1.3449388394042587</v>
      </c>
    </row>
    <row r="43" spans="1:11" hidden="1" x14ac:dyDescent="0.2">
      <c r="A43" s="1" t="s">
        <v>528</v>
      </c>
      <c r="C43" s="173"/>
      <c r="D43" s="174"/>
      <c r="E43" s="175"/>
      <c r="F43" s="176" t="s">
        <v>568</v>
      </c>
      <c r="G43" s="176" t="s">
        <v>179</v>
      </c>
      <c r="H43" s="177"/>
      <c r="I43" s="178">
        <v>1000</v>
      </c>
      <c r="J43" s="177"/>
      <c r="K43" s="178" t="str">
        <f t="shared" si="0"/>
        <v>***</v>
      </c>
    </row>
    <row r="44" spans="1:11" hidden="1" x14ac:dyDescent="0.2">
      <c r="A44" s="1" t="s">
        <v>528</v>
      </c>
      <c r="C44" s="173"/>
      <c r="D44" s="174"/>
      <c r="E44" s="175"/>
      <c r="F44" s="176" t="s">
        <v>570</v>
      </c>
      <c r="G44" s="176" t="s">
        <v>179</v>
      </c>
      <c r="H44" s="177"/>
      <c r="I44" s="178">
        <v>1000</v>
      </c>
      <c r="J44" s="177"/>
      <c r="K44" s="178" t="str">
        <f t="shared" si="0"/>
        <v>***</v>
      </c>
    </row>
    <row r="45" spans="1:11" hidden="1" x14ac:dyDescent="0.2">
      <c r="A45" s="1" t="s">
        <v>528</v>
      </c>
      <c r="C45" s="173"/>
      <c r="D45" s="174"/>
      <c r="E45" s="175"/>
      <c r="F45" s="176" t="s">
        <v>557</v>
      </c>
      <c r="G45" s="176" t="s">
        <v>179</v>
      </c>
      <c r="H45" s="177"/>
      <c r="I45" s="178">
        <v>5</v>
      </c>
      <c r="J45" s="177"/>
      <c r="K45" s="178" t="str">
        <f t="shared" si="0"/>
        <v>***</v>
      </c>
    </row>
    <row r="46" spans="1:11" hidden="1" x14ac:dyDescent="0.2">
      <c r="A46" s="1" t="s">
        <v>528</v>
      </c>
      <c r="C46" s="173"/>
      <c r="D46" s="174"/>
      <c r="E46" s="175"/>
      <c r="F46" s="176" t="s">
        <v>558</v>
      </c>
      <c r="G46" s="176" t="s">
        <v>179</v>
      </c>
      <c r="H46" s="177"/>
      <c r="I46" s="178">
        <v>4000</v>
      </c>
      <c r="J46" s="177"/>
      <c r="K46" s="178" t="str">
        <f t="shared" si="0"/>
        <v>***</v>
      </c>
    </row>
    <row r="47" spans="1:11" hidden="1" x14ac:dyDescent="0.2">
      <c r="A47" s="1" t="s">
        <v>528</v>
      </c>
      <c r="C47" s="173"/>
      <c r="D47" s="174"/>
      <c r="E47" s="175"/>
      <c r="F47" s="176" t="s">
        <v>541</v>
      </c>
      <c r="G47" s="176" t="s">
        <v>179</v>
      </c>
      <c r="H47" s="177"/>
      <c r="I47" s="178">
        <v>14000</v>
      </c>
      <c r="J47" s="177"/>
      <c r="K47" s="178" t="str">
        <f t="shared" si="0"/>
        <v>***</v>
      </c>
    </row>
    <row r="48" spans="1:11" hidden="1" x14ac:dyDescent="0.2">
      <c r="A48" s="1" t="s">
        <v>528</v>
      </c>
      <c r="C48" s="173"/>
      <c r="D48" s="174"/>
      <c r="E48" s="175"/>
      <c r="F48" s="176" t="s">
        <v>553</v>
      </c>
      <c r="G48" s="176" t="s">
        <v>179</v>
      </c>
      <c r="H48" s="177"/>
      <c r="I48" s="178">
        <v>155787</v>
      </c>
      <c r="J48" s="177"/>
      <c r="K48" s="178" t="str">
        <f t="shared" si="0"/>
        <v>***</v>
      </c>
    </row>
    <row r="49" spans="1:11" hidden="1" x14ac:dyDescent="0.2">
      <c r="A49" s="1" t="s">
        <v>528</v>
      </c>
      <c r="C49" s="173"/>
      <c r="D49" s="174"/>
      <c r="E49" s="175"/>
      <c r="F49" s="176" t="s">
        <v>538</v>
      </c>
      <c r="G49" s="176" t="s">
        <v>179</v>
      </c>
      <c r="H49" s="177"/>
      <c r="I49" s="178">
        <v>1000</v>
      </c>
      <c r="J49" s="177"/>
      <c r="K49" s="178" t="str">
        <f t="shared" si="0"/>
        <v>***</v>
      </c>
    </row>
    <row r="50" spans="1:11" hidden="1" x14ac:dyDescent="0.2">
      <c r="A50" s="1" t="s">
        <v>528</v>
      </c>
      <c r="C50" s="173"/>
      <c r="D50" s="174"/>
      <c r="E50" s="175"/>
      <c r="F50" s="176" t="s">
        <v>556</v>
      </c>
      <c r="G50" s="176" t="s">
        <v>179</v>
      </c>
      <c r="H50" s="177"/>
      <c r="I50" s="178">
        <v>1000</v>
      </c>
      <c r="J50" s="177"/>
      <c r="K50" s="178" t="str">
        <f t="shared" si="0"/>
        <v>***</v>
      </c>
    </row>
    <row r="51" spans="1:11" hidden="1" x14ac:dyDescent="0.2">
      <c r="A51" s="1" t="s">
        <v>528</v>
      </c>
      <c r="C51" s="173"/>
      <c r="D51" s="174"/>
      <c r="E51" s="175"/>
      <c r="F51" s="176" t="s">
        <v>1406</v>
      </c>
      <c r="G51" s="176" t="s">
        <v>179</v>
      </c>
      <c r="H51" s="177"/>
      <c r="I51" s="178">
        <v>1000</v>
      </c>
      <c r="J51" s="177"/>
      <c r="K51" s="178" t="str">
        <f t="shared" si="0"/>
        <v>***</v>
      </c>
    </row>
    <row r="52" spans="1:11" x14ac:dyDescent="0.2">
      <c r="A52" s="1" t="s">
        <v>13</v>
      </c>
      <c r="C52" s="19" t="s">
        <v>295</v>
      </c>
      <c r="D52" s="25" t="s">
        <v>162</v>
      </c>
      <c r="E52" s="20" t="s">
        <v>163</v>
      </c>
      <c r="F52" s="21"/>
      <c r="G52" s="21"/>
      <c r="H52" s="28">
        <v>61151</v>
      </c>
      <c r="I52" s="29">
        <v>61151</v>
      </c>
      <c r="J52" s="28" t="s">
        <v>15</v>
      </c>
      <c r="K52" s="29">
        <f t="shared" si="0"/>
        <v>1</v>
      </c>
    </row>
    <row r="53" spans="1:11" x14ac:dyDescent="0.2">
      <c r="A53" s="1" t="s">
        <v>16</v>
      </c>
      <c r="C53" s="22"/>
      <c r="D53" s="157"/>
      <c r="E53" s="23" t="s">
        <v>70</v>
      </c>
      <c r="F53" s="24"/>
      <c r="G53" s="24"/>
      <c r="H53" s="30">
        <v>61151</v>
      </c>
      <c r="I53" s="31">
        <v>61151</v>
      </c>
      <c r="J53" s="30"/>
      <c r="K53" s="31">
        <f t="shared" si="0"/>
        <v>1</v>
      </c>
    </row>
    <row r="54" spans="1:11" x14ac:dyDescent="0.2">
      <c r="A54" s="1" t="s">
        <v>528</v>
      </c>
      <c r="C54" s="173"/>
      <c r="D54" s="174"/>
      <c r="E54" s="175" t="s">
        <v>532</v>
      </c>
      <c r="F54" s="176"/>
      <c r="G54" s="176"/>
      <c r="H54" s="177">
        <v>61151</v>
      </c>
      <c r="I54" s="178">
        <v>61151</v>
      </c>
      <c r="J54" s="177"/>
      <c r="K54" s="178">
        <f t="shared" si="0"/>
        <v>1</v>
      </c>
    </row>
    <row r="55" spans="1:11" hidden="1" x14ac:dyDescent="0.2">
      <c r="A55" s="1" t="s">
        <v>528</v>
      </c>
      <c r="C55" s="173"/>
      <c r="D55" s="174"/>
      <c r="E55" s="175"/>
      <c r="F55" s="176" t="s">
        <v>553</v>
      </c>
      <c r="G55" s="176" t="s">
        <v>163</v>
      </c>
      <c r="H55" s="177"/>
      <c r="I55" s="178">
        <v>61151</v>
      </c>
      <c r="J55" s="177"/>
      <c r="K55" s="178" t="str">
        <f t="shared" si="0"/>
        <v>***</v>
      </c>
    </row>
    <row r="56" spans="1:11" x14ac:dyDescent="0.2">
      <c r="A56" s="1" t="s">
        <v>13</v>
      </c>
      <c r="C56" s="19" t="s">
        <v>295</v>
      </c>
      <c r="D56" s="25" t="s">
        <v>164</v>
      </c>
      <c r="E56" s="20" t="s">
        <v>165</v>
      </c>
      <c r="F56" s="21"/>
      <c r="G56" s="21"/>
      <c r="H56" s="28">
        <v>13300</v>
      </c>
      <c r="I56" s="29">
        <v>33500</v>
      </c>
      <c r="J56" s="28" t="s">
        <v>15</v>
      </c>
      <c r="K56" s="29">
        <f t="shared" si="0"/>
        <v>2.518796992481203</v>
      </c>
    </row>
    <row r="57" spans="1:11" x14ac:dyDescent="0.2">
      <c r="A57" s="1" t="s">
        <v>16</v>
      </c>
      <c r="C57" s="22"/>
      <c r="D57" s="157"/>
      <c r="E57" s="23" t="s">
        <v>70</v>
      </c>
      <c r="F57" s="24"/>
      <c r="G57" s="24"/>
      <c r="H57" s="30">
        <v>13300</v>
      </c>
      <c r="I57" s="31">
        <v>33500</v>
      </c>
      <c r="J57" s="30"/>
      <c r="K57" s="31">
        <f t="shared" si="0"/>
        <v>2.518796992481203</v>
      </c>
    </row>
    <row r="58" spans="1:11" x14ac:dyDescent="0.2">
      <c r="A58" s="1" t="s">
        <v>528</v>
      </c>
      <c r="C58" s="173"/>
      <c r="D58" s="174"/>
      <c r="E58" s="175" t="s">
        <v>532</v>
      </c>
      <c r="F58" s="176"/>
      <c r="G58" s="176"/>
      <c r="H58" s="177">
        <v>13300</v>
      </c>
      <c r="I58" s="178">
        <v>33500</v>
      </c>
      <c r="J58" s="177"/>
      <c r="K58" s="178">
        <f t="shared" si="0"/>
        <v>2.518796992481203</v>
      </c>
    </row>
    <row r="59" spans="1:11" hidden="1" x14ac:dyDescent="0.2">
      <c r="A59" s="1" t="s">
        <v>528</v>
      </c>
      <c r="C59" s="173"/>
      <c r="D59" s="174"/>
      <c r="E59" s="175"/>
      <c r="F59" s="176" t="s">
        <v>559</v>
      </c>
      <c r="G59" s="176" t="s">
        <v>165</v>
      </c>
      <c r="H59" s="177"/>
      <c r="I59" s="178">
        <v>0.1</v>
      </c>
      <c r="J59" s="177"/>
      <c r="K59" s="178" t="str">
        <f t="shared" si="0"/>
        <v>***</v>
      </c>
    </row>
    <row r="60" spans="1:11" hidden="1" x14ac:dyDescent="0.2">
      <c r="A60" s="1" t="s">
        <v>528</v>
      </c>
      <c r="C60" s="173"/>
      <c r="D60" s="174"/>
      <c r="E60" s="175"/>
      <c r="F60" s="176" t="s">
        <v>553</v>
      </c>
      <c r="G60" s="176" t="s">
        <v>165</v>
      </c>
      <c r="H60" s="177"/>
      <c r="I60" s="178">
        <v>33499.9</v>
      </c>
      <c r="J60" s="177"/>
      <c r="K60" s="178" t="str">
        <f t="shared" si="0"/>
        <v>***</v>
      </c>
    </row>
    <row r="61" spans="1:11" x14ac:dyDescent="0.2">
      <c r="A61" s="1" t="s">
        <v>13</v>
      </c>
      <c r="C61" s="19" t="s">
        <v>295</v>
      </c>
      <c r="D61" s="25" t="s">
        <v>180</v>
      </c>
      <c r="E61" s="20" t="s">
        <v>181</v>
      </c>
      <c r="F61" s="21"/>
      <c r="G61" s="21"/>
      <c r="H61" s="28">
        <v>34776</v>
      </c>
      <c r="I61" s="29">
        <v>140920</v>
      </c>
      <c r="J61" s="28" t="s">
        <v>15</v>
      </c>
      <c r="K61" s="29">
        <f t="shared" si="0"/>
        <v>4.0522199217851389</v>
      </c>
    </row>
    <row r="62" spans="1:11" x14ac:dyDescent="0.2">
      <c r="A62" s="1" t="s">
        <v>16</v>
      </c>
      <c r="C62" s="22"/>
      <c r="D62" s="157"/>
      <c r="E62" s="23" t="s">
        <v>70</v>
      </c>
      <c r="F62" s="24"/>
      <c r="G62" s="24"/>
      <c r="H62" s="30">
        <v>34776</v>
      </c>
      <c r="I62" s="31">
        <v>140920</v>
      </c>
      <c r="J62" s="30"/>
      <c r="K62" s="31">
        <f t="shared" si="0"/>
        <v>4.0522199217851389</v>
      </c>
    </row>
    <row r="63" spans="1:11" x14ac:dyDescent="0.2">
      <c r="A63" s="1" t="s">
        <v>528</v>
      </c>
      <c r="C63" s="173"/>
      <c r="D63" s="174"/>
      <c r="E63" s="175" t="s">
        <v>532</v>
      </c>
      <c r="F63" s="176"/>
      <c r="G63" s="176"/>
      <c r="H63" s="177">
        <v>34776</v>
      </c>
      <c r="I63" s="178">
        <v>140920</v>
      </c>
      <c r="J63" s="177"/>
      <c r="K63" s="178">
        <f t="shared" si="0"/>
        <v>4.0522199217851389</v>
      </c>
    </row>
    <row r="64" spans="1:11" hidden="1" x14ac:dyDescent="0.2">
      <c r="A64" s="1" t="s">
        <v>528</v>
      </c>
      <c r="C64" s="173"/>
      <c r="D64" s="174"/>
      <c r="E64" s="175"/>
      <c r="F64" s="176" t="s">
        <v>539</v>
      </c>
      <c r="G64" s="176" t="s">
        <v>181</v>
      </c>
      <c r="H64" s="177"/>
      <c r="I64" s="178">
        <v>120084</v>
      </c>
      <c r="J64" s="177"/>
      <c r="K64" s="178" t="str">
        <f t="shared" si="0"/>
        <v>***</v>
      </c>
    </row>
    <row r="65" spans="1:11" hidden="1" x14ac:dyDescent="0.2">
      <c r="A65" s="1" t="s">
        <v>528</v>
      </c>
      <c r="C65" s="173"/>
      <c r="D65" s="174"/>
      <c r="E65" s="175"/>
      <c r="F65" s="176" t="s">
        <v>553</v>
      </c>
      <c r="G65" s="176" t="s">
        <v>181</v>
      </c>
      <c r="H65" s="177"/>
      <c r="I65" s="178">
        <v>20836</v>
      </c>
      <c r="J65" s="177"/>
      <c r="K65" s="178" t="str">
        <f t="shared" si="0"/>
        <v>***</v>
      </c>
    </row>
    <row r="66" spans="1:11" x14ac:dyDescent="0.2">
      <c r="A66" s="1" t="s">
        <v>13</v>
      </c>
      <c r="C66" s="19" t="s">
        <v>295</v>
      </c>
      <c r="D66" s="25" t="s">
        <v>168</v>
      </c>
      <c r="E66" s="20" t="s">
        <v>169</v>
      </c>
      <c r="F66" s="21"/>
      <c r="G66" s="21"/>
      <c r="H66" s="28">
        <v>30250</v>
      </c>
      <c r="I66" s="29">
        <v>22131.8</v>
      </c>
      <c r="J66" s="28" t="s">
        <v>15</v>
      </c>
      <c r="K66" s="29">
        <f t="shared" si="0"/>
        <v>0.73162975206611569</v>
      </c>
    </row>
    <row r="67" spans="1:11" x14ac:dyDescent="0.2">
      <c r="A67" s="1" t="s">
        <v>16</v>
      </c>
      <c r="C67" s="22"/>
      <c r="D67" s="157"/>
      <c r="E67" s="23" t="s">
        <v>70</v>
      </c>
      <c r="F67" s="24"/>
      <c r="G67" s="24"/>
      <c r="H67" s="30">
        <v>30250</v>
      </c>
      <c r="I67" s="31">
        <v>22131.8</v>
      </c>
      <c r="J67" s="30"/>
      <c r="K67" s="31">
        <f t="shared" si="0"/>
        <v>0.73162975206611569</v>
      </c>
    </row>
    <row r="68" spans="1:11" x14ac:dyDescent="0.2">
      <c r="A68" s="1" t="s">
        <v>528</v>
      </c>
      <c r="C68" s="173"/>
      <c r="D68" s="174"/>
      <c r="E68" s="175" t="s">
        <v>532</v>
      </c>
      <c r="F68" s="176"/>
      <c r="G68" s="176"/>
      <c r="H68" s="177">
        <v>30250</v>
      </c>
      <c r="I68" s="178">
        <v>22131.8</v>
      </c>
      <c r="J68" s="177"/>
      <c r="K68" s="178">
        <f t="shared" si="0"/>
        <v>0.73162975206611569</v>
      </c>
    </row>
    <row r="69" spans="1:11" hidden="1" x14ac:dyDescent="0.2">
      <c r="A69" s="1" t="s">
        <v>528</v>
      </c>
      <c r="C69" s="173"/>
      <c r="D69" s="174"/>
      <c r="E69" s="175"/>
      <c r="F69" s="176" t="s">
        <v>553</v>
      </c>
      <c r="G69" s="176" t="s">
        <v>169</v>
      </c>
      <c r="H69" s="177"/>
      <c r="I69" s="178">
        <v>22131.8</v>
      </c>
      <c r="J69" s="177"/>
      <c r="K69" s="178" t="str">
        <f t="shared" si="0"/>
        <v>***</v>
      </c>
    </row>
    <row r="70" spans="1:11" x14ac:dyDescent="0.2">
      <c r="A70" s="1" t="s">
        <v>13</v>
      </c>
      <c r="C70" s="19" t="s">
        <v>295</v>
      </c>
      <c r="D70" s="25" t="s">
        <v>170</v>
      </c>
      <c r="E70" s="20" t="s">
        <v>171</v>
      </c>
      <c r="F70" s="21"/>
      <c r="G70" s="21"/>
      <c r="H70" s="28">
        <v>4860</v>
      </c>
      <c r="I70" s="29">
        <v>3000</v>
      </c>
      <c r="J70" s="28" t="s">
        <v>15</v>
      </c>
      <c r="K70" s="29">
        <f t="shared" si="0"/>
        <v>0.61728395061728392</v>
      </c>
    </row>
    <row r="71" spans="1:11" x14ac:dyDescent="0.2">
      <c r="A71" s="1" t="s">
        <v>16</v>
      </c>
      <c r="C71" s="22"/>
      <c r="D71" s="157"/>
      <c r="E71" s="23" t="s">
        <v>70</v>
      </c>
      <c r="F71" s="24"/>
      <c r="G71" s="24"/>
      <c r="H71" s="30">
        <v>4860</v>
      </c>
      <c r="I71" s="31">
        <v>3000</v>
      </c>
      <c r="J71" s="30"/>
      <c r="K71" s="31">
        <f t="shared" si="0"/>
        <v>0.61728395061728392</v>
      </c>
    </row>
    <row r="72" spans="1:11" x14ac:dyDescent="0.2">
      <c r="A72" s="1" t="s">
        <v>528</v>
      </c>
      <c r="C72" s="173"/>
      <c r="D72" s="174"/>
      <c r="E72" s="175" t="s">
        <v>532</v>
      </c>
      <c r="F72" s="176"/>
      <c r="G72" s="176"/>
      <c r="H72" s="177">
        <v>4860</v>
      </c>
      <c r="I72" s="178">
        <v>3000</v>
      </c>
      <c r="J72" s="177"/>
      <c r="K72" s="178">
        <f t="shared" si="0"/>
        <v>0.61728395061728392</v>
      </c>
    </row>
    <row r="73" spans="1:11" hidden="1" x14ac:dyDescent="0.2">
      <c r="A73" s="1" t="s">
        <v>528</v>
      </c>
      <c r="C73" s="173"/>
      <c r="D73" s="174"/>
      <c r="E73" s="175"/>
      <c r="F73" s="176" t="s">
        <v>553</v>
      </c>
      <c r="G73" s="176" t="s">
        <v>171</v>
      </c>
      <c r="H73" s="177"/>
      <c r="I73" s="178">
        <v>3000</v>
      </c>
      <c r="J73" s="177"/>
      <c r="K73" s="178" t="str">
        <f t="shared" si="0"/>
        <v>***</v>
      </c>
    </row>
    <row r="74" spans="1:11" x14ac:dyDescent="0.2">
      <c r="A74" s="1" t="s">
        <v>13</v>
      </c>
      <c r="C74" s="19" t="s">
        <v>295</v>
      </c>
      <c r="D74" s="25" t="s">
        <v>172</v>
      </c>
      <c r="E74" s="20" t="s">
        <v>173</v>
      </c>
      <c r="F74" s="21"/>
      <c r="G74" s="21"/>
      <c r="H74" s="28">
        <v>3240</v>
      </c>
      <c r="I74" s="29">
        <v>3240</v>
      </c>
      <c r="J74" s="28" t="s">
        <v>15</v>
      </c>
      <c r="K74" s="29">
        <f t="shared" si="0"/>
        <v>1</v>
      </c>
    </row>
    <row r="75" spans="1:11" x14ac:dyDescent="0.2">
      <c r="A75" s="1" t="s">
        <v>16</v>
      </c>
      <c r="C75" s="22"/>
      <c r="D75" s="157"/>
      <c r="E75" s="23" t="s">
        <v>70</v>
      </c>
      <c r="F75" s="24"/>
      <c r="G75" s="24"/>
      <c r="H75" s="30">
        <v>3240</v>
      </c>
      <c r="I75" s="31">
        <v>3240</v>
      </c>
      <c r="J75" s="30"/>
      <c r="K75" s="31">
        <f t="shared" si="0"/>
        <v>1</v>
      </c>
    </row>
    <row r="76" spans="1:11" x14ac:dyDescent="0.2">
      <c r="A76" s="1" t="s">
        <v>528</v>
      </c>
      <c r="C76" s="173"/>
      <c r="D76" s="174"/>
      <c r="E76" s="175" t="s">
        <v>532</v>
      </c>
      <c r="F76" s="176"/>
      <c r="G76" s="176"/>
      <c r="H76" s="177">
        <v>3240</v>
      </c>
      <c r="I76" s="178">
        <v>3240</v>
      </c>
      <c r="J76" s="177"/>
      <c r="K76" s="178">
        <f t="shared" si="0"/>
        <v>1</v>
      </c>
    </row>
    <row r="77" spans="1:11" hidden="1" x14ac:dyDescent="0.2">
      <c r="A77" s="1" t="s">
        <v>528</v>
      </c>
      <c r="C77" s="173"/>
      <c r="D77" s="174"/>
      <c r="E77" s="175"/>
      <c r="F77" s="176" t="s">
        <v>553</v>
      </c>
      <c r="G77" s="176" t="s">
        <v>173</v>
      </c>
      <c r="H77" s="177"/>
      <c r="I77" s="178">
        <v>3240</v>
      </c>
      <c r="J77" s="177"/>
      <c r="K77" s="178" t="str">
        <f t="shared" ref="K77:K112" si="1">IF(H77=0,"***",I77/H77)</f>
        <v>***</v>
      </c>
    </row>
    <row r="78" spans="1:11" x14ac:dyDescent="0.2">
      <c r="A78" s="1" t="s">
        <v>13</v>
      </c>
      <c r="C78" s="19" t="s">
        <v>295</v>
      </c>
      <c r="D78" s="25" t="s">
        <v>174</v>
      </c>
      <c r="E78" s="20" t="s">
        <v>175</v>
      </c>
      <c r="F78" s="21"/>
      <c r="G78" s="21"/>
      <c r="H78" s="28">
        <v>26160</v>
      </c>
      <c r="I78" s="29">
        <v>20705</v>
      </c>
      <c r="J78" s="28" t="s">
        <v>15</v>
      </c>
      <c r="K78" s="29">
        <f t="shared" si="1"/>
        <v>0.79147553516819569</v>
      </c>
    </row>
    <row r="79" spans="1:11" x14ac:dyDescent="0.2">
      <c r="A79" s="1" t="s">
        <v>16</v>
      </c>
      <c r="C79" s="22"/>
      <c r="D79" s="157"/>
      <c r="E79" s="23" t="s">
        <v>70</v>
      </c>
      <c r="F79" s="24"/>
      <c r="G79" s="24"/>
      <c r="H79" s="30">
        <v>26160</v>
      </c>
      <c r="I79" s="31">
        <v>20705</v>
      </c>
      <c r="J79" s="30"/>
      <c r="K79" s="31">
        <f t="shared" si="1"/>
        <v>0.79147553516819569</v>
      </c>
    </row>
    <row r="80" spans="1:11" x14ac:dyDescent="0.2">
      <c r="A80" s="1" t="s">
        <v>528</v>
      </c>
      <c r="C80" s="173"/>
      <c r="D80" s="174"/>
      <c r="E80" s="175" t="s">
        <v>532</v>
      </c>
      <c r="F80" s="176"/>
      <c r="G80" s="176"/>
      <c r="H80" s="177">
        <v>26160</v>
      </c>
      <c r="I80" s="178">
        <v>20705</v>
      </c>
      <c r="J80" s="177"/>
      <c r="K80" s="178">
        <f t="shared" si="1"/>
        <v>0.79147553516819569</v>
      </c>
    </row>
    <row r="81" spans="1:11" hidden="1" x14ac:dyDescent="0.2">
      <c r="A81" s="1" t="s">
        <v>528</v>
      </c>
      <c r="C81" s="173"/>
      <c r="D81" s="174"/>
      <c r="E81" s="175"/>
      <c r="F81" s="176" t="s">
        <v>570</v>
      </c>
      <c r="G81" s="176" t="s">
        <v>175</v>
      </c>
      <c r="H81" s="177"/>
      <c r="I81" s="178">
        <v>300</v>
      </c>
      <c r="J81" s="177"/>
      <c r="K81" s="178" t="str">
        <f t="shared" si="1"/>
        <v>***</v>
      </c>
    </row>
    <row r="82" spans="1:11" hidden="1" x14ac:dyDescent="0.2">
      <c r="A82" s="1" t="s">
        <v>528</v>
      </c>
      <c r="C82" s="173"/>
      <c r="D82" s="174"/>
      <c r="E82" s="175"/>
      <c r="F82" s="176" t="s">
        <v>702</v>
      </c>
      <c r="G82" s="176" t="s">
        <v>175</v>
      </c>
      <c r="H82" s="177"/>
      <c r="I82" s="178">
        <v>500</v>
      </c>
      <c r="J82" s="177"/>
      <c r="K82" s="178" t="str">
        <f t="shared" si="1"/>
        <v>***</v>
      </c>
    </row>
    <row r="83" spans="1:11" hidden="1" x14ac:dyDescent="0.2">
      <c r="A83" s="1" t="s">
        <v>528</v>
      </c>
      <c r="C83" s="173"/>
      <c r="D83" s="174"/>
      <c r="E83" s="175"/>
      <c r="F83" s="176" t="s">
        <v>553</v>
      </c>
      <c r="G83" s="176" t="s">
        <v>175</v>
      </c>
      <c r="H83" s="177"/>
      <c r="I83" s="178">
        <v>19905</v>
      </c>
      <c r="J83" s="177"/>
      <c r="K83" s="178" t="str">
        <f t="shared" si="1"/>
        <v>***</v>
      </c>
    </row>
    <row r="84" spans="1:11" x14ac:dyDescent="0.2">
      <c r="A84" s="1" t="s">
        <v>13</v>
      </c>
      <c r="C84" s="19" t="s">
        <v>295</v>
      </c>
      <c r="D84" s="25" t="s">
        <v>309</v>
      </c>
      <c r="E84" s="20" t="s">
        <v>310</v>
      </c>
      <c r="F84" s="21"/>
      <c r="G84" s="21"/>
      <c r="H84" s="28">
        <v>31427</v>
      </c>
      <c r="I84" s="29">
        <v>9680</v>
      </c>
      <c r="J84" s="28" t="s">
        <v>15</v>
      </c>
      <c r="K84" s="29">
        <f t="shared" si="1"/>
        <v>0.30801540077003853</v>
      </c>
    </row>
    <row r="85" spans="1:11" x14ac:dyDescent="0.2">
      <c r="A85" s="1" t="s">
        <v>16</v>
      </c>
      <c r="C85" s="22"/>
      <c r="D85" s="157"/>
      <c r="E85" s="23" t="s">
        <v>70</v>
      </c>
      <c r="F85" s="24"/>
      <c r="G85" s="24"/>
      <c r="H85" s="30">
        <v>31427</v>
      </c>
      <c r="I85" s="31">
        <v>9680</v>
      </c>
      <c r="J85" s="30"/>
      <c r="K85" s="31">
        <f t="shared" si="1"/>
        <v>0.30801540077003853</v>
      </c>
    </row>
    <row r="86" spans="1:11" x14ac:dyDescent="0.2">
      <c r="A86" s="1" t="s">
        <v>528</v>
      </c>
      <c r="C86" s="173"/>
      <c r="D86" s="174"/>
      <c r="E86" s="175" t="s">
        <v>532</v>
      </c>
      <c r="F86" s="176"/>
      <c r="G86" s="176"/>
      <c r="H86" s="177">
        <v>31427</v>
      </c>
      <c r="I86" s="178">
        <v>9680</v>
      </c>
      <c r="J86" s="177"/>
      <c r="K86" s="178">
        <f t="shared" si="1"/>
        <v>0.30801540077003853</v>
      </c>
    </row>
    <row r="87" spans="1:11" hidden="1" x14ac:dyDescent="0.2">
      <c r="A87" s="1" t="s">
        <v>528</v>
      </c>
      <c r="C87" s="173"/>
      <c r="D87" s="174"/>
      <c r="E87" s="175"/>
      <c r="F87" s="176" t="s">
        <v>553</v>
      </c>
      <c r="G87" s="176" t="s">
        <v>1407</v>
      </c>
      <c r="H87" s="177"/>
      <c r="I87" s="178">
        <v>9680</v>
      </c>
      <c r="J87" s="177"/>
      <c r="K87" s="178" t="str">
        <f t="shared" si="1"/>
        <v>***</v>
      </c>
    </row>
    <row r="88" spans="1:11" x14ac:dyDescent="0.2">
      <c r="A88" s="1" t="s">
        <v>13</v>
      </c>
      <c r="C88" s="19" t="s">
        <v>295</v>
      </c>
      <c r="D88" s="25" t="s">
        <v>299</v>
      </c>
      <c r="E88" s="20" t="s">
        <v>300</v>
      </c>
      <c r="F88" s="21"/>
      <c r="G88" s="21"/>
      <c r="H88" s="28">
        <v>20860</v>
      </c>
      <c r="I88" s="29">
        <v>5050</v>
      </c>
      <c r="J88" s="28" t="s">
        <v>15</v>
      </c>
      <c r="K88" s="29">
        <f t="shared" si="1"/>
        <v>0.2420901246404602</v>
      </c>
    </row>
    <row r="89" spans="1:11" x14ac:dyDescent="0.2">
      <c r="A89" s="1" t="s">
        <v>16</v>
      </c>
      <c r="C89" s="22"/>
      <c r="D89" s="157"/>
      <c r="E89" s="23" t="s">
        <v>70</v>
      </c>
      <c r="F89" s="24"/>
      <c r="G89" s="24"/>
      <c r="H89" s="30">
        <v>20860</v>
      </c>
      <c r="I89" s="31">
        <v>5050</v>
      </c>
      <c r="J89" s="30"/>
      <c r="K89" s="31">
        <f t="shared" si="1"/>
        <v>0.2420901246404602</v>
      </c>
    </row>
    <row r="90" spans="1:11" x14ac:dyDescent="0.2">
      <c r="A90" s="1" t="s">
        <v>528</v>
      </c>
      <c r="C90" s="173"/>
      <c r="D90" s="174"/>
      <c r="E90" s="175" t="s">
        <v>532</v>
      </c>
      <c r="F90" s="176"/>
      <c r="G90" s="176"/>
      <c r="H90" s="177">
        <v>20860</v>
      </c>
      <c r="I90" s="178">
        <v>5050</v>
      </c>
      <c r="J90" s="177"/>
      <c r="K90" s="178">
        <f t="shared" si="1"/>
        <v>0.2420901246404602</v>
      </c>
    </row>
    <row r="91" spans="1:11" hidden="1" x14ac:dyDescent="0.2">
      <c r="A91" s="1" t="s">
        <v>528</v>
      </c>
      <c r="C91" s="173"/>
      <c r="D91" s="174"/>
      <c r="E91" s="175"/>
      <c r="F91" s="176" t="s">
        <v>553</v>
      </c>
      <c r="G91" s="176" t="s">
        <v>1408</v>
      </c>
      <c r="H91" s="177"/>
      <c r="I91" s="178">
        <v>5050</v>
      </c>
      <c r="J91" s="177"/>
      <c r="K91" s="178" t="str">
        <f t="shared" si="1"/>
        <v>***</v>
      </c>
    </row>
    <row r="92" spans="1:11" x14ac:dyDescent="0.2">
      <c r="A92" s="1" t="s">
        <v>13</v>
      </c>
      <c r="C92" s="19" t="s">
        <v>295</v>
      </c>
      <c r="D92" s="25" t="s">
        <v>301</v>
      </c>
      <c r="E92" s="20" t="s">
        <v>302</v>
      </c>
      <c r="F92" s="21"/>
      <c r="G92" s="21"/>
      <c r="H92" s="28">
        <v>14950</v>
      </c>
      <c r="I92" s="29">
        <v>16950</v>
      </c>
      <c r="J92" s="28" t="s">
        <v>15</v>
      </c>
      <c r="K92" s="29">
        <f t="shared" si="1"/>
        <v>1.1337792642140467</v>
      </c>
    </row>
    <row r="93" spans="1:11" x14ac:dyDescent="0.2">
      <c r="A93" s="1" t="s">
        <v>16</v>
      </c>
      <c r="C93" s="22"/>
      <c r="D93" s="157"/>
      <c r="E93" s="23" t="s">
        <v>70</v>
      </c>
      <c r="F93" s="24"/>
      <c r="G93" s="24"/>
      <c r="H93" s="30">
        <v>14950</v>
      </c>
      <c r="I93" s="31">
        <v>16950</v>
      </c>
      <c r="J93" s="30"/>
      <c r="K93" s="31">
        <f t="shared" si="1"/>
        <v>1.1337792642140467</v>
      </c>
    </row>
    <row r="94" spans="1:11" x14ac:dyDescent="0.2">
      <c r="A94" s="1" t="s">
        <v>528</v>
      </c>
      <c r="C94" s="173"/>
      <c r="D94" s="174"/>
      <c r="E94" s="175" t="s">
        <v>532</v>
      </c>
      <c r="F94" s="176"/>
      <c r="G94" s="176"/>
      <c r="H94" s="177">
        <v>14950</v>
      </c>
      <c r="I94" s="178">
        <v>16950</v>
      </c>
      <c r="J94" s="177"/>
      <c r="K94" s="178">
        <f t="shared" si="1"/>
        <v>1.1337792642140467</v>
      </c>
    </row>
    <row r="95" spans="1:11" hidden="1" x14ac:dyDescent="0.2">
      <c r="A95" s="1" t="s">
        <v>528</v>
      </c>
      <c r="C95" s="173"/>
      <c r="D95" s="174"/>
      <c r="E95" s="175"/>
      <c r="F95" s="176" t="s">
        <v>536</v>
      </c>
      <c r="G95" s="176" t="s">
        <v>1409</v>
      </c>
      <c r="H95" s="177"/>
      <c r="I95" s="178">
        <v>16950</v>
      </c>
      <c r="J95" s="177"/>
      <c r="K95" s="178" t="str">
        <f t="shared" si="1"/>
        <v>***</v>
      </c>
    </row>
    <row r="96" spans="1:11" x14ac:dyDescent="0.2">
      <c r="A96" s="1" t="s">
        <v>13</v>
      </c>
      <c r="C96" s="19" t="s">
        <v>295</v>
      </c>
      <c r="D96" s="25" t="s">
        <v>303</v>
      </c>
      <c r="E96" s="20" t="s">
        <v>304</v>
      </c>
      <c r="F96" s="21"/>
      <c r="G96" s="21"/>
      <c r="H96" s="28">
        <v>21600</v>
      </c>
      <c r="I96" s="29">
        <v>20000</v>
      </c>
      <c r="J96" s="28" t="s">
        <v>15</v>
      </c>
      <c r="K96" s="29">
        <f t="shared" si="1"/>
        <v>0.92592592592592593</v>
      </c>
    </row>
    <row r="97" spans="1:11" x14ac:dyDescent="0.2">
      <c r="A97" s="1" t="s">
        <v>16</v>
      </c>
      <c r="C97" s="22"/>
      <c r="D97" s="157"/>
      <c r="E97" s="23" t="s">
        <v>70</v>
      </c>
      <c r="F97" s="24"/>
      <c r="G97" s="24"/>
      <c r="H97" s="30">
        <v>21600</v>
      </c>
      <c r="I97" s="31">
        <v>20000</v>
      </c>
      <c r="J97" s="30"/>
      <c r="K97" s="31">
        <f t="shared" si="1"/>
        <v>0.92592592592592593</v>
      </c>
    </row>
    <row r="98" spans="1:11" x14ac:dyDescent="0.2">
      <c r="A98" s="1" t="s">
        <v>528</v>
      </c>
      <c r="C98" s="173"/>
      <c r="D98" s="174"/>
      <c r="E98" s="175" t="s">
        <v>532</v>
      </c>
      <c r="F98" s="176"/>
      <c r="G98" s="176"/>
      <c r="H98" s="177">
        <v>21600</v>
      </c>
      <c r="I98" s="178">
        <v>20000</v>
      </c>
      <c r="J98" s="177"/>
      <c r="K98" s="178">
        <f t="shared" si="1"/>
        <v>0.92592592592592593</v>
      </c>
    </row>
    <row r="99" spans="1:11" hidden="1" x14ac:dyDescent="0.2">
      <c r="A99" s="1" t="s">
        <v>528</v>
      </c>
      <c r="C99" s="173"/>
      <c r="D99" s="174"/>
      <c r="E99" s="175"/>
      <c r="F99" s="176" t="s">
        <v>553</v>
      </c>
      <c r="G99" s="176" t="s">
        <v>1410</v>
      </c>
      <c r="H99" s="177"/>
      <c r="I99" s="178">
        <v>20000</v>
      </c>
      <c r="J99" s="177"/>
      <c r="K99" s="178" t="str">
        <f t="shared" si="1"/>
        <v>***</v>
      </c>
    </row>
    <row r="100" spans="1:11" x14ac:dyDescent="0.2">
      <c r="A100" s="1" t="s">
        <v>13</v>
      </c>
      <c r="C100" s="19" t="s">
        <v>295</v>
      </c>
      <c r="D100" s="25" t="s">
        <v>305</v>
      </c>
      <c r="E100" s="20" t="s">
        <v>306</v>
      </c>
      <c r="F100" s="21"/>
      <c r="G100" s="21"/>
      <c r="H100" s="28">
        <v>8140</v>
      </c>
      <c r="I100" s="29">
        <v>4000</v>
      </c>
      <c r="J100" s="28" t="s">
        <v>15</v>
      </c>
      <c r="K100" s="29">
        <f t="shared" si="1"/>
        <v>0.49140049140049141</v>
      </c>
    </row>
    <row r="101" spans="1:11" x14ac:dyDescent="0.2">
      <c r="A101" s="1" t="s">
        <v>16</v>
      </c>
      <c r="C101" s="22"/>
      <c r="D101" s="157"/>
      <c r="E101" s="23" t="s">
        <v>70</v>
      </c>
      <c r="F101" s="24"/>
      <c r="G101" s="24"/>
      <c r="H101" s="30">
        <v>8140</v>
      </c>
      <c r="I101" s="31">
        <v>4000</v>
      </c>
      <c r="J101" s="30"/>
      <c r="K101" s="31">
        <f t="shared" si="1"/>
        <v>0.49140049140049141</v>
      </c>
    </row>
    <row r="102" spans="1:11" x14ac:dyDescent="0.2">
      <c r="A102" s="1" t="s">
        <v>528</v>
      </c>
      <c r="C102" s="173"/>
      <c r="D102" s="174"/>
      <c r="E102" s="175" t="s">
        <v>532</v>
      </c>
      <c r="F102" s="176"/>
      <c r="G102" s="176"/>
      <c r="H102" s="177">
        <v>8140</v>
      </c>
      <c r="I102" s="178">
        <v>4000</v>
      </c>
      <c r="J102" s="177"/>
      <c r="K102" s="178">
        <f t="shared" si="1"/>
        <v>0.49140049140049141</v>
      </c>
    </row>
    <row r="103" spans="1:11" hidden="1" x14ac:dyDescent="0.2">
      <c r="A103" s="1" t="s">
        <v>528</v>
      </c>
      <c r="C103" s="173"/>
      <c r="D103" s="174"/>
      <c r="E103" s="175"/>
      <c r="F103" s="176" t="s">
        <v>553</v>
      </c>
      <c r="G103" s="176" t="s">
        <v>1411</v>
      </c>
      <c r="H103" s="177"/>
      <c r="I103" s="178">
        <v>4000</v>
      </c>
      <c r="J103" s="177"/>
      <c r="K103" s="178" t="str">
        <f t="shared" si="1"/>
        <v>***</v>
      </c>
    </row>
    <row r="104" spans="1:11" x14ac:dyDescent="0.2">
      <c r="A104" s="1" t="s">
        <v>13</v>
      </c>
      <c r="C104" s="19" t="s">
        <v>295</v>
      </c>
      <c r="D104" s="25" t="s">
        <v>307</v>
      </c>
      <c r="E104" s="20" t="s">
        <v>308</v>
      </c>
      <c r="F104" s="21"/>
      <c r="G104" s="21"/>
      <c r="H104" s="28">
        <v>3960</v>
      </c>
      <c r="I104" s="29">
        <v>10000</v>
      </c>
      <c r="J104" s="28" t="s">
        <v>15</v>
      </c>
      <c r="K104" s="29">
        <f t="shared" si="1"/>
        <v>2.5252525252525251</v>
      </c>
    </row>
    <row r="105" spans="1:11" x14ac:dyDescent="0.2">
      <c r="A105" s="1" t="s">
        <v>16</v>
      </c>
      <c r="C105" s="22"/>
      <c r="D105" s="157"/>
      <c r="E105" s="23" t="s">
        <v>70</v>
      </c>
      <c r="F105" s="24"/>
      <c r="G105" s="24"/>
      <c r="H105" s="30">
        <v>3960</v>
      </c>
      <c r="I105" s="31">
        <v>10000</v>
      </c>
      <c r="J105" s="30"/>
      <c r="K105" s="31">
        <f t="shared" si="1"/>
        <v>2.5252525252525251</v>
      </c>
    </row>
    <row r="106" spans="1:11" x14ac:dyDescent="0.2">
      <c r="A106" s="1" t="s">
        <v>528</v>
      </c>
      <c r="C106" s="173"/>
      <c r="D106" s="174"/>
      <c r="E106" s="175" t="s">
        <v>532</v>
      </c>
      <c r="F106" s="176"/>
      <c r="G106" s="176"/>
      <c r="H106" s="177">
        <v>3960</v>
      </c>
      <c r="I106" s="178">
        <v>10000</v>
      </c>
      <c r="J106" s="177"/>
      <c r="K106" s="178">
        <f t="shared" si="1"/>
        <v>2.5252525252525251</v>
      </c>
    </row>
    <row r="107" spans="1:11" hidden="1" x14ac:dyDescent="0.2">
      <c r="A107" s="1" t="s">
        <v>528</v>
      </c>
      <c r="C107" s="173"/>
      <c r="D107" s="174"/>
      <c r="E107" s="175"/>
      <c r="F107" s="176" t="s">
        <v>553</v>
      </c>
      <c r="G107" s="176" t="s">
        <v>1412</v>
      </c>
      <c r="H107" s="177"/>
      <c r="I107" s="178">
        <v>10000</v>
      </c>
      <c r="J107" s="177"/>
      <c r="K107" s="178" t="str">
        <f t="shared" si="1"/>
        <v>***</v>
      </c>
    </row>
    <row r="108" spans="1:11" x14ac:dyDescent="0.2">
      <c r="A108" s="1" t="s">
        <v>13</v>
      </c>
      <c r="C108" s="19" t="s">
        <v>14</v>
      </c>
      <c r="D108" s="25" t="s">
        <v>293</v>
      </c>
      <c r="E108" s="20" t="s">
        <v>292</v>
      </c>
      <c r="F108" s="21"/>
      <c r="G108" s="21"/>
      <c r="H108" s="28">
        <v>65720</v>
      </c>
      <c r="I108" s="29">
        <v>62892.1</v>
      </c>
      <c r="J108" s="28" t="s">
        <v>15</v>
      </c>
      <c r="K108" s="29">
        <f t="shared" si="1"/>
        <v>0.95697048082775404</v>
      </c>
    </row>
    <row r="109" spans="1:11" x14ac:dyDescent="0.2">
      <c r="A109" s="1" t="s">
        <v>16</v>
      </c>
      <c r="C109" s="22"/>
      <c r="D109" s="157"/>
      <c r="E109" s="23" t="s">
        <v>70</v>
      </c>
      <c r="F109" s="24"/>
      <c r="G109" s="24"/>
      <c r="H109" s="30">
        <v>65720</v>
      </c>
      <c r="I109" s="31">
        <v>62892.1</v>
      </c>
      <c r="J109" s="30"/>
      <c r="K109" s="31">
        <f t="shared" si="1"/>
        <v>0.95697048082775404</v>
      </c>
    </row>
    <row r="110" spans="1:11" ht="13.5" thickBot="1" x14ac:dyDescent="0.25">
      <c r="A110" s="1" t="s">
        <v>528</v>
      </c>
      <c r="C110" s="173"/>
      <c r="D110" s="174"/>
      <c r="E110" s="175" t="s">
        <v>532</v>
      </c>
      <c r="F110" s="176"/>
      <c r="G110" s="176"/>
      <c r="H110" s="177">
        <v>65720</v>
      </c>
      <c r="I110" s="178">
        <v>62892.1</v>
      </c>
      <c r="J110" s="177"/>
      <c r="K110" s="178">
        <f t="shared" si="1"/>
        <v>0.95697048082775404</v>
      </c>
    </row>
    <row r="111" spans="1:11" ht="13.5" hidden="1" thickBot="1" x14ac:dyDescent="0.25">
      <c r="A111" s="1" t="s">
        <v>528</v>
      </c>
      <c r="C111" s="173"/>
      <c r="D111" s="174"/>
      <c r="E111" s="175"/>
      <c r="F111" s="176" t="s">
        <v>538</v>
      </c>
      <c r="G111" s="176" t="s">
        <v>292</v>
      </c>
      <c r="H111" s="177"/>
      <c r="I111" s="178">
        <v>38720</v>
      </c>
      <c r="J111" s="177"/>
      <c r="K111" s="178" t="str">
        <f t="shared" si="1"/>
        <v>***</v>
      </c>
    </row>
    <row r="112" spans="1:11" ht="13.5" hidden="1" thickBot="1" x14ac:dyDescent="0.25">
      <c r="A112" s="1" t="s">
        <v>528</v>
      </c>
      <c r="C112" s="173"/>
      <c r="D112" s="174"/>
      <c r="E112" s="175"/>
      <c r="F112" s="176" t="s">
        <v>548</v>
      </c>
      <c r="G112" s="176" t="s">
        <v>292</v>
      </c>
      <c r="H112" s="177"/>
      <c r="I112" s="178">
        <v>24172.1</v>
      </c>
      <c r="J112" s="177"/>
      <c r="K112" s="178" t="str">
        <f t="shared" si="1"/>
        <v>***</v>
      </c>
    </row>
    <row r="113" spans="1:11" ht="13.5" thickBot="1" x14ac:dyDescent="0.25">
      <c r="A113" s="1" t="s">
        <v>12</v>
      </c>
      <c r="C113" s="171" t="s">
        <v>329</v>
      </c>
      <c r="D113" s="172"/>
      <c r="E113" s="144"/>
      <c r="F113" s="9"/>
      <c r="G113" s="9"/>
      <c r="H113" s="179" t="s">
        <v>551</v>
      </c>
      <c r="I113" s="15">
        <v>1131973.1000000001</v>
      </c>
      <c r="J113" s="27"/>
      <c r="K113" s="180" t="s">
        <v>25</v>
      </c>
    </row>
    <row r="114" spans="1:11" ht="13.5" thickBot="1" x14ac:dyDescent="0.25">
      <c r="A114" s="1" t="s">
        <v>12</v>
      </c>
      <c r="C114" s="171" t="s">
        <v>344</v>
      </c>
      <c r="D114" s="172"/>
      <c r="E114" s="144"/>
      <c r="F114" s="9"/>
      <c r="G114" s="9"/>
      <c r="H114" s="27"/>
      <c r="I114" s="15"/>
      <c r="J114" s="27"/>
      <c r="K114" s="15"/>
    </row>
    <row r="115" spans="1:11" x14ac:dyDescent="0.2">
      <c r="A115" s="1" t="s">
        <v>13</v>
      </c>
      <c r="C115" s="19" t="s">
        <v>146</v>
      </c>
      <c r="D115" s="25" t="s">
        <v>184</v>
      </c>
      <c r="E115" s="20" t="s">
        <v>185</v>
      </c>
      <c r="F115" s="21"/>
      <c r="G115" s="21"/>
      <c r="H115" s="28">
        <v>21049.5</v>
      </c>
      <c r="I115" s="29">
        <v>21049.5</v>
      </c>
      <c r="J115" s="28" t="s">
        <v>15</v>
      </c>
      <c r="K115" s="29">
        <f t="shared" ref="K115:K145" si="2">IF(H115=0,"***",I115/H115)</f>
        <v>1</v>
      </c>
    </row>
    <row r="116" spans="1:11" x14ac:dyDescent="0.2">
      <c r="A116" s="1" t="s">
        <v>16</v>
      </c>
      <c r="C116" s="22"/>
      <c r="D116" s="157"/>
      <c r="E116" s="23" t="s">
        <v>70</v>
      </c>
      <c r="F116" s="24"/>
      <c r="G116" s="24"/>
      <c r="H116" s="30">
        <v>21049.5</v>
      </c>
      <c r="I116" s="31">
        <v>21049.5</v>
      </c>
      <c r="J116" s="30"/>
      <c r="K116" s="31">
        <f t="shared" si="2"/>
        <v>1</v>
      </c>
    </row>
    <row r="117" spans="1:11" x14ac:dyDescent="0.2">
      <c r="A117" s="1" t="s">
        <v>528</v>
      </c>
      <c r="C117" s="173"/>
      <c r="D117" s="174"/>
      <c r="E117" s="175" t="s">
        <v>532</v>
      </c>
      <c r="F117" s="176"/>
      <c r="G117" s="176"/>
      <c r="H117" s="177">
        <v>18049.5</v>
      </c>
      <c r="I117" s="178">
        <v>18049.5</v>
      </c>
      <c r="J117" s="177"/>
      <c r="K117" s="178">
        <f t="shared" si="2"/>
        <v>1</v>
      </c>
    </row>
    <row r="118" spans="1:11" hidden="1" x14ac:dyDescent="0.2">
      <c r="A118" s="1" t="s">
        <v>528</v>
      </c>
      <c r="C118" s="173"/>
      <c r="D118" s="174"/>
      <c r="E118" s="175"/>
      <c r="F118" s="176" t="s">
        <v>1413</v>
      </c>
      <c r="G118" s="176" t="s">
        <v>1414</v>
      </c>
      <c r="H118" s="177"/>
      <c r="I118" s="178">
        <v>10</v>
      </c>
      <c r="J118" s="177"/>
      <c r="K118" s="178" t="str">
        <f t="shared" si="2"/>
        <v>***</v>
      </c>
    </row>
    <row r="119" spans="1:11" hidden="1" x14ac:dyDescent="0.2">
      <c r="A119" s="1" t="s">
        <v>528</v>
      </c>
      <c r="C119" s="173"/>
      <c r="D119" s="174"/>
      <c r="E119" s="175"/>
      <c r="F119" s="176" t="s">
        <v>1415</v>
      </c>
      <c r="G119" s="176" t="s">
        <v>1414</v>
      </c>
      <c r="H119" s="177"/>
      <c r="I119" s="178">
        <v>20</v>
      </c>
      <c r="J119" s="177"/>
      <c r="K119" s="178" t="str">
        <f t="shared" si="2"/>
        <v>***</v>
      </c>
    </row>
    <row r="120" spans="1:11" hidden="1" x14ac:dyDescent="0.2">
      <c r="A120" s="1" t="s">
        <v>528</v>
      </c>
      <c r="C120" s="173"/>
      <c r="D120" s="174"/>
      <c r="E120" s="175"/>
      <c r="F120" s="176" t="s">
        <v>566</v>
      </c>
      <c r="G120" s="176" t="s">
        <v>1414</v>
      </c>
      <c r="H120" s="177"/>
      <c r="I120" s="178">
        <v>35</v>
      </c>
      <c r="J120" s="177"/>
      <c r="K120" s="178" t="str">
        <f t="shared" si="2"/>
        <v>***</v>
      </c>
    </row>
    <row r="121" spans="1:11" hidden="1" x14ac:dyDescent="0.2">
      <c r="A121" s="1" t="s">
        <v>528</v>
      </c>
      <c r="C121" s="173"/>
      <c r="D121" s="174"/>
      <c r="E121" s="175"/>
      <c r="F121" s="176" t="s">
        <v>568</v>
      </c>
      <c r="G121" s="176" t="s">
        <v>1414</v>
      </c>
      <c r="H121" s="177"/>
      <c r="I121" s="178">
        <v>250</v>
      </c>
      <c r="J121" s="177"/>
      <c r="K121" s="178" t="str">
        <f t="shared" si="2"/>
        <v>***</v>
      </c>
    </row>
    <row r="122" spans="1:11" hidden="1" x14ac:dyDescent="0.2">
      <c r="A122" s="1" t="s">
        <v>528</v>
      </c>
      <c r="C122" s="173"/>
      <c r="D122" s="174"/>
      <c r="E122" s="175"/>
      <c r="F122" s="176" t="s">
        <v>570</v>
      </c>
      <c r="G122" s="176" t="s">
        <v>1414</v>
      </c>
      <c r="H122" s="177"/>
      <c r="I122" s="178">
        <v>350</v>
      </c>
      <c r="J122" s="177"/>
      <c r="K122" s="178" t="str">
        <f t="shared" si="2"/>
        <v>***</v>
      </c>
    </row>
    <row r="123" spans="1:11" hidden="1" x14ac:dyDescent="0.2">
      <c r="A123" s="1" t="s">
        <v>528</v>
      </c>
      <c r="C123" s="173"/>
      <c r="D123" s="174"/>
      <c r="E123" s="175"/>
      <c r="F123" s="176" t="s">
        <v>613</v>
      </c>
      <c r="G123" s="176" t="s">
        <v>1414</v>
      </c>
      <c r="H123" s="177"/>
      <c r="I123" s="178">
        <v>15</v>
      </c>
      <c r="J123" s="177"/>
      <c r="K123" s="178" t="str">
        <f t="shared" si="2"/>
        <v>***</v>
      </c>
    </row>
    <row r="124" spans="1:11" hidden="1" x14ac:dyDescent="0.2">
      <c r="A124" s="1" t="s">
        <v>528</v>
      </c>
      <c r="C124" s="173"/>
      <c r="D124" s="174"/>
      <c r="E124" s="175"/>
      <c r="F124" s="176" t="s">
        <v>557</v>
      </c>
      <c r="G124" s="176" t="s">
        <v>1414</v>
      </c>
      <c r="H124" s="177"/>
      <c r="I124" s="178">
        <v>70</v>
      </c>
      <c r="J124" s="177"/>
      <c r="K124" s="178" t="str">
        <f t="shared" si="2"/>
        <v>***</v>
      </c>
    </row>
    <row r="125" spans="1:11" hidden="1" x14ac:dyDescent="0.2">
      <c r="A125" s="1" t="s">
        <v>528</v>
      </c>
      <c r="C125" s="173"/>
      <c r="D125" s="174"/>
      <c r="E125" s="175"/>
      <c r="F125" s="176" t="s">
        <v>1416</v>
      </c>
      <c r="G125" s="176" t="s">
        <v>1414</v>
      </c>
      <c r="H125" s="177"/>
      <c r="I125" s="178">
        <v>450</v>
      </c>
      <c r="J125" s="177"/>
      <c r="K125" s="178" t="str">
        <f t="shared" si="2"/>
        <v>***</v>
      </c>
    </row>
    <row r="126" spans="1:11" hidden="1" x14ac:dyDescent="0.2">
      <c r="A126" s="1" t="s">
        <v>528</v>
      </c>
      <c r="C126" s="173"/>
      <c r="D126" s="174"/>
      <c r="E126" s="175"/>
      <c r="F126" s="176" t="s">
        <v>558</v>
      </c>
      <c r="G126" s="176" t="s">
        <v>1414</v>
      </c>
      <c r="H126" s="177"/>
      <c r="I126" s="178">
        <v>250</v>
      </c>
      <c r="J126" s="177"/>
      <c r="K126" s="178" t="str">
        <f t="shared" si="2"/>
        <v>***</v>
      </c>
    </row>
    <row r="127" spans="1:11" hidden="1" x14ac:dyDescent="0.2">
      <c r="A127" s="1" t="s">
        <v>528</v>
      </c>
      <c r="C127" s="173"/>
      <c r="D127" s="174"/>
      <c r="E127" s="175"/>
      <c r="F127" s="176" t="s">
        <v>1417</v>
      </c>
      <c r="G127" s="176" t="s">
        <v>1414</v>
      </c>
      <c r="H127" s="177"/>
      <c r="I127" s="178">
        <v>100</v>
      </c>
      <c r="J127" s="177"/>
      <c r="K127" s="178" t="str">
        <f t="shared" si="2"/>
        <v>***</v>
      </c>
    </row>
    <row r="128" spans="1:11" hidden="1" x14ac:dyDescent="0.2">
      <c r="A128" s="1" t="s">
        <v>528</v>
      </c>
      <c r="C128" s="173"/>
      <c r="D128" s="174"/>
      <c r="E128" s="175"/>
      <c r="F128" s="176" t="s">
        <v>559</v>
      </c>
      <c r="G128" s="176" t="s">
        <v>1414</v>
      </c>
      <c r="H128" s="177"/>
      <c r="I128" s="178">
        <v>50</v>
      </c>
      <c r="J128" s="177"/>
      <c r="K128" s="178" t="str">
        <f t="shared" si="2"/>
        <v>***</v>
      </c>
    </row>
    <row r="129" spans="1:11" hidden="1" x14ac:dyDescent="0.2">
      <c r="A129" s="1" t="s">
        <v>528</v>
      </c>
      <c r="C129" s="173"/>
      <c r="D129" s="174"/>
      <c r="E129" s="175"/>
      <c r="F129" s="176" t="s">
        <v>539</v>
      </c>
      <c r="G129" s="176" t="s">
        <v>1414</v>
      </c>
      <c r="H129" s="177"/>
      <c r="I129" s="178">
        <v>250</v>
      </c>
      <c r="J129" s="177"/>
      <c r="K129" s="178" t="str">
        <f t="shared" si="2"/>
        <v>***</v>
      </c>
    </row>
    <row r="130" spans="1:11" hidden="1" x14ac:dyDescent="0.2">
      <c r="A130" s="1" t="s">
        <v>528</v>
      </c>
      <c r="C130" s="173"/>
      <c r="D130" s="174"/>
      <c r="E130" s="175"/>
      <c r="F130" s="176" t="s">
        <v>560</v>
      </c>
      <c r="G130" s="176" t="s">
        <v>1414</v>
      </c>
      <c r="H130" s="177"/>
      <c r="I130" s="178">
        <v>250</v>
      </c>
      <c r="J130" s="177"/>
      <c r="K130" s="178" t="str">
        <f t="shared" si="2"/>
        <v>***</v>
      </c>
    </row>
    <row r="131" spans="1:11" hidden="1" x14ac:dyDescent="0.2">
      <c r="A131" s="1" t="s">
        <v>528</v>
      </c>
      <c r="C131" s="173"/>
      <c r="D131" s="174"/>
      <c r="E131" s="175"/>
      <c r="F131" s="176" t="s">
        <v>541</v>
      </c>
      <c r="G131" s="176" t="s">
        <v>1414</v>
      </c>
      <c r="H131" s="177"/>
      <c r="I131" s="178">
        <v>1100</v>
      </c>
      <c r="J131" s="177"/>
      <c r="K131" s="178" t="str">
        <f t="shared" si="2"/>
        <v>***</v>
      </c>
    </row>
    <row r="132" spans="1:11" hidden="1" x14ac:dyDescent="0.2">
      <c r="A132" s="1" t="s">
        <v>528</v>
      </c>
      <c r="C132" s="173"/>
      <c r="D132" s="174"/>
      <c r="E132" s="175"/>
      <c r="F132" s="176" t="s">
        <v>702</v>
      </c>
      <c r="G132" s="176" t="s">
        <v>1414</v>
      </c>
      <c r="H132" s="177"/>
      <c r="I132" s="178">
        <v>70</v>
      </c>
      <c r="J132" s="177"/>
      <c r="K132" s="178" t="str">
        <f t="shared" si="2"/>
        <v>***</v>
      </c>
    </row>
    <row r="133" spans="1:11" hidden="1" x14ac:dyDescent="0.2">
      <c r="A133" s="1" t="s">
        <v>528</v>
      </c>
      <c r="C133" s="173"/>
      <c r="D133" s="174"/>
      <c r="E133" s="175"/>
      <c r="F133" s="176" t="s">
        <v>538</v>
      </c>
      <c r="G133" s="176" t="s">
        <v>1414</v>
      </c>
      <c r="H133" s="177"/>
      <c r="I133" s="178">
        <v>2000</v>
      </c>
      <c r="J133" s="177"/>
      <c r="K133" s="178" t="str">
        <f t="shared" si="2"/>
        <v>***</v>
      </c>
    </row>
    <row r="134" spans="1:11" hidden="1" x14ac:dyDescent="0.2">
      <c r="A134" s="1" t="s">
        <v>528</v>
      </c>
      <c r="C134" s="173"/>
      <c r="D134" s="174"/>
      <c r="E134" s="175"/>
      <c r="F134" s="176" t="s">
        <v>556</v>
      </c>
      <c r="G134" s="176" t="s">
        <v>1414</v>
      </c>
      <c r="H134" s="177"/>
      <c r="I134" s="178">
        <v>900</v>
      </c>
      <c r="J134" s="177"/>
      <c r="K134" s="178" t="str">
        <f t="shared" si="2"/>
        <v>***</v>
      </c>
    </row>
    <row r="135" spans="1:11" hidden="1" x14ac:dyDescent="0.2">
      <c r="A135" s="1" t="s">
        <v>528</v>
      </c>
      <c r="C135" s="173"/>
      <c r="D135" s="174"/>
      <c r="E135" s="175"/>
      <c r="F135" s="176" t="s">
        <v>565</v>
      </c>
      <c r="G135" s="176" t="s">
        <v>1414</v>
      </c>
      <c r="H135" s="177"/>
      <c r="I135" s="178">
        <v>1000</v>
      </c>
      <c r="J135" s="177"/>
      <c r="K135" s="178" t="str">
        <f t="shared" si="2"/>
        <v>***</v>
      </c>
    </row>
    <row r="136" spans="1:11" hidden="1" x14ac:dyDescent="0.2">
      <c r="A136" s="1" t="s">
        <v>528</v>
      </c>
      <c r="C136" s="173"/>
      <c r="D136" s="174"/>
      <c r="E136" s="175"/>
      <c r="F136" s="176" t="s">
        <v>1418</v>
      </c>
      <c r="G136" s="176" t="s">
        <v>1414</v>
      </c>
      <c r="H136" s="177"/>
      <c r="I136" s="178">
        <v>1949.5</v>
      </c>
      <c r="J136" s="177"/>
      <c r="K136" s="178" t="str">
        <f t="shared" si="2"/>
        <v>***</v>
      </c>
    </row>
    <row r="137" spans="1:11" hidden="1" x14ac:dyDescent="0.2">
      <c r="A137" s="1" t="s">
        <v>528</v>
      </c>
      <c r="C137" s="173"/>
      <c r="D137" s="174"/>
      <c r="E137" s="175"/>
      <c r="F137" s="176" t="s">
        <v>1419</v>
      </c>
      <c r="G137" s="176" t="s">
        <v>1414</v>
      </c>
      <c r="H137" s="177"/>
      <c r="I137" s="178">
        <v>20</v>
      </c>
      <c r="J137" s="177"/>
      <c r="K137" s="178" t="str">
        <f t="shared" si="2"/>
        <v>***</v>
      </c>
    </row>
    <row r="138" spans="1:11" hidden="1" x14ac:dyDescent="0.2">
      <c r="A138" s="1" t="s">
        <v>528</v>
      </c>
      <c r="C138" s="173"/>
      <c r="D138" s="174"/>
      <c r="E138" s="175"/>
      <c r="F138" s="176" t="s">
        <v>575</v>
      </c>
      <c r="G138" s="176" t="s">
        <v>1414</v>
      </c>
      <c r="H138" s="177"/>
      <c r="I138" s="178">
        <v>100</v>
      </c>
      <c r="J138" s="177"/>
      <c r="K138" s="178" t="str">
        <f t="shared" si="2"/>
        <v>***</v>
      </c>
    </row>
    <row r="139" spans="1:11" hidden="1" x14ac:dyDescent="0.2">
      <c r="A139" s="1" t="s">
        <v>528</v>
      </c>
      <c r="C139" s="173"/>
      <c r="D139" s="174"/>
      <c r="E139" s="175"/>
      <c r="F139" s="176" t="s">
        <v>1420</v>
      </c>
      <c r="G139" s="176" t="s">
        <v>1414</v>
      </c>
      <c r="H139" s="177"/>
      <c r="I139" s="178">
        <v>550</v>
      </c>
      <c r="J139" s="177"/>
      <c r="K139" s="178" t="str">
        <f t="shared" si="2"/>
        <v>***</v>
      </c>
    </row>
    <row r="140" spans="1:11" hidden="1" x14ac:dyDescent="0.2">
      <c r="A140" s="1" t="s">
        <v>528</v>
      </c>
      <c r="C140" s="173"/>
      <c r="D140" s="174"/>
      <c r="E140" s="175"/>
      <c r="F140" s="176" t="s">
        <v>1421</v>
      </c>
      <c r="G140" s="176" t="s">
        <v>1414</v>
      </c>
      <c r="H140" s="177"/>
      <c r="I140" s="178">
        <v>150</v>
      </c>
      <c r="J140" s="177"/>
      <c r="K140" s="178" t="str">
        <f t="shared" si="2"/>
        <v>***</v>
      </c>
    </row>
    <row r="141" spans="1:11" hidden="1" x14ac:dyDescent="0.2">
      <c r="A141" s="1" t="s">
        <v>528</v>
      </c>
      <c r="C141" s="173"/>
      <c r="D141" s="174"/>
      <c r="E141" s="175"/>
      <c r="F141" s="176" t="s">
        <v>1422</v>
      </c>
      <c r="G141" s="176" t="s">
        <v>1414</v>
      </c>
      <c r="H141" s="177"/>
      <c r="I141" s="178">
        <v>7950</v>
      </c>
      <c r="J141" s="177"/>
      <c r="K141" s="178" t="str">
        <f t="shared" si="2"/>
        <v>***</v>
      </c>
    </row>
    <row r="142" spans="1:11" hidden="1" x14ac:dyDescent="0.2">
      <c r="A142" s="1" t="s">
        <v>528</v>
      </c>
      <c r="C142" s="173"/>
      <c r="D142" s="174"/>
      <c r="E142" s="175"/>
      <c r="F142" s="176" t="s">
        <v>546</v>
      </c>
      <c r="G142" s="176" t="s">
        <v>1414</v>
      </c>
      <c r="H142" s="177"/>
      <c r="I142" s="178">
        <v>150</v>
      </c>
      <c r="J142" s="177"/>
      <c r="K142" s="178" t="str">
        <f t="shared" si="2"/>
        <v>***</v>
      </c>
    </row>
    <row r="143" spans="1:11" hidden="1" x14ac:dyDescent="0.2">
      <c r="A143" s="1" t="s">
        <v>528</v>
      </c>
      <c r="C143" s="173"/>
      <c r="D143" s="174"/>
      <c r="E143" s="175"/>
      <c r="F143" s="176" t="s">
        <v>548</v>
      </c>
      <c r="G143" s="176" t="s">
        <v>1414</v>
      </c>
      <c r="H143" s="177"/>
      <c r="I143" s="178">
        <v>10</v>
      </c>
      <c r="J143" s="177"/>
      <c r="K143" s="178" t="str">
        <f t="shared" si="2"/>
        <v>***</v>
      </c>
    </row>
    <row r="144" spans="1:11" ht="13.5" thickBot="1" x14ac:dyDescent="0.25">
      <c r="A144" s="1" t="s">
        <v>528</v>
      </c>
      <c r="C144" s="173"/>
      <c r="D144" s="174"/>
      <c r="E144" s="175" t="s">
        <v>1423</v>
      </c>
      <c r="F144" s="176"/>
      <c r="G144" s="176"/>
      <c r="H144" s="177">
        <v>3000</v>
      </c>
      <c r="I144" s="178">
        <v>3000</v>
      </c>
      <c r="J144" s="177"/>
      <c r="K144" s="178">
        <f t="shared" si="2"/>
        <v>1</v>
      </c>
    </row>
    <row r="145" spans="1:11" ht="13.5" hidden="1" thickBot="1" x14ac:dyDescent="0.25">
      <c r="A145" s="1" t="s">
        <v>528</v>
      </c>
      <c r="C145" s="173"/>
      <c r="D145" s="174"/>
      <c r="E145" s="175"/>
      <c r="F145" s="176" t="s">
        <v>1420</v>
      </c>
      <c r="G145" s="176" t="s">
        <v>1414</v>
      </c>
      <c r="H145" s="177"/>
      <c r="I145" s="178">
        <v>3000</v>
      </c>
      <c r="J145" s="177"/>
      <c r="K145" s="178" t="str">
        <f t="shared" si="2"/>
        <v>***</v>
      </c>
    </row>
    <row r="146" spans="1:11" ht="13.5" thickBot="1" x14ac:dyDescent="0.25">
      <c r="A146" s="1" t="s">
        <v>12</v>
      </c>
      <c r="C146" s="171" t="s">
        <v>345</v>
      </c>
      <c r="D146" s="172"/>
      <c r="E146" s="144"/>
      <c r="F146" s="9"/>
      <c r="G146" s="9"/>
      <c r="H146" s="179" t="s">
        <v>551</v>
      </c>
      <c r="I146" s="15">
        <v>21049.5</v>
      </c>
      <c r="J146" s="27"/>
      <c r="K146" s="180" t="s">
        <v>25</v>
      </c>
    </row>
    <row r="147" spans="1:11" ht="13.5" thickBot="1" x14ac:dyDescent="0.25">
      <c r="A147" s="1" t="s">
        <v>12</v>
      </c>
      <c r="C147" s="171" t="s">
        <v>111</v>
      </c>
      <c r="D147" s="172"/>
      <c r="E147" s="144"/>
      <c r="F147" s="9"/>
      <c r="G147" s="9"/>
      <c r="H147" s="27"/>
      <c r="I147" s="15"/>
      <c r="J147" s="27"/>
      <c r="K147" s="15"/>
    </row>
    <row r="148" spans="1:11" x14ac:dyDescent="0.2">
      <c r="A148" s="1" t="s">
        <v>13</v>
      </c>
      <c r="C148" s="19" t="s">
        <v>186</v>
      </c>
      <c r="D148" s="25" t="s">
        <v>187</v>
      </c>
      <c r="E148" s="20" t="s">
        <v>188</v>
      </c>
      <c r="F148" s="21"/>
      <c r="G148" s="21"/>
      <c r="H148" s="28">
        <v>2319421.1</v>
      </c>
      <c r="I148" s="29">
        <v>2402889.4</v>
      </c>
      <c r="J148" s="28" t="s">
        <v>15</v>
      </c>
      <c r="K148" s="29">
        <f t="shared" ref="K148:K211" si="3">IF(H148=0,"***",I148/H148)</f>
        <v>1.0359866951283663</v>
      </c>
    </row>
    <row r="149" spans="1:11" x14ac:dyDescent="0.2">
      <c r="A149" s="1" t="s">
        <v>16</v>
      </c>
      <c r="C149" s="22"/>
      <c r="D149" s="157"/>
      <c r="E149" s="23" t="s">
        <v>70</v>
      </c>
      <c r="F149" s="24"/>
      <c r="G149" s="24"/>
      <c r="H149" s="30">
        <v>2251248.1</v>
      </c>
      <c r="I149" s="31">
        <v>2331412.7000000002</v>
      </c>
      <c r="J149" s="30"/>
      <c r="K149" s="31">
        <f t="shared" si="3"/>
        <v>1.0356089584262171</v>
      </c>
    </row>
    <row r="150" spans="1:11" x14ac:dyDescent="0.2">
      <c r="A150" s="1" t="s">
        <v>528</v>
      </c>
      <c r="C150" s="173"/>
      <c r="D150" s="174"/>
      <c r="E150" s="175" t="s">
        <v>532</v>
      </c>
      <c r="F150" s="176"/>
      <c r="G150" s="176"/>
      <c r="H150" s="177">
        <v>2251248.1</v>
      </c>
      <c r="I150" s="178">
        <v>2331412.7000000002</v>
      </c>
      <c r="J150" s="177"/>
      <c r="K150" s="178">
        <f t="shared" si="3"/>
        <v>1.0356089584262171</v>
      </c>
    </row>
    <row r="151" spans="1:11" hidden="1" x14ac:dyDescent="0.2">
      <c r="A151" s="1" t="s">
        <v>528</v>
      </c>
      <c r="C151" s="173"/>
      <c r="D151" s="174"/>
      <c r="E151" s="175"/>
      <c r="F151" s="176" t="s">
        <v>699</v>
      </c>
      <c r="G151" s="176" t="s">
        <v>1424</v>
      </c>
      <c r="H151" s="177"/>
      <c r="I151" s="178">
        <v>1714560.8</v>
      </c>
      <c r="J151" s="177"/>
      <c r="K151" s="178" t="str">
        <f t="shared" si="3"/>
        <v>***</v>
      </c>
    </row>
    <row r="152" spans="1:11" hidden="1" x14ac:dyDescent="0.2">
      <c r="A152" s="1" t="s">
        <v>528</v>
      </c>
      <c r="C152" s="173"/>
      <c r="D152" s="174"/>
      <c r="E152" s="175"/>
      <c r="F152" s="176" t="s">
        <v>562</v>
      </c>
      <c r="G152" s="176" t="s">
        <v>1424</v>
      </c>
      <c r="H152" s="177"/>
      <c r="I152" s="178">
        <v>25500</v>
      </c>
      <c r="J152" s="177"/>
      <c r="K152" s="178" t="str">
        <f t="shared" si="3"/>
        <v>***</v>
      </c>
    </row>
    <row r="153" spans="1:11" hidden="1" x14ac:dyDescent="0.2">
      <c r="A153" s="1" t="s">
        <v>528</v>
      </c>
      <c r="C153" s="173"/>
      <c r="D153" s="174"/>
      <c r="E153" s="175"/>
      <c r="F153" s="176" t="s">
        <v>1425</v>
      </c>
      <c r="G153" s="176" t="s">
        <v>1424</v>
      </c>
      <c r="H153" s="177"/>
      <c r="I153" s="178">
        <v>8665.4</v>
      </c>
      <c r="J153" s="177"/>
      <c r="K153" s="178" t="str">
        <f t="shared" si="3"/>
        <v>***</v>
      </c>
    </row>
    <row r="154" spans="1:11" hidden="1" x14ac:dyDescent="0.2">
      <c r="A154" s="1" t="s">
        <v>528</v>
      </c>
      <c r="C154" s="173"/>
      <c r="D154" s="174"/>
      <c r="E154" s="175"/>
      <c r="F154" s="176" t="s">
        <v>563</v>
      </c>
      <c r="G154" s="176" t="s">
        <v>1424</v>
      </c>
      <c r="H154" s="177"/>
      <c r="I154" s="178">
        <v>427236.1</v>
      </c>
      <c r="J154" s="177"/>
      <c r="K154" s="178" t="str">
        <f t="shared" si="3"/>
        <v>***</v>
      </c>
    </row>
    <row r="155" spans="1:11" hidden="1" x14ac:dyDescent="0.2">
      <c r="A155" s="1" t="s">
        <v>528</v>
      </c>
      <c r="C155" s="173"/>
      <c r="D155" s="174"/>
      <c r="E155" s="175"/>
      <c r="F155" s="176" t="s">
        <v>564</v>
      </c>
      <c r="G155" s="176" t="s">
        <v>1424</v>
      </c>
      <c r="H155" s="177"/>
      <c r="I155" s="178">
        <v>155045.4</v>
      </c>
      <c r="J155" s="177"/>
      <c r="K155" s="178" t="str">
        <f t="shared" si="3"/>
        <v>***</v>
      </c>
    </row>
    <row r="156" spans="1:11" hidden="1" x14ac:dyDescent="0.2">
      <c r="A156" s="1" t="s">
        <v>528</v>
      </c>
      <c r="C156" s="173"/>
      <c r="D156" s="174"/>
      <c r="E156" s="175"/>
      <c r="F156" s="176" t="s">
        <v>794</v>
      </c>
      <c r="G156" s="176" t="s">
        <v>1424</v>
      </c>
      <c r="H156" s="177"/>
      <c r="I156" s="178">
        <v>405</v>
      </c>
      <c r="J156" s="177"/>
      <c r="K156" s="178" t="str">
        <f t="shared" si="3"/>
        <v>***</v>
      </c>
    </row>
    <row r="157" spans="1:11" x14ac:dyDescent="0.2">
      <c r="A157" s="1" t="s">
        <v>16</v>
      </c>
      <c r="C157" s="22"/>
      <c r="D157" s="157"/>
      <c r="E157" s="23" t="s">
        <v>189</v>
      </c>
      <c r="F157" s="24"/>
      <c r="G157" s="24"/>
      <c r="H157" s="30">
        <v>68173</v>
      </c>
      <c r="I157" s="31">
        <v>71476.7</v>
      </c>
      <c r="J157" s="30"/>
      <c r="K157" s="31">
        <f t="shared" si="3"/>
        <v>1.0484605342290936</v>
      </c>
    </row>
    <row r="158" spans="1:11" x14ac:dyDescent="0.2">
      <c r="A158" s="1" t="s">
        <v>528</v>
      </c>
      <c r="C158" s="173"/>
      <c r="D158" s="174"/>
      <c r="E158" s="175" t="s">
        <v>532</v>
      </c>
      <c r="F158" s="176"/>
      <c r="G158" s="176"/>
      <c r="H158" s="177">
        <v>68173</v>
      </c>
      <c r="I158" s="178">
        <v>71476.7</v>
      </c>
      <c r="J158" s="177"/>
      <c r="K158" s="178">
        <f t="shared" si="3"/>
        <v>1.0484605342290936</v>
      </c>
    </row>
    <row r="159" spans="1:11" hidden="1" x14ac:dyDescent="0.2">
      <c r="A159" s="1" t="s">
        <v>528</v>
      </c>
      <c r="C159" s="173"/>
      <c r="D159" s="174"/>
      <c r="E159" s="175"/>
      <c r="F159" s="176" t="s">
        <v>1426</v>
      </c>
      <c r="G159" s="176" t="s">
        <v>1424</v>
      </c>
      <c r="H159" s="177"/>
      <c r="I159" s="178">
        <v>250</v>
      </c>
      <c r="J159" s="177"/>
      <c r="K159" s="178" t="str">
        <f t="shared" si="3"/>
        <v>***</v>
      </c>
    </row>
    <row r="160" spans="1:11" hidden="1" x14ac:dyDescent="0.2">
      <c r="A160" s="1" t="s">
        <v>528</v>
      </c>
      <c r="C160" s="173"/>
      <c r="D160" s="174"/>
      <c r="E160" s="175"/>
      <c r="F160" s="176" t="s">
        <v>1427</v>
      </c>
      <c r="G160" s="176" t="s">
        <v>1424</v>
      </c>
      <c r="H160" s="177"/>
      <c r="I160" s="178">
        <v>51861.7</v>
      </c>
      <c r="J160" s="177"/>
      <c r="K160" s="178" t="str">
        <f t="shared" si="3"/>
        <v>***</v>
      </c>
    </row>
    <row r="161" spans="1:11" hidden="1" x14ac:dyDescent="0.2">
      <c r="A161" s="1" t="s">
        <v>528</v>
      </c>
      <c r="C161" s="173"/>
      <c r="D161" s="174"/>
      <c r="E161" s="175"/>
      <c r="F161" s="176" t="s">
        <v>1428</v>
      </c>
      <c r="G161" s="176" t="s">
        <v>1424</v>
      </c>
      <c r="H161" s="177"/>
      <c r="I161" s="178">
        <v>1308</v>
      </c>
      <c r="J161" s="177"/>
      <c r="K161" s="178" t="str">
        <f t="shared" si="3"/>
        <v>***</v>
      </c>
    </row>
    <row r="162" spans="1:11" hidden="1" x14ac:dyDescent="0.2">
      <c r="A162" s="1" t="s">
        <v>528</v>
      </c>
      <c r="C162" s="173"/>
      <c r="D162" s="174"/>
      <c r="E162" s="175"/>
      <c r="F162" s="176" t="s">
        <v>563</v>
      </c>
      <c r="G162" s="176" t="s">
        <v>1424</v>
      </c>
      <c r="H162" s="177"/>
      <c r="I162" s="178">
        <v>13211.5</v>
      </c>
      <c r="J162" s="177"/>
      <c r="K162" s="178" t="str">
        <f t="shared" si="3"/>
        <v>***</v>
      </c>
    </row>
    <row r="163" spans="1:11" hidden="1" x14ac:dyDescent="0.2">
      <c r="A163" s="1" t="s">
        <v>528</v>
      </c>
      <c r="C163" s="173"/>
      <c r="D163" s="174"/>
      <c r="E163" s="175"/>
      <c r="F163" s="176" t="s">
        <v>564</v>
      </c>
      <c r="G163" s="176" t="s">
        <v>1424</v>
      </c>
      <c r="H163" s="177"/>
      <c r="I163" s="178">
        <v>4794.5</v>
      </c>
      <c r="J163" s="177"/>
      <c r="K163" s="178" t="str">
        <f t="shared" si="3"/>
        <v>***</v>
      </c>
    </row>
    <row r="164" spans="1:11" hidden="1" x14ac:dyDescent="0.2">
      <c r="A164" s="1" t="s">
        <v>528</v>
      </c>
      <c r="C164" s="173"/>
      <c r="D164" s="174"/>
      <c r="E164" s="175"/>
      <c r="F164" s="176" t="s">
        <v>1429</v>
      </c>
      <c r="G164" s="176" t="s">
        <v>1424</v>
      </c>
      <c r="H164" s="177"/>
      <c r="I164" s="178">
        <v>51</v>
      </c>
      <c r="J164" s="177"/>
      <c r="K164" s="178" t="str">
        <f t="shared" si="3"/>
        <v>***</v>
      </c>
    </row>
    <row r="165" spans="1:11" x14ac:dyDescent="0.2">
      <c r="A165" s="1" t="s">
        <v>13</v>
      </c>
      <c r="C165" s="19" t="s">
        <v>186</v>
      </c>
      <c r="D165" s="25" t="s">
        <v>190</v>
      </c>
      <c r="E165" s="20" t="s">
        <v>191</v>
      </c>
      <c r="F165" s="21"/>
      <c r="G165" s="21"/>
      <c r="H165" s="28">
        <v>217642</v>
      </c>
      <c r="I165" s="29">
        <v>257593</v>
      </c>
      <c r="J165" s="28" t="s">
        <v>15</v>
      </c>
      <c r="K165" s="29">
        <f t="shared" si="3"/>
        <v>1.1835629152461382</v>
      </c>
    </row>
    <row r="166" spans="1:11" x14ac:dyDescent="0.2">
      <c r="A166" s="1" t="s">
        <v>16</v>
      </c>
      <c r="C166" s="22"/>
      <c r="D166" s="157"/>
      <c r="E166" s="23" t="s">
        <v>70</v>
      </c>
      <c r="F166" s="24"/>
      <c r="G166" s="24"/>
      <c r="H166" s="30">
        <v>217642</v>
      </c>
      <c r="I166" s="31">
        <v>257593</v>
      </c>
      <c r="J166" s="30"/>
      <c r="K166" s="31">
        <f t="shared" si="3"/>
        <v>1.1835629152461382</v>
      </c>
    </row>
    <row r="167" spans="1:11" x14ac:dyDescent="0.2">
      <c r="A167" s="1" t="s">
        <v>528</v>
      </c>
      <c r="C167" s="173"/>
      <c r="D167" s="174"/>
      <c r="E167" s="175" t="s">
        <v>1430</v>
      </c>
      <c r="F167" s="176"/>
      <c r="G167" s="176"/>
      <c r="H167" s="177">
        <v>217642</v>
      </c>
      <c r="I167" s="178">
        <v>257593</v>
      </c>
      <c r="J167" s="177"/>
      <c r="K167" s="178">
        <f t="shared" si="3"/>
        <v>1.1835629152461382</v>
      </c>
    </row>
    <row r="168" spans="1:11" hidden="1" x14ac:dyDescent="0.2">
      <c r="A168" s="1" t="s">
        <v>528</v>
      </c>
      <c r="C168" s="173"/>
      <c r="D168" s="174"/>
      <c r="E168" s="175"/>
      <c r="F168" s="176" t="s">
        <v>563</v>
      </c>
      <c r="G168" s="176" t="s">
        <v>1431</v>
      </c>
      <c r="H168" s="177"/>
      <c r="I168" s="178">
        <v>20275</v>
      </c>
      <c r="J168" s="177"/>
      <c r="K168" s="178" t="str">
        <f t="shared" si="3"/>
        <v>***</v>
      </c>
    </row>
    <row r="169" spans="1:11" hidden="1" x14ac:dyDescent="0.2">
      <c r="A169" s="1" t="s">
        <v>528</v>
      </c>
      <c r="C169" s="173"/>
      <c r="D169" s="174"/>
      <c r="E169" s="175"/>
      <c r="F169" s="176" t="s">
        <v>563</v>
      </c>
      <c r="G169" s="176" t="s">
        <v>1432</v>
      </c>
      <c r="H169" s="177"/>
      <c r="I169" s="178">
        <v>2976</v>
      </c>
      <c r="J169" s="177"/>
      <c r="K169" s="178" t="str">
        <f t="shared" si="3"/>
        <v>***</v>
      </c>
    </row>
    <row r="170" spans="1:11" hidden="1" x14ac:dyDescent="0.2">
      <c r="A170" s="1" t="s">
        <v>528</v>
      </c>
      <c r="C170" s="173"/>
      <c r="D170" s="174"/>
      <c r="E170" s="175"/>
      <c r="F170" s="176" t="s">
        <v>564</v>
      </c>
      <c r="G170" s="176" t="s">
        <v>1433</v>
      </c>
      <c r="H170" s="177"/>
      <c r="I170" s="178">
        <v>7362</v>
      </c>
      <c r="J170" s="177"/>
      <c r="K170" s="178" t="str">
        <f t="shared" si="3"/>
        <v>***</v>
      </c>
    </row>
    <row r="171" spans="1:11" hidden="1" x14ac:dyDescent="0.2">
      <c r="A171" s="1" t="s">
        <v>528</v>
      </c>
      <c r="C171" s="173"/>
      <c r="D171" s="174"/>
      <c r="E171" s="175"/>
      <c r="F171" s="176" t="s">
        <v>564</v>
      </c>
      <c r="G171" s="176" t="s">
        <v>1434</v>
      </c>
      <c r="H171" s="177"/>
      <c r="I171" s="178">
        <v>1080</v>
      </c>
      <c r="J171" s="177"/>
      <c r="K171" s="178" t="str">
        <f t="shared" si="3"/>
        <v>***</v>
      </c>
    </row>
    <row r="172" spans="1:11" hidden="1" x14ac:dyDescent="0.2">
      <c r="A172" s="1" t="s">
        <v>528</v>
      </c>
      <c r="C172" s="173"/>
      <c r="D172" s="174"/>
      <c r="E172" s="175"/>
      <c r="F172" s="176" t="s">
        <v>1413</v>
      </c>
      <c r="G172" s="176" t="s">
        <v>1435</v>
      </c>
      <c r="H172" s="177"/>
      <c r="I172" s="178">
        <v>500</v>
      </c>
      <c r="J172" s="177"/>
      <c r="K172" s="178" t="str">
        <f t="shared" si="3"/>
        <v>***</v>
      </c>
    </row>
    <row r="173" spans="1:11" hidden="1" x14ac:dyDescent="0.2">
      <c r="A173" s="1" t="s">
        <v>528</v>
      </c>
      <c r="C173" s="173"/>
      <c r="D173" s="174"/>
      <c r="E173" s="175"/>
      <c r="F173" s="176" t="s">
        <v>1413</v>
      </c>
      <c r="G173" s="176" t="s">
        <v>1436</v>
      </c>
      <c r="H173" s="177"/>
      <c r="I173" s="178">
        <v>14855</v>
      </c>
      <c r="J173" s="177"/>
      <c r="K173" s="178" t="str">
        <f t="shared" si="3"/>
        <v>***</v>
      </c>
    </row>
    <row r="174" spans="1:11" hidden="1" x14ac:dyDescent="0.2">
      <c r="A174" s="1" t="s">
        <v>528</v>
      </c>
      <c r="C174" s="173"/>
      <c r="D174" s="174"/>
      <c r="E174" s="175"/>
      <c r="F174" s="176" t="s">
        <v>566</v>
      </c>
      <c r="G174" s="176" t="s">
        <v>1437</v>
      </c>
      <c r="H174" s="177"/>
      <c r="I174" s="178">
        <v>3000</v>
      </c>
      <c r="J174" s="177"/>
      <c r="K174" s="178" t="str">
        <f t="shared" si="3"/>
        <v>***</v>
      </c>
    </row>
    <row r="175" spans="1:11" hidden="1" x14ac:dyDescent="0.2">
      <c r="A175" s="1" t="s">
        <v>528</v>
      </c>
      <c r="C175" s="173"/>
      <c r="D175" s="174"/>
      <c r="E175" s="175"/>
      <c r="F175" s="176" t="s">
        <v>702</v>
      </c>
      <c r="G175" s="176" t="s">
        <v>1438</v>
      </c>
      <c r="H175" s="177"/>
      <c r="I175" s="178">
        <v>500</v>
      </c>
      <c r="J175" s="177"/>
      <c r="K175" s="178" t="str">
        <f t="shared" si="3"/>
        <v>***</v>
      </c>
    </row>
    <row r="176" spans="1:11" hidden="1" x14ac:dyDescent="0.2">
      <c r="A176" s="1" t="s">
        <v>528</v>
      </c>
      <c r="C176" s="173"/>
      <c r="D176" s="174"/>
      <c r="E176" s="175"/>
      <c r="F176" s="176" t="s">
        <v>538</v>
      </c>
      <c r="G176" s="176" t="s">
        <v>1439</v>
      </c>
      <c r="H176" s="177"/>
      <c r="I176" s="178">
        <v>6800</v>
      </c>
      <c r="J176" s="177"/>
      <c r="K176" s="178" t="str">
        <f t="shared" si="3"/>
        <v>***</v>
      </c>
    </row>
    <row r="177" spans="1:11" hidden="1" x14ac:dyDescent="0.2">
      <c r="A177" s="1" t="s">
        <v>528</v>
      </c>
      <c r="C177" s="173"/>
      <c r="D177" s="174"/>
      <c r="E177" s="175"/>
      <c r="F177" s="176" t="s">
        <v>538</v>
      </c>
      <c r="G177" s="176" t="s">
        <v>1440</v>
      </c>
      <c r="H177" s="177"/>
      <c r="I177" s="178">
        <v>1000</v>
      </c>
      <c r="J177" s="177"/>
      <c r="K177" s="178" t="str">
        <f t="shared" si="3"/>
        <v>***</v>
      </c>
    </row>
    <row r="178" spans="1:11" hidden="1" x14ac:dyDescent="0.2">
      <c r="A178" s="1" t="s">
        <v>528</v>
      </c>
      <c r="C178" s="173"/>
      <c r="D178" s="174"/>
      <c r="E178" s="175"/>
      <c r="F178" s="176" t="s">
        <v>538</v>
      </c>
      <c r="G178" s="176" t="s">
        <v>1441</v>
      </c>
      <c r="H178" s="177"/>
      <c r="I178" s="178">
        <v>8000</v>
      </c>
      <c r="J178" s="177"/>
      <c r="K178" s="178" t="str">
        <f t="shared" si="3"/>
        <v>***</v>
      </c>
    </row>
    <row r="179" spans="1:11" hidden="1" x14ac:dyDescent="0.2">
      <c r="A179" s="1" t="s">
        <v>528</v>
      </c>
      <c r="C179" s="173"/>
      <c r="D179" s="174"/>
      <c r="E179" s="175"/>
      <c r="F179" s="176" t="s">
        <v>538</v>
      </c>
      <c r="G179" s="176" t="s">
        <v>1442</v>
      </c>
      <c r="H179" s="177"/>
      <c r="I179" s="178">
        <v>3000</v>
      </c>
      <c r="J179" s="177"/>
      <c r="K179" s="178" t="str">
        <f t="shared" si="3"/>
        <v>***</v>
      </c>
    </row>
    <row r="180" spans="1:11" hidden="1" x14ac:dyDescent="0.2">
      <c r="A180" s="1" t="s">
        <v>528</v>
      </c>
      <c r="C180" s="173"/>
      <c r="D180" s="174"/>
      <c r="E180" s="175"/>
      <c r="F180" s="176" t="s">
        <v>538</v>
      </c>
      <c r="G180" s="176" t="s">
        <v>1443</v>
      </c>
      <c r="H180" s="177"/>
      <c r="I180" s="178">
        <v>27200</v>
      </c>
      <c r="J180" s="177"/>
      <c r="K180" s="178" t="str">
        <f t="shared" si="3"/>
        <v>***</v>
      </c>
    </row>
    <row r="181" spans="1:11" hidden="1" x14ac:dyDescent="0.2">
      <c r="A181" s="1" t="s">
        <v>528</v>
      </c>
      <c r="C181" s="173"/>
      <c r="D181" s="174"/>
      <c r="E181" s="175"/>
      <c r="F181" s="176" t="s">
        <v>538</v>
      </c>
      <c r="G181" s="176" t="s">
        <v>1444</v>
      </c>
      <c r="H181" s="177"/>
      <c r="I181" s="178">
        <v>8283</v>
      </c>
      <c r="J181" s="177"/>
      <c r="K181" s="178" t="str">
        <f t="shared" si="3"/>
        <v>***</v>
      </c>
    </row>
    <row r="182" spans="1:11" hidden="1" x14ac:dyDescent="0.2">
      <c r="A182" s="1" t="s">
        <v>528</v>
      </c>
      <c r="C182" s="173"/>
      <c r="D182" s="174"/>
      <c r="E182" s="175"/>
      <c r="F182" s="176" t="s">
        <v>1445</v>
      </c>
      <c r="G182" s="176" t="s">
        <v>1446</v>
      </c>
      <c r="H182" s="177"/>
      <c r="I182" s="178">
        <v>81738</v>
      </c>
      <c r="J182" s="177"/>
      <c r="K182" s="178" t="str">
        <f t="shared" si="3"/>
        <v>***</v>
      </c>
    </row>
    <row r="183" spans="1:11" hidden="1" x14ac:dyDescent="0.2">
      <c r="A183" s="1" t="s">
        <v>528</v>
      </c>
      <c r="C183" s="173"/>
      <c r="D183" s="174"/>
      <c r="E183" s="175"/>
      <c r="F183" s="176" t="s">
        <v>1445</v>
      </c>
      <c r="G183" s="176" t="s">
        <v>1447</v>
      </c>
      <c r="H183" s="177"/>
      <c r="I183" s="178">
        <v>59024</v>
      </c>
      <c r="J183" s="177"/>
      <c r="K183" s="178" t="str">
        <f t="shared" si="3"/>
        <v>***</v>
      </c>
    </row>
    <row r="184" spans="1:11" hidden="1" x14ac:dyDescent="0.2">
      <c r="A184" s="1" t="s">
        <v>528</v>
      </c>
      <c r="C184" s="173"/>
      <c r="D184" s="174"/>
      <c r="E184" s="175"/>
      <c r="F184" s="176" t="s">
        <v>1445</v>
      </c>
      <c r="G184" s="176" t="s">
        <v>1448</v>
      </c>
      <c r="H184" s="177"/>
      <c r="I184" s="178">
        <v>12000</v>
      </c>
      <c r="J184" s="177"/>
      <c r="K184" s="178" t="str">
        <f t="shared" si="3"/>
        <v>***</v>
      </c>
    </row>
    <row r="185" spans="1:11" x14ac:dyDescent="0.2">
      <c r="A185" s="1" t="s">
        <v>13</v>
      </c>
      <c r="C185" s="19" t="s">
        <v>14</v>
      </c>
      <c r="D185" s="25" t="s">
        <v>311</v>
      </c>
      <c r="E185" s="20" t="s">
        <v>312</v>
      </c>
      <c r="F185" s="21"/>
      <c r="G185" s="21"/>
      <c r="H185" s="28">
        <v>40938</v>
      </c>
      <c r="I185" s="29">
        <v>16500</v>
      </c>
      <c r="J185" s="28" t="s">
        <v>15</v>
      </c>
      <c r="K185" s="29">
        <f t="shared" si="3"/>
        <v>0.40304851238458156</v>
      </c>
    </row>
    <row r="186" spans="1:11" x14ac:dyDescent="0.2">
      <c r="A186" s="1" t="s">
        <v>16</v>
      </c>
      <c r="C186" s="22"/>
      <c r="D186" s="157"/>
      <c r="E186" s="23" t="s">
        <v>70</v>
      </c>
      <c r="F186" s="24"/>
      <c r="G186" s="24"/>
      <c r="H186" s="30">
        <v>40938</v>
      </c>
      <c r="I186" s="31">
        <v>16500</v>
      </c>
      <c r="J186" s="30"/>
      <c r="K186" s="31">
        <f t="shared" si="3"/>
        <v>0.40304851238458156</v>
      </c>
    </row>
    <row r="187" spans="1:11" x14ac:dyDescent="0.2">
      <c r="A187" s="1" t="s">
        <v>528</v>
      </c>
      <c r="C187" s="173"/>
      <c r="D187" s="174"/>
      <c r="E187" s="175" t="s">
        <v>532</v>
      </c>
      <c r="F187" s="176"/>
      <c r="G187" s="176"/>
      <c r="H187" s="177">
        <v>40938</v>
      </c>
      <c r="I187" s="178">
        <v>16500</v>
      </c>
      <c r="J187" s="177"/>
      <c r="K187" s="178">
        <f t="shared" si="3"/>
        <v>0.40304851238458156</v>
      </c>
    </row>
    <row r="188" spans="1:11" hidden="1" x14ac:dyDescent="0.2">
      <c r="A188" s="1" t="s">
        <v>528</v>
      </c>
      <c r="C188" s="173"/>
      <c r="D188" s="174"/>
      <c r="E188" s="175"/>
      <c r="F188" s="176" t="s">
        <v>536</v>
      </c>
      <c r="G188" s="176" t="s">
        <v>312</v>
      </c>
      <c r="H188" s="177"/>
      <c r="I188" s="178">
        <v>5000</v>
      </c>
      <c r="J188" s="177"/>
      <c r="K188" s="178" t="str">
        <f t="shared" si="3"/>
        <v>***</v>
      </c>
    </row>
    <row r="189" spans="1:11" hidden="1" x14ac:dyDescent="0.2">
      <c r="A189" s="1" t="s">
        <v>528</v>
      </c>
      <c r="C189" s="173"/>
      <c r="D189" s="174"/>
      <c r="E189" s="175"/>
      <c r="F189" s="176" t="s">
        <v>538</v>
      </c>
      <c r="G189" s="176" t="s">
        <v>312</v>
      </c>
      <c r="H189" s="177"/>
      <c r="I189" s="178">
        <v>11500</v>
      </c>
      <c r="J189" s="177"/>
      <c r="K189" s="178" t="str">
        <f t="shared" si="3"/>
        <v>***</v>
      </c>
    </row>
    <row r="190" spans="1:11" x14ac:dyDescent="0.2">
      <c r="A190" s="1" t="s">
        <v>13</v>
      </c>
      <c r="C190" s="19" t="s">
        <v>112</v>
      </c>
      <c r="D190" s="25" t="s">
        <v>192</v>
      </c>
      <c r="E190" s="20" t="s">
        <v>193</v>
      </c>
      <c r="F190" s="21"/>
      <c r="G190" s="21"/>
      <c r="H190" s="28">
        <v>160621.5</v>
      </c>
      <c r="I190" s="29">
        <v>164696.5</v>
      </c>
      <c r="J190" s="28" t="s">
        <v>15</v>
      </c>
      <c r="K190" s="29">
        <f t="shared" si="3"/>
        <v>1.0253702026192011</v>
      </c>
    </row>
    <row r="191" spans="1:11" x14ac:dyDescent="0.2">
      <c r="A191" s="1" t="s">
        <v>16</v>
      </c>
      <c r="C191" s="22"/>
      <c r="D191" s="157"/>
      <c r="E191" s="23" t="s">
        <v>70</v>
      </c>
      <c r="F191" s="24"/>
      <c r="G191" s="24"/>
      <c r="H191" s="30">
        <v>158121.5</v>
      </c>
      <c r="I191" s="31">
        <v>162196.5</v>
      </c>
      <c r="J191" s="30"/>
      <c r="K191" s="31">
        <f t="shared" si="3"/>
        <v>1.0257713214205533</v>
      </c>
    </row>
    <row r="192" spans="1:11" x14ac:dyDescent="0.2">
      <c r="A192" s="1" t="s">
        <v>528</v>
      </c>
      <c r="C192" s="173"/>
      <c r="D192" s="174"/>
      <c r="E192" s="175" t="s">
        <v>532</v>
      </c>
      <c r="F192" s="176"/>
      <c r="G192" s="176"/>
      <c r="H192" s="177">
        <v>158121.5</v>
      </c>
      <c r="I192" s="178">
        <v>162196.5</v>
      </c>
      <c r="J192" s="177"/>
      <c r="K192" s="178">
        <f t="shared" si="3"/>
        <v>1.0257713214205533</v>
      </c>
    </row>
    <row r="193" spans="1:11" hidden="1" x14ac:dyDescent="0.2">
      <c r="A193" s="1" t="s">
        <v>528</v>
      </c>
      <c r="C193" s="173"/>
      <c r="D193" s="174"/>
      <c r="E193" s="175"/>
      <c r="F193" s="176" t="s">
        <v>1449</v>
      </c>
      <c r="G193" s="176" t="s">
        <v>1450</v>
      </c>
      <c r="H193" s="177"/>
      <c r="I193" s="178">
        <v>7150</v>
      </c>
      <c r="J193" s="177"/>
      <c r="K193" s="178" t="str">
        <f t="shared" si="3"/>
        <v>***</v>
      </c>
    </row>
    <row r="194" spans="1:11" hidden="1" x14ac:dyDescent="0.2">
      <c r="A194" s="1" t="s">
        <v>528</v>
      </c>
      <c r="C194" s="173"/>
      <c r="D194" s="174"/>
      <c r="E194" s="175"/>
      <c r="F194" s="176" t="s">
        <v>1451</v>
      </c>
      <c r="G194" s="176" t="s">
        <v>1450</v>
      </c>
      <c r="H194" s="177"/>
      <c r="I194" s="178">
        <v>500</v>
      </c>
      <c r="J194" s="177"/>
      <c r="K194" s="178" t="str">
        <f t="shared" si="3"/>
        <v>***</v>
      </c>
    </row>
    <row r="195" spans="1:11" hidden="1" x14ac:dyDescent="0.2">
      <c r="A195" s="1" t="s">
        <v>528</v>
      </c>
      <c r="C195" s="173"/>
      <c r="D195" s="174"/>
      <c r="E195" s="175"/>
      <c r="F195" s="176" t="s">
        <v>1452</v>
      </c>
      <c r="G195" s="176" t="s">
        <v>1450</v>
      </c>
      <c r="H195" s="177"/>
      <c r="I195" s="178">
        <v>2</v>
      </c>
      <c r="J195" s="177"/>
      <c r="K195" s="178" t="str">
        <f t="shared" si="3"/>
        <v>***</v>
      </c>
    </row>
    <row r="196" spans="1:11" hidden="1" x14ac:dyDescent="0.2">
      <c r="A196" s="1" t="s">
        <v>528</v>
      </c>
      <c r="C196" s="173"/>
      <c r="D196" s="174"/>
      <c r="E196" s="175"/>
      <c r="F196" s="176" t="s">
        <v>1413</v>
      </c>
      <c r="G196" s="176" t="s">
        <v>1450</v>
      </c>
      <c r="H196" s="177"/>
      <c r="I196" s="178">
        <v>151</v>
      </c>
      <c r="J196" s="177"/>
      <c r="K196" s="178" t="str">
        <f t="shared" si="3"/>
        <v>***</v>
      </c>
    </row>
    <row r="197" spans="1:11" hidden="1" x14ac:dyDescent="0.2">
      <c r="A197" s="1" t="s">
        <v>528</v>
      </c>
      <c r="C197" s="173"/>
      <c r="D197" s="174"/>
      <c r="E197" s="175"/>
      <c r="F197" s="176" t="s">
        <v>1415</v>
      </c>
      <c r="G197" s="176" t="s">
        <v>1450</v>
      </c>
      <c r="H197" s="177"/>
      <c r="I197" s="178">
        <v>2</v>
      </c>
      <c r="J197" s="177"/>
      <c r="K197" s="178" t="str">
        <f t="shared" si="3"/>
        <v>***</v>
      </c>
    </row>
    <row r="198" spans="1:11" hidden="1" x14ac:dyDescent="0.2">
      <c r="A198" s="1" t="s">
        <v>528</v>
      </c>
      <c r="C198" s="173"/>
      <c r="D198" s="174"/>
      <c r="E198" s="175"/>
      <c r="F198" s="176" t="s">
        <v>566</v>
      </c>
      <c r="G198" s="176" t="s">
        <v>1450</v>
      </c>
      <c r="H198" s="177"/>
      <c r="I198" s="178">
        <v>5</v>
      </c>
      <c r="J198" s="177"/>
      <c r="K198" s="178" t="str">
        <f t="shared" si="3"/>
        <v>***</v>
      </c>
    </row>
    <row r="199" spans="1:11" hidden="1" x14ac:dyDescent="0.2">
      <c r="A199" s="1" t="s">
        <v>528</v>
      </c>
      <c r="C199" s="173"/>
      <c r="D199" s="174"/>
      <c r="E199" s="175"/>
      <c r="F199" s="176" t="s">
        <v>568</v>
      </c>
      <c r="G199" s="176" t="s">
        <v>1450</v>
      </c>
      <c r="H199" s="177"/>
      <c r="I199" s="178">
        <v>50</v>
      </c>
      <c r="J199" s="177"/>
      <c r="K199" s="178" t="str">
        <f t="shared" si="3"/>
        <v>***</v>
      </c>
    </row>
    <row r="200" spans="1:11" hidden="1" x14ac:dyDescent="0.2">
      <c r="A200" s="1" t="s">
        <v>528</v>
      </c>
      <c r="C200" s="173"/>
      <c r="D200" s="174"/>
      <c r="E200" s="175"/>
      <c r="F200" s="176" t="s">
        <v>570</v>
      </c>
      <c r="G200" s="176" t="s">
        <v>1450</v>
      </c>
      <c r="H200" s="177"/>
      <c r="I200" s="178">
        <v>185</v>
      </c>
      <c r="J200" s="177"/>
      <c r="K200" s="178" t="str">
        <f t="shared" si="3"/>
        <v>***</v>
      </c>
    </row>
    <row r="201" spans="1:11" hidden="1" x14ac:dyDescent="0.2">
      <c r="A201" s="1" t="s">
        <v>528</v>
      </c>
      <c r="C201" s="173"/>
      <c r="D201" s="174"/>
      <c r="E201" s="175"/>
      <c r="F201" s="176" t="s">
        <v>613</v>
      </c>
      <c r="G201" s="176" t="s">
        <v>1450</v>
      </c>
      <c r="H201" s="177"/>
      <c r="I201" s="178">
        <v>300</v>
      </c>
      <c r="J201" s="177"/>
      <c r="K201" s="178" t="str">
        <f t="shared" si="3"/>
        <v>***</v>
      </c>
    </row>
    <row r="202" spans="1:11" hidden="1" x14ac:dyDescent="0.2">
      <c r="A202" s="1" t="s">
        <v>528</v>
      </c>
      <c r="C202" s="173"/>
      <c r="D202" s="174"/>
      <c r="E202" s="175"/>
      <c r="F202" s="176" t="s">
        <v>1417</v>
      </c>
      <c r="G202" s="176" t="s">
        <v>1450</v>
      </c>
      <c r="H202" s="177"/>
      <c r="I202" s="178">
        <v>5</v>
      </c>
      <c r="J202" s="177"/>
      <c r="K202" s="178" t="str">
        <f t="shared" si="3"/>
        <v>***</v>
      </c>
    </row>
    <row r="203" spans="1:11" hidden="1" x14ac:dyDescent="0.2">
      <c r="A203" s="1" t="s">
        <v>528</v>
      </c>
      <c r="C203" s="173"/>
      <c r="D203" s="174"/>
      <c r="E203" s="175"/>
      <c r="F203" s="176" t="s">
        <v>559</v>
      </c>
      <c r="G203" s="176" t="s">
        <v>1450</v>
      </c>
      <c r="H203" s="177"/>
      <c r="I203" s="178">
        <v>35920</v>
      </c>
      <c r="J203" s="177"/>
      <c r="K203" s="178" t="str">
        <f t="shared" si="3"/>
        <v>***</v>
      </c>
    </row>
    <row r="204" spans="1:11" hidden="1" x14ac:dyDescent="0.2">
      <c r="A204" s="1" t="s">
        <v>528</v>
      </c>
      <c r="C204" s="173"/>
      <c r="D204" s="174"/>
      <c r="E204" s="175"/>
      <c r="F204" s="176" t="s">
        <v>539</v>
      </c>
      <c r="G204" s="176" t="s">
        <v>1450</v>
      </c>
      <c r="H204" s="177"/>
      <c r="I204" s="178">
        <v>9480</v>
      </c>
      <c r="J204" s="177"/>
      <c r="K204" s="178" t="str">
        <f t="shared" si="3"/>
        <v>***</v>
      </c>
    </row>
    <row r="205" spans="1:11" hidden="1" x14ac:dyDescent="0.2">
      <c r="A205" s="1" t="s">
        <v>528</v>
      </c>
      <c r="C205" s="173"/>
      <c r="D205" s="174"/>
      <c r="E205" s="175"/>
      <c r="F205" s="176" t="s">
        <v>560</v>
      </c>
      <c r="G205" s="176" t="s">
        <v>1450</v>
      </c>
      <c r="H205" s="177"/>
      <c r="I205" s="178">
        <v>8500.5</v>
      </c>
      <c r="J205" s="177"/>
      <c r="K205" s="178" t="str">
        <f t="shared" si="3"/>
        <v>***</v>
      </c>
    </row>
    <row r="206" spans="1:11" hidden="1" x14ac:dyDescent="0.2">
      <c r="A206" s="1" t="s">
        <v>528</v>
      </c>
      <c r="C206" s="173"/>
      <c r="D206" s="174"/>
      <c r="E206" s="175"/>
      <c r="F206" s="176" t="s">
        <v>541</v>
      </c>
      <c r="G206" s="176" t="s">
        <v>1450</v>
      </c>
      <c r="H206" s="177"/>
      <c r="I206" s="178">
        <v>104</v>
      </c>
      <c r="J206" s="177"/>
      <c r="K206" s="178" t="str">
        <f t="shared" si="3"/>
        <v>***</v>
      </c>
    </row>
    <row r="207" spans="1:11" hidden="1" x14ac:dyDescent="0.2">
      <c r="A207" s="1" t="s">
        <v>528</v>
      </c>
      <c r="C207" s="173"/>
      <c r="D207" s="174"/>
      <c r="E207" s="175"/>
      <c r="F207" s="176" t="s">
        <v>536</v>
      </c>
      <c r="G207" s="176" t="s">
        <v>1450</v>
      </c>
      <c r="H207" s="177"/>
      <c r="I207" s="178">
        <v>3200</v>
      </c>
      <c r="J207" s="177"/>
      <c r="K207" s="178" t="str">
        <f t="shared" si="3"/>
        <v>***</v>
      </c>
    </row>
    <row r="208" spans="1:11" hidden="1" x14ac:dyDescent="0.2">
      <c r="A208" s="1" t="s">
        <v>528</v>
      </c>
      <c r="C208" s="173"/>
      <c r="D208" s="174"/>
      <c r="E208" s="175"/>
      <c r="F208" s="176" t="s">
        <v>702</v>
      </c>
      <c r="G208" s="176" t="s">
        <v>1450</v>
      </c>
      <c r="H208" s="177"/>
      <c r="I208" s="178">
        <v>200</v>
      </c>
      <c r="J208" s="177"/>
      <c r="K208" s="178" t="str">
        <f t="shared" si="3"/>
        <v>***</v>
      </c>
    </row>
    <row r="209" spans="1:11" hidden="1" x14ac:dyDescent="0.2">
      <c r="A209" s="1" t="s">
        <v>528</v>
      </c>
      <c r="C209" s="173"/>
      <c r="D209" s="174"/>
      <c r="E209" s="175"/>
      <c r="F209" s="176" t="s">
        <v>538</v>
      </c>
      <c r="G209" s="176" t="s">
        <v>1450</v>
      </c>
      <c r="H209" s="177"/>
      <c r="I209" s="178">
        <v>78508</v>
      </c>
      <c r="J209" s="177"/>
      <c r="K209" s="178" t="str">
        <f t="shared" si="3"/>
        <v>***</v>
      </c>
    </row>
    <row r="210" spans="1:11" hidden="1" x14ac:dyDescent="0.2">
      <c r="A210" s="1" t="s">
        <v>528</v>
      </c>
      <c r="C210" s="173"/>
      <c r="D210" s="174"/>
      <c r="E210" s="175"/>
      <c r="F210" s="176" t="s">
        <v>556</v>
      </c>
      <c r="G210" s="176" t="s">
        <v>1450</v>
      </c>
      <c r="H210" s="177"/>
      <c r="I210" s="178">
        <v>10</v>
      </c>
      <c r="J210" s="177"/>
      <c r="K210" s="178" t="str">
        <f t="shared" si="3"/>
        <v>***</v>
      </c>
    </row>
    <row r="211" spans="1:11" hidden="1" x14ac:dyDescent="0.2">
      <c r="A211" s="1" t="s">
        <v>528</v>
      </c>
      <c r="C211" s="173"/>
      <c r="D211" s="174"/>
      <c r="E211" s="175"/>
      <c r="F211" s="176" t="s">
        <v>565</v>
      </c>
      <c r="G211" s="176" t="s">
        <v>1450</v>
      </c>
      <c r="H211" s="177"/>
      <c r="I211" s="178">
        <v>8271</v>
      </c>
      <c r="J211" s="177"/>
      <c r="K211" s="178" t="str">
        <f t="shared" si="3"/>
        <v>***</v>
      </c>
    </row>
    <row r="212" spans="1:11" hidden="1" x14ac:dyDescent="0.2">
      <c r="A212" s="1" t="s">
        <v>528</v>
      </c>
      <c r="C212" s="173"/>
      <c r="D212" s="174"/>
      <c r="E212" s="175"/>
      <c r="F212" s="176" t="s">
        <v>1418</v>
      </c>
      <c r="G212" s="176" t="s">
        <v>1450</v>
      </c>
      <c r="H212" s="177"/>
      <c r="I212" s="178">
        <v>3433</v>
      </c>
      <c r="J212" s="177"/>
      <c r="K212" s="178" t="str">
        <f t="shared" ref="K212:K275" si="4">IF(H212=0,"***",I212/H212)</f>
        <v>***</v>
      </c>
    </row>
    <row r="213" spans="1:11" hidden="1" x14ac:dyDescent="0.2">
      <c r="A213" s="1" t="s">
        <v>528</v>
      </c>
      <c r="C213" s="173"/>
      <c r="D213" s="174"/>
      <c r="E213" s="175"/>
      <c r="F213" s="176" t="s">
        <v>1419</v>
      </c>
      <c r="G213" s="176" t="s">
        <v>1450</v>
      </c>
      <c r="H213" s="177"/>
      <c r="I213" s="178">
        <v>70</v>
      </c>
      <c r="J213" s="177"/>
      <c r="K213" s="178" t="str">
        <f t="shared" si="4"/>
        <v>***</v>
      </c>
    </row>
    <row r="214" spans="1:11" hidden="1" x14ac:dyDescent="0.2">
      <c r="A214" s="1" t="s">
        <v>528</v>
      </c>
      <c r="C214" s="173"/>
      <c r="D214" s="174"/>
      <c r="E214" s="175"/>
      <c r="F214" s="176" t="s">
        <v>575</v>
      </c>
      <c r="G214" s="176" t="s">
        <v>1450</v>
      </c>
      <c r="H214" s="177"/>
      <c r="I214" s="178">
        <v>395</v>
      </c>
      <c r="J214" s="177"/>
      <c r="K214" s="178" t="str">
        <f t="shared" si="4"/>
        <v>***</v>
      </c>
    </row>
    <row r="215" spans="1:11" hidden="1" x14ac:dyDescent="0.2">
      <c r="A215" s="1" t="s">
        <v>528</v>
      </c>
      <c r="C215" s="173"/>
      <c r="D215" s="174"/>
      <c r="E215" s="175"/>
      <c r="F215" s="176" t="s">
        <v>794</v>
      </c>
      <c r="G215" s="176" t="s">
        <v>1450</v>
      </c>
      <c r="H215" s="177"/>
      <c r="I215" s="178">
        <v>2300</v>
      </c>
      <c r="J215" s="177"/>
      <c r="K215" s="178" t="str">
        <f t="shared" si="4"/>
        <v>***</v>
      </c>
    </row>
    <row r="216" spans="1:11" hidden="1" x14ac:dyDescent="0.2">
      <c r="A216" s="1" t="s">
        <v>528</v>
      </c>
      <c r="C216" s="173"/>
      <c r="D216" s="174"/>
      <c r="E216" s="175"/>
      <c r="F216" s="176" t="s">
        <v>1453</v>
      </c>
      <c r="G216" s="176" t="s">
        <v>1450</v>
      </c>
      <c r="H216" s="177"/>
      <c r="I216" s="178">
        <v>110</v>
      </c>
      <c r="J216" s="177"/>
      <c r="K216" s="178" t="str">
        <f t="shared" si="4"/>
        <v>***</v>
      </c>
    </row>
    <row r="217" spans="1:11" hidden="1" x14ac:dyDescent="0.2">
      <c r="A217" s="1" t="s">
        <v>528</v>
      </c>
      <c r="C217" s="173"/>
      <c r="D217" s="174"/>
      <c r="E217" s="175"/>
      <c r="F217" s="176" t="s">
        <v>546</v>
      </c>
      <c r="G217" s="176" t="s">
        <v>1450</v>
      </c>
      <c r="H217" s="177"/>
      <c r="I217" s="178">
        <v>20</v>
      </c>
      <c r="J217" s="177"/>
      <c r="K217" s="178" t="str">
        <f t="shared" si="4"/>
        <v>***</v>
      </c>
    </row>
    <row r="218" spans="1:11" hidden="1" x14ac:dyDescent="0.2">
      <c r="A218" s="1" t="s">
        <v>528</v>
      </c>
      <c r="C218" s="173"/>
      <c r="D218" s="174"/>
      <c r="E218" s="175"/>
      <c r="F218" s="176" t="s">
        <v>1454</v>
      </c>
      <c r="G218" s="176" t="s">
        <v>1450</v>
      </c>
      <c r="H218" s="177"/>
      <c r="I218" s="178">
        <v>20</v>
      </c>
      <c r="J218" s="177"/>
      <c r="K218" s="178" t="str">
        <f t="shared" si="4"/>
        <v>***</v>
      </c>
    </row>
    <row r="219" spans="1:11" hidden="1" x14ac:dyDescent="0.2">
      <c r="A219" s="1" t="s">
        <v>528</v>
      </c>
      <c r="C219" s="173"/>
      <c r="D219" s="174"/>
      <c r="E219" s="175"/>
      <c r="F219" s="176" t="s">
        <v>548</v>
      </c>
      <c r="G219" s="176" t="s">
        <v>1450</v>
      </c>
      <c r="H219" s="177"/>
      <c r="I219" s="178">
        <v>3305</v>
      </c>
      <c r="J219" s="177"/>
      <c r="K219" s="178" t="str">
        <f t="shared" si="4"/>
        <v>***</v>
      </c>
    </row>
    <row r="220" spans="1:11" x14ac:dyDescent="0.2">
      <c r="A220" s="1" t="s">
        <v>16</v>
      </c>
      <c r="C220" s="22"/>
      <c r="D220" s="157"/>
      <c r="E220" s="23" t="s">
        <v>189</v>
      </c>
      <c r="F220" s="24"/>
      <c r="G220" s="24"/>
      <c r="H220" s="30">
        <v>2500</v>
      </c>
      <c r="I220" s="31">
        <v>2500</v>
      </c>
      <c r="J220" s="30"/>
      <c r="K220" s="31">
        <f t="shared" si="4"/>
        <v>1</v>
      </c>
    </row>
    <row r="221" spans="1:11" x14ac:dyDescent="0.2">
      <c r="A221" s="1" t="s">
        <v>528</v>
      </c>
      <c r="C221" s="173"/>
      <c r="D221" s="174"/>
      <c r="E221" s="175" t="s">
        <v>532</v>
      </c>
      <c r="F221" s="176"/>
      <c r="G221" s="176"/>
      <c r="H221" s="177">
        <v>2500</v>
      </c>
      <c r="I221" s="178">
        <v>2500</v>
      </c>
      <c r="J221" s="177"/>
      <c r="K221" s="178">
        <f t="shared" si="4"/>
        <v>1</v>
      </c>
    </row>
    <row r="222" spans="1:11" hidden="1" x14ac:dyDescent="0.2">
      <c r="A222" s="1" t="s">
        <v>528</v>
      </c>
      <c r="C222" s="173"/>
      <c r="D222" s="174"/>
      <c r="E222" s="175"/>
      <c r="F222" s="176" t="s">
        <v>1455</v>
      </c>
      <c r="G222" s="176" t="s">
        <v>1450</v>
      </c>
      <c r="H222" s="177"/>
      <c r="I222" s="178">
        <v>2500</v>
      </c>
      <c r="J222" s="177"/>
      <c r="K222" s="178" t="str">
        <f t="shared" si="4"/>
        <v>***</v>
      </c>
    </row>
    <row r="223" spans="1:11" x14ac:dyDescent="0.2">
      <c r="A223" s="1" t="s">
        <v>13</v>
      </c>
      <c r="C223" s="19" t="s">
        <v>112</v>
      </c>
      <c r="D223" s="25" t="s">
        <v>194</v>
      </c>
      <c r="E223" s="20" t="s">
        <v>195</v>
      </c>
      <c r="F223" s="21"/>
      <c r="G223" s="21"/>
      <c r="H223" s="28">
        <v>60381.9</v>
      </c>
      <c r="I223" s="29">
        <v>65381.9</v>
      </c>
      <c r="J223" s="28" t="s">
        <v>15</v>
      </c>
      <c r="K223" s="29">
        <f t="shared" si="4"/>
        <v>1.082806271415772</v>
      </c>
    </row>
    <row r="224" spans="1:11" x14ac:dyDescent="0.2">
      <c r="A224" s="1" t="s">
        <v>16</v>
      </c>
      <c r="C224" s="22"/>
      <c r="D224" s="157"/>
      <c r="E224" s="23" t="s">
        <v>196</v>
      </c>
      <c r="F224" s="24"/>
      <c r="G224" s="24"/>
      <c r="H224" s="30">
        <v>60381.9</v>
      </c>
      <c r="I224" s="31">
        <v>65381.9</v>
      </c>
      <c r="J224" s="30"/>
      <c r="K224" s="31">
        <f t="shared" si="4"/>
        <v>1.082806271415772</v>
      </c>
    </row>
    <row r="225" spans="1:11" x14ac:dyDescent="0.2">
      <c r="A225" s="1" t="s">
        <v>528</v>
      </c>
      <c r="C225" s="173"/>
      <c r="D225" s="174"/>
      <c r="E225" s="175" t="s">
        <v>532</v>
      </c>
      <c r="F225" s="176"/>
      <c r="G225" s="176"/>
      <c r="H225" s="177">
        <v>60381.9</v>
      </c>
      <c r="I225" s="178">
        <v>65381.9</v>
      </c>
      <c r="J225" s="177"/>
      <c r="K225" s="178">
        <f t="shared" si="4"/>
        <v>1.082806271415772</v>
      </c>
    </row>
    <row r="226" spans="1:11" hidden="1" x14ac:dyDescent="0.2">
      <c r="A226" s="1" t="s">
        <v>528</v>
      </c>
      <c r="C226" s="173"/>
      <c r="D226" s="174"/>
      <c r="E226" s="175"/>
      <c r="F226" s="176" t="s">
        <v>1456</v>
      </c>
      <c r="G226" s="176" t="s">
        <v>1457</v>
      </c>
      <c r="H226" s="177"/>
      <c r="I226" s="178">
        <v>500</v>
      </c>
      <c r="J226" s="177"/>
      <c r="K226" s="178" t="str">
        <f t="shared" si="4"/>
        <v>***</v>
      </c>
    </row>
    <row r="227" spans="1:11" hidden="1" x14ac:dyDescent="0.2">
      <c r="A227" s="1" t="s">
        <v>528</v>
      </c>
      <c r="C227" s="173"/>
      <c r="D227" s="174"/>
      <c r="E227" s="175"/>
      <c r="F227" s="176" t="s">
        <v>1452</v>
      </c>
      <c r="G227" s="176" t="s">
        <v>1457</v>
      </c>
      <c r="H227" s="177"/>
      <c r="I227" s="178">
        <v>30</v>
      </c>
      <c r="J227" s="177"/>
      <c r="K227" s="178" t="str">
        <f t="shared" si="4"/>
        <v>***</v>
      </c>
    </row>
    <row r="228" spans="1:11" hidden="1" x14ac:dyDescent="0.2">
      <c r="A228" s="1" t="s">
        <v>528</v>
      </c>
      <c r="C228" s="173"/>
      <c r="D228" s="174"/>
      <c r="E228" s="175"/>
      <c r="F228" s="176" t="s">
        <v>1415</v>
      </c>
      <c r="G228" s="176" t="s">
        <v>1457</v>
      </c>
      <c r="H228" s="177"/>
      <c r="I228" s="178">
        <v>20</v>
      </c>
      <c r="J228" s="177"/>
      <c r="K228" s="178" t="str">
        <f t="shared" si="4"/>
        <v>***</v>
      </c>
    </row>
    <row r="229" spans="1:11" hidden="1" x14ac:dyDescent="0.2">
      <c r="A229" s="1" t="s">
        <v>528</v>
      </c>
      <c r="C229" s="173"/>
      <c r="D229" s="174"/>
      <c r="E229" s="175"/>
      <c r="F229" s="176" t="s">
        <v>566</v>
      </c>
      <c r="G229" s="176" t="s">
        <v>1457</v>
      </c>
      <c r="H229" s="177"/>
      <c r="I229" s="178">
        <v>400</v>
      </c>
      <c r="J229" s="177"/>
      <c r="K229" s="178" t="str">
        <f t="shared" si="4"/>
        <v>***</v>
      </c>
    </row>
    <row r="230" spans="1:11" hidden="1" x14ac:dyDescent="0.2">
      <c r="A230" s="1" t="s">
        <v>528</v>
      </c>
      <c r="C230" s="173"/>
      <c r="D230" s="174"/>
      <c r="E230" s="175"/>
      <c r="F230" s="176" t="s">
        <v>568</v>
      </c>
      <c r="G230" s="176" t="s">
        <v>1457</v>
      </c>
      <c r="H230" s="177"/>
      <c r="I230" s="178">
        <v>800</v>
      </c>
      <c r="J230" s="177"/>
      <c r="K230" s="178" t="str">
        <f t="shared" si="4"/>
        <v>***</v>
      </c>
    </row>
    <row r="231" spans="1:11" hidden="1" x14ac:dyDescent="0.2">
      <c r="A231" s="1" t="s">
        <v>528</v>
      </c>
      <c r="C231" s="173"/>
      <c r="D231" s="174"/>
      <c r="E231" s="175"/>
      <c r="F231" s="176" t="s">
        <v>570</v>
      </c>
      <c r="G231" s="176" t="s">
        <v>1457</v>
      </c>
      <c r="H231" s="177"/>
      <c r="I231" s="178">
        <v>1500</v>
      </c>
      <c r="J231" s="177"/>
      <c r="K231" s="178" t="str">
        <f t="shared" si="4"/>
        <v>***</v>
      </c>
    </row>
    <row r="232" spans="1:11" hidden="1" x14ac:dyDescent="0.2">
      <c r="A232" s="1" t="s">
        <v>528</v>
      </c>
      <c r="C232" s="173"/>
      <c r="D232" s="174"/>
      <c r="E232" s="175"/>
      <c r="F232" s="176" t="s">
        <v>557</v>
      </c>
      <c r="G232" s="176" t="s">
        <v>1457</v>
      </c>
      <c r="H232" s="177"/>
      <c r="I232" s="178">
        <v>500</v>
      </c>
      <c r="J232" s="177"/>
      <c r="K232" s="178" t="str">
        <f t="shared" si="4"/>
        <v>***</v>
      </c>
    </row>
    <row r="233" spans="1:11" hidden="1" x14ac:dyDescent="0.2">
      <c r="A233" s="1" t="s">
        <v>528</v>
      </c>
      <c r="C233" s="173"/>
      <c r="D233" s="174"/>
      <c r="E233" s="175"/>
      <c r="F233" s="176" t="s">
        <v>1416</v>
      </c>
      <c r="G233" s="176" t="s">
        <v>1457</v>
      </c>
      <c r="H233" s="177"/>
      <c r="I233" s="178">
        <v>6500</v>
      </c>
      <c r="J233" s="177"/>
      <c r="K233" s="178" t="str">
        <f t="shared" si="4"/>
        <v>***</v>
      </c>
    </row>
    <row r="234" spans="1:11" hidden="1" x14ac:dyDescent="0.2">
      <c r="A234" s="1" t="s">
        <v>528</v>
      </c>
      <c r="C234" s="173"/>
      <c r="D234" s="174"/>
      <c r="E234" s="175"/>
      <c r="F234" s="176" t="s">
        <v>558</v>
      </c>
      <c r="G234" s="176" t="s">
        <v>1457</v>
      </c>
      <c r="H234" s="177"/>
      <c r="I234" s="178">
        <v>15471.9</v>
      </c>
      <c r="J234" s="177"/>
      <c r="K234" s="178" t="str">
        <f t="shared" si="4"/>
        <v>***</v>
      </c>
    </row>
    <row r="235" spans="1:11" hidden="1" x14ac:dyDescent="0.2">
      <c r="A235" s="1" t="s">
        <v>528</v>
      </c>
      <c r="C235" s="173"/>
      <c r="D235" s="174"/>
      <c r="E235" s="175"/>
      <c r="F235" s="176" t="s">
        <v>1417</v>
      </c>
      <c r="G235" s="176" t="s">
        <v>1457</v>
      </c>
      <c r="H235" s="177"/>
      <c r="I235" s="178">
        <v>500</v>
      </c>
      <c r="J235" s="177"/>
      <c r="K235" s="178" t="str">
        <f t="shared" si="4"/>
        <v>***</v>
      </c>
    </row>
    <row r="236" spans="1:11" hidden="1" x14ac:dyDescent="0.2">
      <c r="A236" s="1" t="s">
        <v>528</v>
      </c>
      <c r="C236" s="173"/>
      <c r="D236" s="174"/>
      <c r="E236" s="175"/>
      <c r="F236" s="176" t="s">
        <v>559</v>
      </c>
      <c r="G236" s="176" t="s">
        <v>1457</v>
      </c>
      <c r="H236" s="177"/>
      <c r="I236" s="178">
        <v>5</v>
      </c>
      <c r="J236" s="177"/>
      <c r="K236" s="178" t="str">
        <f t="shared" si="4"/>
        <v>***</v>
      </c>
    </row>
    <row r="237" spans="1:11" hidden="1" x14ac:dyDescent="0.2">
      <c r="A237" s="1" t="s">
        <v>528</v>
      </c>
      <c r="C237" s="173"/>
      <c r="D237" s="174"/>
      <c r="E237" s="175"/>
      <c r="F237" s="176" t="s">
        <v>539</v>
      </c>
      <c r="G237" s="176" t="s">
        <v>1457</v>
      </c>
      <c r="H237" s="177"/>
      <c r="I237" s="178">
        <v>15</v>
      </c>
      <c r="J237" s="177"/>
      <c r="K237" s="178" t="str">
        <f t="shared" si="4"/>
        <v>***</v>
      </c>
    </row>
    <row r="238" spans="1:11" hidden="1" x14ac:dyDescent="0.2">
      <c r="A238" s="1" t="s">
        <v>528</v>
      </c>
      <c r="C238" s="173"/>
      <c r="D238" s="174"/>
      <c r="E238" s="175"/>
      <c r="F238" s="176" t="s">
        <v>560</v>
      </c>
      <c r="G238" s="176" t="s">
        <v>1457</v>
      </c>
      <c r="H238" s="177"/>
      <c r="I238" s="178">
        <v>40</v>
      </c>
      <c r="J238" s="177"/>
      <c r="K238" s="178" t="str">
        <f t="shared" si="4"/>
        <v>***</v>
      </c>
    </row>
    <row r="239" spans="1:11" hidden="1" x14ac:dyDescent="0.2">
      <c r="A239" s="1" t="s">
        <v>528</v>
      </c>
      <c r="C239" s="173"/>
      <c r="D239" s="174"/>
      <c r="E239" s="175"/>
      <c r="F239" s="176" t="s">
        <v>541</v>
      </c>
      <c r="G239" s="176" t="s">
        <v>1457</v>
      </c>
      <c r="H239" s="177"/>
      <c r="I239" s="178">
        <v>250</v>
      </c>
      <c r="J239" s="177"/>
      <c r="K239" s="178" t="str">
        <f t="shared" si="4"/>
        <v>***</v>
      </c>
    </row>
    <row r="240" spans="1:11" hidden="1" x14ac:dyDescent="0.2">
      <c r="A240" s="1" t="s">
        <v>528</v>
      </c>
      <c r="C240" s="173"/>
      <c r="D240" s="174"/>
      <c r="E240" s="175"/>
      <c r="F240" s="176" t="s">
        <v>553</v>
      </c>
      <c r="G240" s="176" t="s">
        <v>1457</v>
      </c>
      <c r="H240" s="177"/>
      <c r="I240" s="178">
        <v>6000</v>
      </c>
      <c r="J240" s="177"/>
      <c r="K240" s="178" t="str">
        <f t="shared" si="4"/>
        <v>***</v>
      </c>
    </row>
    <row r="241" spans="1:11" hidden="1" x14ac:dyDescent="0.2">
      <c r="A241" s="1" t="s">
        <v>528</v>
      </c>
      <c r="C241" s="173"/>
      <c r="D241" s="174"/>
      <c r="E241" s="175"/>
      <c r="F241" s="176" t="s">
        <v>538</v>
      </c>
      <c r="G241" s="176" t="s">
        <v>1457</v>
      </c>
      <c r="H241" s="177"/>
      <c r="I241" s="178">
        <v>20000</v>
      </c>
      <c r="J241" s="177"/>
      <c r="K241" s="178" t="str">
        <f t="shared" si="4"/>
        <v>***</v>
      </c>
    </row>
    <row r="242" spans="1:11" hidden="1" x14ac:dyDescent="0.2">
      <c r="A242" s="1" t="s">
        <v>528</v>
      </c>
      <c r="C242" s="173"/>
      <c r="D242" s="174"/>
      <c r="E242" s="175"/>
      <c r="F242" s="176" t="s">
        <v>556</v>
      </c>
      <c r="G242" s="176" t="s">
        <v>1457</v>
      </c>
      <c r="H242" s="177"/>
      <c r="I242" s="178">
        <v>12500</v>
      </c>
      <c r="J242" s="177"/>
      <c r="K242" s="178" t="str">
        <f t="shared" si="4"/>
        <v>***</v>
      </c>
    </row>
    <row r="243" spans="1:11" hidden="1" x14ac:dyDescent="0.2">
      <c r="A243" s="1" t="s">
        <v>528</v>
      </c>
      <c r="C243" s="173"/>
      <c r="D243" s="174"/>
      <c r="E243" s="175"/>
      <c r="F243" s="176" t="s">
        <v>1406</v>
      </c>
      <c r="G243" s="176" t="s">
        <v>1457</v>
      </c>
      <c r="H243" s="177"/>
      <c r="I243" s="178">
        <v>100</v>
      </c>
      <c r="J243" s="177"/>
      <c r="K243" s="178" t="str">
        <f t="shared" si="4"/>
        <v>***</v>
      </c>
    </row>
    <row r="244" spans="1:11" hidden="1" x14ac:dyDescent="0.2">
      <c r="A244" s="1" t="s">
        <v>528</v>
      </c>
      <c r="C244" s="173"/>
      <c r="D244" s="174"/>
      <c r="E244" s="175"/>
      <c r="F244" s="176" t="s">
        <v>565</v>
      </c>
      <c r="G244" s="176" t="s">
        <v>1457</v>
      </c>
      <c r="H244" s="177"/>
      <c r="I244" s="178">
        <v>100</v>
      </c>
      <c r="J244" s="177"/>
      <c r="K244" s="178" t="str">
        <f t="shared" si="4"/>
        <v>***</v>
      </c>
    </row>
    <row r="245" spans="1:11" hidden="1" x14ac:dyDescent="0.2">
      <c r="A245" s="1" t="s">
        <v>528</v>
      </c>
      <c r="C245" s="173"/>
      <c r="D245" s="174"/>
      <c r="E245" s="175"/>
      <c r="F245" s="176" t="s">
        <v>1418</v>
      </c>
      <c r="G245" s="176" t="s">
        <v>1457</v>
      </c>
      <c r="H245" s="177"/>
      <c r="I245" s="178">
        <v>100</v>
      </c>
      <c r="J245" s="177"/>
      <c r="K245" s="178" t="str">
        <f t="shared" si="4"/>
        <v>***</v>
      </c>
    </row>
    <row r="246" spans="1:11" hidden="1" x14ac:dyDescent="0.2">
      <c r="A246" s="1" t="s">
        <v>528</v>
      </c>
      <c r="C246" s="173"/>
      <c r="D246" s="174"/>
      <c r="E246" s="175"/>
      <c r="F246" s="176" t="s">
        <v>575</v>
      </c>
      <c r="G246" s="176" t="s">
        <v>1457</v>
      </c>
      <c r="H246" s="177"/>
      <c r="I246" s="178">
        <v>50</v>
      </c>
      <c r="J246" s="177"/>
      <c r="K246" s="178" t="str">
        <f t="shared" si="4"/>
        <v>***</v>
      </c>
    </row>
    <row r="247" spans="1:11" x14ac:dyDescent="0.2">
      <c r="A247" s="1" t="s">
        <v>13</v>
      </c>
      <c r="C247" s="19" t="s">
        <v>112</v>
      </c>
      <c r="D247" s="25" t="s">
        <v>197</v>
      </c>
      <c r="E247" s="20" t="s">
        <v>198</v>
      </c>
      <c r="F247" s="21"/>
      <c r="G247" s="21"/>
      <c r="H247" s="28">
        <v>11377</v>
      </c>
      <c r="I247" s="29">
        <v>11377</v>
      </c>
      <c r="J247" s="28" t="s">
        <v>15</v>
      </c>
      <c r="K247" s="29">
        <f t="shared" si="4"/>
        <v>1</v>
      </c>
    </row>
    <row r="248" spans="1:11" x14ac:dyDescent="0.2">
      <c r="A248" s="1" t="s">
        <v>16</v>
      </c>
      <c r="C248" s="22"/>
      <c r="D248" s="157"/>
      <c r="E248" s="23" t="s">
        <v>70</v>
      </c>
      <c r="F248" s="24"/>
      <c r="G248" s="24"/>
      <c r="H248" s="30">
        <v>11377</v>
      </c>
      <c r="I248" s="31">
        <v>11377</v>
      </c>
      <c r="J248" s="30"/>
      <c r="K248" s="31">
        <f t="shared" si="4"/>
        <v>1</v>
      </c>
    </row>
    <row r="249" spans="1:11" x14ac:dyDescent="0.2">
      <c r="A249" s="1" t="s">
        <v>528</v>
      </c>
      <c r="C249" s="173"/>
      <c r="D249" s="174"/>
      <c r="E249" s="175" t="s">
        <v>532</v>
      </c>
      <c r="F249" s="176"/>
      <c r="G249" s="176"/>
      <c r="H249" s="177">
        <v>11377</v>
      </c>
      <c r="I249" s="178">
        <v>11377</v>
      </c>
      <c r="J249" s="177"/>
      <c r="K249" s="178">
        <f t="shared" si="4"/>
        <v>1</v>
      </c>
    </row>
    <row r="250" spans="1:11" hidden="1" x14ac:dyDescent="0.2">
      <c r="A250" s="1" t="s">
        <v>528</v>
      </c>
      <c r="C250" s="173"/>
      <c r="D250" s="174"/>
      <c r="E250" s="175"/>
      <c r="F250" s="176" t="s">
        <v>570</v>
      </c>
      <c r="G250" s="176" t="s">
        <v>1458</v>
      </c>
      <c r="H250" s="177"/>
      <c r="I250" s="178">
        <v>5400</v>
      </c>
      <c r="J250" s="177"/>
      <c r="K250" s="178" t="str">
        <f t="shared" si="4"/>
        <v>***</v>
      </c>
    </row>
    <row r="251" spans="1:11" hidden="1" x14ac:dyDescent="0.2">
      <c r="A251" s="1" t="s">
        <v>528</v>
      </c>
      <c r="C251" s="173"/>
      <c r="D251" s="174"/>
      <c r="E251" s="175"/>
      <c r="F251" s="176" t="s">
        <v>541</v>
      </c>
      <c r="G251" s="176" t="s">
        <v>1458</v>
      </c>
      <c r="H251" s="177"/>
      <c r="I251" s="178">
        <v>10</v>
      </c>
      <c r="J251" s="177"/>
      <c r="K251" s="178" t="str">
        <f t="shared" si="4"/>
        <v>***</v>
      </c>
    </row>
    <row r="252" spans="1:11" hidden="1" x14ac:dyDescent="0.2">
      <c r="A252" s="1" t="s">
        <v>528</v>
      </c>
      <c r="C252" s="173"/>
      <c r="D252" s="174"/>
      <c r="E252" s="175"/>
      <c r="F252" s="176" t="s">
        <v>536</v>
      </c>
      <c r="G252" s="176" t="s">
        <v>1458</v>
      </c>
      <c r="H252" s="177"/>
      <c r="I252" s="178">
        <v>2180</v>
      </c>
      <c r="J252" s="177"/>
      <c r="K252" s="178" t="str">
        <f t="shared" si="4"/>
        <v>***</v>
      </c>
    </row>
    <row r="253" spans="1:11" hidden="1" x14ac:dyDescent="0.2">
      <c r="A253" s="1" t="s">
        <v>528</v>
      </c>
      <c r="C253" s="173"/>
      <c r="D253" s="174"/>
      <c r="E253" s="175"/>
      <c r="F253" s="176" t="s">
        <v>538</v>
      </c>
      <c r="G253" s="176" t="s">
        <v>1458</v>
      </c>
      <c r="H253" s="177"/>
      <c r="I253" s="178">
        <v>3667</v>
      </c>
      <c r="J253" s="177"/>
      <c r="K253" s="178" t="str">
        <f t="shared" si="4"/>
        <v>***</v>
      </c>
    </row>
    <row r="254" spans="1:11" hidden="1" x14ac:dyDescent="0.2">
      <c r="A254" s="1" t="s">
        <v>528</v>
      </c>
      <c r="C254" s="173"/>
      <c r="D254" s="174"/>
      <c r="E254" s="175"/>
      <c r="F254" s="176" t="s">
        <v>794</v>
      </c>
      <c r="G254" s="176" t="s">
        <v>1458</v>
      </c>
      <c r="H254" s="177"/>
      <c r="I254" s="178">
        <v>120</v>
      </c>
      <c r="J254" s="177"/>
      <c r="K254" s="178" t="str">
        <f t="shared" si="4"/>
        <v>***</v>
      </c>
    </row>
    <row r="255" spans="1:11" x14ac:dyDescent="0.2">
      <c r="A255" s="1" t="s">
        <v>13</v>
      </c>
      <c r="C255" s="19" t="s">
        <v>112</v>
      </c>
      <c r="D255" s="25" t="s">
        <v>199</v>
      </c>
      <c r="E255" s="20" t="s">
        <v>200</v>
      </c>
      <c r="F255" s="21"/>
      <c r="G255" s="21"/>
      <c r="H255" s="28">
        <v>3985</v>
      </c>
      <c r="I255" s="29">
        <v>5147</v>
      </c>
      <c r="J255" s="28" t="s">
        <v>15</v>
      </c>
      <c r="K255" s="29">
        <f t="shared" si="4"/>
        <v>1.2915934755332497</v>
      </c>
    </row>
    <row r="256" spans="1:11" x14ac:dyDescent="0.2">
      <c r="A256" s="1" t="s">
        <v>16</v>
      </c>
      <c r="C256" s="22"/>
      <c r="D256" s="157"/>
      <c r="E256" s="23" t="s">
        <v>70</v>
      </c>
      <c r="F256" s="24"/>
      <c r="G256" s="24"/>
      <c r="H256" s="30">
        <v>3985</v>
      </c>
      <c r="I256" s="31">
        <v>5147</v>
      </c>
      <c r="J256" s="30"/>
      <c r="K256" s="31">
        <f t="shared" si="4"/>
        <v>1.2915934755332497</v>
      </c>
    </row>
    <row r="257" spans="1:11" x14ac:dyDescent="0.2">
      <c r="A257" s="1" t="s">
        <v>528</v>
      </c>
      <c r="C257" s="173"/>
      <c r="D257" s="174"/>
      <c r="E257" s="175" t="s">
        <v>532</v>
      </c>
      <c r="F257" s="176"/>
      <c r="G257" s="176"/>
      <c r="H257" s="177">
        <v>3985</v>
      </c>
      <c r="I257" s="178">
        <v>5147</v>
      </c>
      <c r="J257" s="177"/>
      <c r="K257" s="178">
        <f t="shared" si="4"/>
        <v>1.2915934755332497</v>
      </c>
    </row>
    <row r="258" spans="1:11" hidden="1" x14ac:dyDescent="0.2">
      <c r="A258" s="1" t="s">
        <v>528</v>
      </c>
      <c r="C258" s="173"/>
      <c r="D258" s="174"/>
      <c r="E258" s="175"/>
      <c r="F258" s="176" t="s">
        <v>1459</v>
      </c>
      <c r="G258" s="176" t="s">
        <v>1460</v>
      </c>
      <c r="H258" s="177"/>
      <c r="I258" s="178">
        <v>450</v>
      </c>
      <c r="J258" s="177"/>
      <c r="K258" s="178" t="str">
        <f t="shared" si="4"/>
        <v>***</v>
      </c>
    </row>
    <row r="259" spans="1:11" hidden="1" x14ac:dyDescent="0.2">
      <c r="A259" s="1" t="s">
        <v>528</v>
      </c>
      <c r="C259" s="173"/>
      <c r="D259" s="174"/>
      <c r="E259" s="175"/>
      <c r="F259" s="176" t="s">
        <v>536</v>
      </c>
      <c r="G259" s="176" t="s">
        <v>1460</v>
      </c>
      <c r="H259" s="177"/>
      <c r="I259" s="178">
        <v>2439</v>
      </c>
      <c r="J259" s="177"/>
      <c r="K259" s="178" t="str">
        <f t="shared" si="4"/>
        <v>***</v>
      </c>
    </row>
    <row r="260" spans="1:11" hidden="1" x14ac:dyDescent="0.2">
      <c r="A260" s="1" t="s">
        <v>528</v>
      </c>
      <c r="C260" s="173"/>
      <c r="D260" s="174"/>
      <c r="E260" s="175"/>
      <c r="F260" s="176" t="s">
        <v>553</v>
      </c>
      <c r="G260" s="176" t="s">
        <v>1460</v>
      </c>
      <c r="H260" s="177"/>
      <c r="I260" s="178">
        <v>408</v>
      </c>
      <c r="J260" s="177"/>
      <c r="K260" s="178" t="str">
        <f t="shared" si="4"/>
        <v>***</v>
      </c>
    </row>
    <row r="261" spans="1:11" hidden="1" x14ac:dyDescent="0.2">
      <c r="A261" s="1" t="s">
        <v>528</v>
      </c>
      <c r="C261" s="173"/>
      <c r="D261" s="174"/>
      <c r="E261" s="175"/>
      <c r="F261" s="176" t="s">
        <v>538</v>
      </c>
      <c r="G261" s="176" t="s">
        <v>1460</v>
      </c>
      <c r="H261" s="177"/>
      <c r="I261" s="178">
        <v>1850</v>
      </c>
      <c r="J261" s="177"/>
      <c r="K261" s="178" t="str">
        <f t="shared" si="4"/>
        <v>***</v>
      </c>
    </row>
    <row r="262" spans="1:11" x14ac:dyDescent="0.2">
      <c r="A262" s="1" t="s">
        <v>13</v>
      </c>
      <c r="C262" s="19" t="s">
        <v>112</v>
      </c>
      <c r="D262" s="25" t="s">
        <v>201</v>
      </c>
      <c r="E262" s="20" t="s">
        <v>202</v>
      </c>
      <c r="F262" s="21"/>
      <c r="G262" s="21"/>
      <c r="H262" s="28">
        <v>29543.5</v>
      </c>
      <c r="I262" s="29">
        <v>31884.5</v>
      </c>
      <c r="J262" s="28" t="s">
        <v>15</v>
      </c>
      <c r="K262" s="29">
        <f t="shared" si="4"/>
        <v>1.0792390881242913</v>
      </c>
    </row>
    <row r="263" spans="1:11" x14ac:dyDescent="0.2">
      <c r="A263" s="1" t="s">
        <v>16</v>
      </c>
      <c r="C263" s="22"/>
      <c r="D263" s="157"/>
      <c r="E263" s="23" t="s">
        <v>70</v>
      </c>
      <c r="F263" s="24"/>
      <c r="G263" s="24"/>
      <c r="H263" s="30">
        <v>29543.5</v>
      </c>
      <c r="I263" s="31">
        <v>31884.5</v>
      </c>
      <c r="J263" s="30"/>
      <c r="K263" s="31">
        <f t="shared" si="4"/>
        <v>1.0792390881242913</v>
      </c>
    </row>
    <row r="264" spans="1:11" x14ac:dyDescent="0.2">
      <c r="A264" s="1" t="s">
        <v>528</v>
      </c>
      <c r="C264" s="173"/>
      <c r="D264" s="174"/>
      <c r="E264" s="175" t="s">
        <v>532</v>
      </c>
      <c r="F264" s="176"/>
      <c r="G264" s="176"/>
      <c r="H264" s="177">
        <v>29543.5</v>
      </c>
      <c r="I264" s="178">
        <v>31884.5</v>
      </c>
      <c r="J264" s="177"/>
      <c r="K264" s="178">
        <f t="shared" si="4"/>
        <v>1.0792390881242913</v>
      </c>
    </row>
    <row r="265" spans="1:11" hidden="1" x14ac:dyDescent="0.2">
      <c r="A265" s="1" t="s">
        <v>528</v>
      </c>
      <c r="C265" s="173"/>
      <c r="D265" s="174"/>
      <c r="E265" s="175"/>
      <c r="F265" s="176" t="s">
        <v>570</v>
      </c>
      <c r="G265" s="176" t="s">
        <v>1461</v>
      </c>
      <c r="H265" s="177"/>
      <c r="I265" s="178">
        <v>5.5</v>
      </c>
      <c r="J265" s="177"/>
      <c r="K265" s="178" t="str">
        <f t="shared" si="4"/>
        <v>***</v>
      </c>
    </row>
    <row r="266" spans="1:11" hidden="1" x14ac:dyDescent="0.2">
      <c r="A266" s="1" t="s">
        <v>528</v>
      </c>
      <c r="C266" s="173"/>
      <c r="D266" s="174"/>
      <c r="E266" s="175"/>
      <c r="F266" s="176" t="s">
        <v>536</v>
      </c>
      <c r="G266" s="176" t="s">
        <v>1461</v>
      </c>
      <c r="H266" s="177"/>
      <c r="I266" s="178">
        <v>7050</v>
      </c>
      <c r="J266" s="177"/>
      <c r="K266" s="178" t="str">
        <f t="shared" si="4"/>
        <v>***</v>
      </c>
    </row>
    <row r="267" spans="1:11" hidden="1" x14ac:dyDescent="0.2">
      <c r="A267" s="1" t="s">
        <v>528</v>
      </c>
      <c r="C267" s="173"/>
      <c r="D267" s="174"/>
      <c r="E267" s="175"/>
      <c r="F267" s="176" t="s">
        <v>553</v>
      </c>
      <c r="G267" s="176" t="s">
        <v>1461</v>
      </c>
      <c r="H267" s="177"/>
      <c r="I267" s="178">
        <v>20673</v>
      </c>
      <c r="J267" s="177"/>
      <c r="K267" s="178" t="str">
        <f t="shared" si="4"/>
        <v>***</v>
      </c>
    </row>
    <row r="268" spans="1:11" hidden="1" x14ac:dyDescent="0.2">
      <c r="A268" s="1" t="s">
        <v>528</v>
      </c>
      <c r="C268" s="173"/>
      <c r="D268" s="174"/>
      <c r="E268" s="175"/>
      <c r="F268" s="176" t="s">
        <v>538</v>
      </c>
      <c r="G268" s="176" t="s">
        <v>1461</v>
      </c>
      <c r="H268" s="177"/>
      <c r="I268" s="178">
        <v>2556</v>
      </c>
      <c r="J268" s="177"/>
      <c r="K268" s="178" t="str">
        <f t="shared" si="4"/>
        <v>***</v>
      </c>
    </row>
    <row r="269" spans="1:11" hidden="1" x14ac:dyDescent="0.2">
      <c r="A269" s="1" t="s">
        <v>528</v>
      </c>
      <c r="C269" s="173"/>
      <c r="D269" s="174"/>
      <c r="E269" s="175"/>
      <c r="F269" s="176" t="s">
        <v>1418</v>
      </c>
      <c r="G269" s="176" t="s">
        <v>1461</v>
      </c>
      <c r="H269" s="177"/>
      <c r="I269" s="178">
        <v>1600</v>
      </c>
      <c r="J269" s="177"/>
      <c r="K269" s="178" t="str">
        <f t="shared" si="4"/>
        <v>***</v>
      </c>
    </row>
    <row r="270" spans="1:11" x14ac:dyDescent="0.2">
      <c r="A270" s="1" t="s">
        <v>13</v>
      </c>
      <c r="C270" s="19" t="s">
        <v>112</v>
      </c>
      <c r="D270" s="25" t="s">
        <v>203</v>
      </c>
      <c r="E270" s="20" t="s">
        <v>204</v>
      </c>
      <c r="F270" s="21"/>
      <c r="G270" s="21"/>
      <c r="H270" s="28">
        <v>2200</v>
      </c>
      <c r="I270" s="29">
        <v>2200</v>
      </c>
      <c r="J270" s="28" t="s">
        <v>15</v>
      </c>
      <c r="K270" s="29">
        <f t="shared" si="4"/>
        <v>1</v>
      </c>
    </row>
    <row r="271" spans="1:11" x14ac:dyDescent="0.2">
      <c r="A271" s="1" t="s">
        <v>16</v>
      </c>
      <c r="C271" s="22"/>
      <c r="D271" s="157"/>
      <c r="E271" s="23" t="s">
        <v>70</v>
      </c>
      <c r="F271" s="24"/>
      <c r="G271" s="24"/>
      <c r="H271" s="30">
        <v>2200</v>
      </c>
      <c r="I271" s="31">
        <v>2200</v>
      </c>
      <c r="J271" s="30"/>
      <c r="K271" s="31">
        <f t="shared" si="4"/>
        <v>1</v>
      </c>
    </row>
    <row r="272" spans="1:11" x14ac:dyDescent="0.2">
      <c r="A272" s="1" t="s">
        <v>528</v>
      </c>
      <c r="C272" s="173"/>
      <c r="D272" s="174"/>
      <c r="E272" s="175" t="s">
        <v>532</v>
      </c>
      <c r="F272" s="176"/>
      <c r="G272" s="176"/>
      <c r="H272" s="177">
        <v>2200</v>
      </c>
      <c r="I272" s="178">
        <v>2200</v>
      </c>
      <c r="J272" s="177"/>
      <c r="K272" s="178">
        <f t="shared" si="4"/>
        <v>1</v>
      </c>
    </row>
    <row r="273" spans="1:11" hidden="1" x14ac:dyDescent="0.2">
      <c r="A273" s="1" t="s">
        <v>528</v>
      </c>
      <c r="C273" s="173"/>
      <c r="D273" s="174"/>
      <c r="E273" s="175"/>
      <c r="F273" s="176" t="s">
        <v>560</v>
      </c>
      <c r="G273" s="176" t="s">
        <v>1462</v>
      </c>
      <c r="H273" s="177"/>
      <c r="I273" s="178">
        <v>200</v>
      </c>
      <c r="J273" s="177"/>
      <c r="K273" s="178" t="str">
        <f t="shared" si="4"/>
        <v>***</v>
      </c>
    </row>
    <row r="274" spans="1:11" hidden="1" x14ac:dyDescent="0.2">
      <c r="A274" s="1" t="s">
        <v>528</v>
      </c>
      <c r="C274" s="173"/>
      <c r="D274" s="174"/>
      <c r="E274" s="175"/>
      <c r="F274" s="176" t="s">
        <v>536</v>
      </c>
      <c r="G274" s="176" t="s">
        <v>1462</v>
      </c>
      <c r="H274" s="177"/>
      <c r="I274" s="178">
        <v>1000</v>
      </c>
      <c r="J274" s="177"/>
      <c r="K274" s="178" t="str">
        <f t="shared" si="4"/>
        <v>***</v>
      </c>
    </row>
    <row r="275" spans="1:11" hidden="1" x14ac:dyDescent="0.2">
      <c r="A275" s="1" t="s">
        <v>528</v>
      </c>
      <c r="C275" s="173"/>
      <c r="D275" s="174"/>
      <c r="E275" s="175"/>
      <c r="F275" s="176" t="s">
        <v>538</v>
      </c>
      <c r="G275" s="176" t="s">
        <v>1462</v>
      </c>
      <c r="H275" s="177"/>
      <c r="I275" s="178">
        <v>1000</v>
      </c>
      <c r="J275" s="177"/>
      <c r="K275" s="178" t="str">
        <f t="shared" si="4"/>
        <v>***</v>
      </c>
    </row>
    <row r="276" spans="1:11" x14ac:dyDescent="0.2">
      <c r="A276" s="1" t="s">
        <v>13</v>
      </c>
      <c r="C276" s="19" t="s">
        <v>112</v>
      </c>
      <c r="D276" s="25" t="s">
        <v>205</v>
      </c>
      <c r="E276" s="20" t="s">
        <v>206</v>
      </c>
      <c r="F276" s="21"/>
      <c r="G276" s="21"/>
      <c r="H276" s="28">
        <v>16200</v>
      </c>
      <c r="I276" s="29">
        <v>16200</v>
      </c>
      <c r="J276" s="28" t="s">
        <v>15</v>
      </c>
      <c r="K276" s="29">
        <f t="shared" ref="K276:K339" si="5">IF(H276=0,"***",I276/H276)</f>
        <v>1</v>
      </c>
    </row>
    <row r="277" spans="1:11" x14ac:dyDescent="0.2">
      <c r="A277" s="1" t="s">
        <v>16</v>
      </c>
      <c r="C277" s="22"/>
      <c r="D277" s="157"/>
      <c r="E277" s="23" t="s">
        <v>70</v>
      </c>
      <c r="F277" s="24"/>
      <c r="G277" s="24"/>
      <c r="H277" s="30">
        <v>16200</v>
      </c>
      <c r="I277" s="31">
        <v>16200</v>
      </c>
      <c r="J277" s="30"/>
      <c r="K277" s="31">
        <f t="shared" si="5"/>
        <v>1</v>
      </c>
    </row>
    <row r="278" spans="1:11" x14ac:dyDescent="0.2">
      <c r="A278" s="1" t="s">
        <v>528</v>
      </c>
      <c r="C278" s="173"/>
      <c r="D278" s="174"/>
      <c r="E278" s="175" t="s">
        <v>532</v>
      </c>
      <c r="F278" s="176"/>
      <c r="G278" s="176"/>
      <c r="H278" s="177">
        <v>16200</v>
      </c>
      <c r="I278" s="178">
        <v>16200</v>
      </c>
      <c r="J278" s="177"/>
      <c r="K278" s="178">
        <f t="shared" si="5"/>
        <v>1</v>
      </c>
    </row>
    <row r="279" spans="1:11" hidden="1" x14ac:dyDescent="0.2">
      <c r="A279" s="1" t="s">
        <v>528</v>
      </c>
      <c r="C279" s="173"/>
      <c r="D279" s="174"/>
      <c r="E279" s="175"/>
      <c r="F279" s="176" t="s">
        <v>536</v>
      </c>
      <c r="G279" s="176" t="s">
        <v>1463</v>
      </c>
      <c r="H279" s="177"/>
      <c r="I279" s="178">
        <v>14200</v>
      </c>
      <c r="J279" s="177"/>
      <c r="K279" s="178" t="str">
        <f t="shared" si="5"/>
        <v>***</v>
      </c>
    </row>
    <row r="280" spans="1:11" hidden="1" x14ac:dyDescent="0.2">
      <c r="A280" s="1" t="s">
        <v>528</v>
      </c>
      <c r="C280" s="173"/>
      <c r="D280" s="174"/>
      <c r="E280" s="175"/>
      <c r="F280" s="176" t="s">
        <v>538</v>
      </c>
      <c r="G280" s="176" t="s">
        <v>1463</v>
      </c>
      <c r="H280" s="177"/>
      <c r="I280" s="178">
        <v>2000</v>
      </c>
      <c r="J280" s="177"/>
      <c r="K280" s="178" t="str">
        <f t="shared" si="5"/>
        <v>***</v>
      </c>
    </row>
    <row r="281" spans="1:11" x14ac:dyDescent="0.2">
      <c r="A281" s="1" t="s">
        <v>13</v>
      </c>
      <c r="C281" s="19" t="s">
        <v>112</v>
      </c>
      <c r="D281" s="25" t="s">
        <v>207</v>
      </c>
      <c r="E281" s="20" t="s">
        <v>208</v>
      </c>
      <c r="F281" s="21"/>
      <c r="G281" s="21"/>
      <c r="H281" s="28">
        <v>17220</v>
      </c>
      <c r="I281" s="29">
        <v>21410</v>
      </c>
      <c r="J281" s="28" t="s">
        <v>15</v>
      </c>
      <c r="K281" s="29">
        <f t="shared" si="5"/>
        <v>1.2433217189314751</v>
      </c>
    </row>
    <row r="282" spans="1:11" x14ac:dyDescent="0.2">
      <c r="A282" s="1" t="s">
        <v>16</v>
      </c>
      <c r="C282" s="22"/>
      <c r="D282" s="157"/>
      <c r="E282" s="23" t="s">
        <v>70</v>
      </c>
      <c r="F282" s="24"/>
      <c r="G282" s="24"/>
      <c r="H282" s="30">
        <v>17220</v>
      </c>
      <c r="I282" s="31">
        <v>21410</v>
      </c>
      <c r="J282" s="30"/>
      <c r="K282" s="31">
        <f t="shared" si="5"/>
        <v>1.2433217189314751</v>
      </c>
    </row>
    <row r="283" spans="1:11" x14ac:dyDescent="0.2">
      <c r="A283" s="1" t="s">
        <v>528</v>
      </c>
      <c r="C283" s="173"/>
      <c r="D283" s="174"/>
      <c r="E283" s="175" t="s">
        <v>532</v>
      </c>
      <c r="F283" s="176"/>
      <c r="G283" s="176"/>
      <c r="H283" s="177">
        <v>17220</v>
      </c>
      <c r="I283" s="178">
        <v>21410</v>
      </c>
      <c r="J283" s="177"/>
      <c r="K283" s="178">
        <f t="shared" si="5"/>
        <v>1.2433217189314751</v>
      </c>
    </row>
    <row r="284" spans="1:11" hidden="1" x14ac:dyDescent="0.2">
      <c r="A284" s="1" t="s">
        <v>528</v>
      </c>
      <c r="C284" s="173"/>
      <c r="D284" s="174"/>
      <c r="E284" s="175"/>
      <c r="F284" s="176" t="s">
        <v>536</v>
      </c>
      <c r="G284" s="176" t="s">
        <v>1464</v>
      </c>
      <c r="H284" s="177"/>
      <c r="I284" s="178">
        <v>20810</v>
      </c>
      <c r="J284" s="177"/>
      <c r="K284" s="178" t="str">
        <f t="shared" si="5"/>
        <v>***</v>
      </c>
    </row>
    <row r="285" spans="1:11" hidden="1" x14ac:dyDescent="0.2">
      <c r="A285" s="1" t="s">
        <v>528</v>
      </c>
      <c r="C285" s="173"/>
      <c r="D285" s="174"/>
      <c r="E285" s="175"/>
      <c r="F285" s="176" t="s">
        <v>538</v>
      </c>
      <c r="G285" s="176" t="s">
        <v>1464</v>
      </c>
      <c r="H285" s="177"/>
      <c r="I285" s="178">
        <v>300</v>
      </c>
      <c r="J285" s="177"/>
      <c r="K285" s="178" t="str">
        <f t="shared" si="5"/>
        <v>***</v>
      </c>
    </row>
    <row r="286" spans="1:11" hidden="1" x14ac:dyDescent="0.2">
      <c r="A286" s="1" t="s">
        <v>528</v>
      </c>
      <c r="C286" s="173"/>
      <c r="D286" s="174"/>
      <c r="E286" s="175"/>
      <c r="F286" s="176" t="s">
        <v>794</v>
      </c>
      <c r="G286" s="176" t="s">
        <v>1464</v>
      </c>
      <c r="H286" s="177"/>
      <c r="I286" s="178">
        <v>300</v>
      </c>
      <c r="J286" s="177"/>
      <c r="K286" s="178" t="str">
        <f t="shared" si="5"/>
        <v>***</v>
      </c>
    </row>
    <row r="287" spans="1:11" x14ac:dyDescent="0.2">
      <c r="A287" s="1" t="s">
        <v>13</v>
      </c>
      <c r="C287" s="19" t="s">
        <v>112</v>
      </c>
      <c r="D287" s="25" t="s">
        <v>209</v>
      </c>
      <c r="E287" s="20" t="s">
        <v>210</v>
      </c>
      <c r="F287" s="21"/>
      <c r="G287" s="21"/>
      <c r="H287" s="28">
        <v>1050</v>
      </c>
      <c r="I287" s="29">
        <v>1050</v>
      </c>
      <c r="J287" s="28" t="s">
        <v>15</v>
      </c>
      <c r="K287" s="29">
        <f t="shared" si="5"/>
        <v>1</v>
      </c>
    </row>
    <row r="288" spans="1:11" x14ac:dyDescent="0.2">
      <c r="A288" s="1" t="s">
        <v>16</v>
      </c>
      <c r="C288" s="22"/>
      <c r="D288" s="157"/>
      <c r="E288" s="23" t="s">
        <v>70</v>
      </c>
      <c r="F288" s="24"/>
      <c r="G288" s="24"/>
      <c r="H288" s="30">
        <v>1050</v>
      </c>
      <c r="I288" s="31">
        <v>1050</v>
      </c>
      <c r="J288" s="30"/>
      <c r="K288" s="31">
        <f t="shared" si="5"/>
        <v>1</v>
      </c>
    </row>
    <row r="289" spans="1:11" x14ac:dyDescent="0.2">
      <c r="A289" s="1" t="s">
        <v>528</v>
      </c>
      <c r="C289" s="173"/>
      <c r="D289" s="174"/>
      <c r="E289" s="175" t="s">
        <v>532</v>
      </c>
      <c r="F289" s="176"/>
      <c r="G289" s="176"/>
      <c r="H289" s="177">
        <v>1050</v>
      </c>
      <c r="I289" s="178">
        <v>1050</v>
      </c>
      <c r="J289" s="177"/>
      <c r="K289" s="178">
        <f t="shared" si="5"/>
        <v>1</v>
      </c>
    </row>
    <row r="290" spans="1:11" hidden="1" x14ac:dyDescent="0.2">
      <c r="A290" s="1" t="s">
        <v>528</v>
      </c>
      <c r="C290" s="173"/>
      <c r="D290" s="174"/>
      <c r="E290" s="175"/>
      <c r="F290" s="176" t="s">
        <v>536</v>
      </c>
      <c r="G290" s="176" t="s">
        <v>1465</v>
      </c>
      <c r="H290" s="177"/>
      <c r="I290" s="178">
        <v>1050</v>
      </c>
      <c r="J290" s="177"/>
      <c r="K290" s="178" t="str">
        <f t="shared" si="5"/>
        <v>***</v>
      </c>
    </row>
    <row r="291" spans="1:11" x14ac:dyDescent="0.2">
      <c r="A291" s="1" t="s">
        <v>13</v>
      </c>
      <c r="C291" s="19" t="s">
        <v>112</v>
      </c>
      <c r="D291" s="25" t="s">
        <v>211</v>
      </c>
      <c r="E291" s="20" t="s">
        <v>1466</v>
      </c>
      <c r="F291" s="21"/>
      <c r="G291" s="21"/>
      <c r="H291" s="28">
        <v>1600</v>
      </c>
      <c r="I291" s="29">
        <v>2400</v>
      </c>
      <c r="J291" s="28" t="s">
        <v>15</v>
      </c>
      <c r="K291" s="29">
        <f t="shared" si="5"/>
        <v>1.5</v>
      </c>
    </row>
    <row r="292" spans="1:11" x14ac:dyDescent="0.2">
      <c r="A292" s="1" t="s">
        <v>16</v>
      </c>
      <c r="C292" s="22"/>
      <c r="D292" s="157"/>
      <c r="E292" s="23" t="s">
        <v>70</v>
      </c>
      <c r="F292" s="24"/>
      <c r="G292" s="24"/>
      <c r="H292" s="30">
        <v>1600</v>
      </c>
      <c r="I292" s="31">
        <v>1600</v>
      </c>
      <c r="J292" s="30"/>
      <c r="K292" s="31">
        <f t="shared" si="5"/>
        <v>1</v>
      </c>
    </row>
    <row r="293" spans="1:11" x14ac:dyDescent="0.2">
      <c r="A293" s="1" t="s">
        <v>528</v>
      </c>
      <c r="C293" s="173"/>
      <c r="D293" s="174"/>
      <c r="E293" s="175" t="s">
        <v>532</v>
      </c>
      <c r="F293" s="176"/>
      <c r="G293" s="176"/>
      <c r="H293" s="177">
        <v>1600</v>
      </c>
      <c r="I293" s="178">
        <v>1600</v>
      </c>
      <c r="J293" s="177"/>
      <c r="K293" s="178">
        <f t="shared" si="5"/>
        <v>1</v>
      </c>
    </row>
    <row r="294" spans="1:11" hidden="1" x14ac:dyDescent="0.2">
      <c r="A294" s="1" t="s">
        <v>528</v>
      </c>
      <c r="C294" s="173"/>
      <c r="D294" s="174"/>
      <c r="E294" s="175"/>
      <c r="F294" s="176" t="s">
        <v>1451</v>
      </c>
      <c r="G294" s="176" t="s">
        <v>1467</v>
      </c>
      <c r="H294" s="177"/>
      <c r="I294" s="178">
        <v>420</v>
      </c>
      <c r="J294" s="177"/>
      <c r="K294" s="178" t="str">
        <f t="shared" si="5"/>
        <v>***</v>
      </c>
    </row>
    <row r="295" spans="1:11" hidden="1" x14ac:dyDescent="0.2">
      <c r="A295" s="1" t="s">
        <v>528</v>
      </c>
      <c r="C295" s="173"/>
      <c r="D295" s="174"/>
      <c r="E295" s="175"/>
      <c r="F295" s="176" t="s">
        <v>570</v>
      </c>
      <c r="G295" s="176" t="s">
        <v>1467</v>
      </c>
      <c r="H295" s="177"/>
      <c r="I295" s="178">
        <v>90</v>
      </c>
      <c r="J295" s="177"/>
      <c r="K295" s="178" t="str">
        <f t="shared" si="5"/>
        <v>***</v>
      </c>
    </row>
    <row r="296" spans="1:11" hidden="1" x14ac:dyDescent="0.2">
      <c r="A296" s="1" t="s">
        <v>528</v>
      </c>
      <c r="C296" s="173"/>
      <c r="D296" s="174"/>
      <c r="E296" s="175"/>
      <c r="F296" s="176" t="s">
        <v>560</v>
      </c>
      <c r="G296" s="176" t="s">
        <v>1467</v>
      </c>
      <c r="H296" s="177"/>
      <c r="I296" s="178">
        <v>40</v>
      </c>
      <c r="J296" s="177"/>
      <c r="K296" s="178" t="str">
        <f t="shared" si="5"/>
        <v>***</v>
      </c>
    </row>
    <row r="297" spans="1:11" hidden="1" x14ac:dyDescent="0.2">
      <c r="A297" s="1" t="s">
        <v>528</v>
      </c>
      <c r="C297" s="173"/>
      <c r="D297" s="174"/>
      <c r="E297" s="175"/>
      <c r="F297" s="176" t="s">
        <v>538</v>
      </c>
      <c r="G297" s="176" t="s">
        <v>1467</v>
      </c>
      <c r="H297" s="177"/>
      <c r="I297" s="178">
        <v>600</v>
      </c>
      <c r="J297" s="177"/>
      <c r="K297" s="178" t="str">
        <f t="shared" si="5"/>
        <v>***</v>
      </c>
    </row>
    <row r="298" spans="1:11" hidden="1" x14ac:dyDescent="0.2">
      <c r="A298" s="1" t="s">
        <v>528</v>
      </c>
      <c r="C298" s="173"/>
      <c r="D298" s="174"/>
      <c r="E298" s="175"/>
      <c r="F298" s="176" t="s">
        <v>565</v>
      </c>
      <c r="G298" s="176" t="s">
        <v>1467</v>
      </c>
      <c r="H298" s="177"/>
      <c r="I298" s="178">
        <v>150</v>
      </c>
      <c r="J298" s="177"/>
      <c r="K298" s="178" t="str">
        <f t="shared" si="5"/>
        <v>***</v>
      </c>
    </row>
    <row r="299" spans="1:11" hidden="1" x14ac:dyDescent="0.2">
      <c r="A299" s="1" t="s">
        <v>528</v>
      </c>
      <c r="C299" s="173"/>
      <c r="D299" s="174"/>
      <c r="E299" s="175"/>
      <c r="F299" s="176" t="s">
        <v>1418</v>
      </c>
      <c r="G299" s="176" t="s">
        <v>1467</v>
      </c>
      <c r="H299" s="177"/>
      <c r="I299" s="178">
        <v>300</v>
      </c>
      <c r="J299" s="177"/>
      <c r="K299" s="178" t="str">
        <f t="shared" si="5"/>
        <v>***</v>
      </c>
    </row>
    <row r="300" spans="1:11" x14ac:dyDescent="0.2">
      <c r="A300" s="1" t="s">
        <v>16</v>
      </c>
      <c r="C300" s="22"/>
      <c r="D300" s="157"/>
      <c r="E300" s="23" t="s">
        <v>145</v>
      </c>
      <c r="F300" s="24"/>
      <c r="G300" s="24"/>
      <c r="H300" s="30">
        <v>0</v>
      </c>
      <c r="I300" s="31">
        <v>800</v>
      </c>
      <c r="J300" s="30"/>
      <c r="K300" s="31" t="str">
        <f t="shared" si="5"/>
        <v>***</v>
      </c>
    </row>
    <row r="301" spans="1:11" x14ac:dyDescent="0.2">
      <c r="A301" s="1" t="s">
        <v>528</v>
      </c>
      <c r="C301" s="173"/>
      <c r="D301" s="174"/>
      <c r="E301" s="175" t="s">
        <v>532</v>
      </c>
      <c r="F301" s="176"/>
      <c r="G301" s="176"/>
      <c r="H301" s="177">
        <v>0</v>
      </c>
      <c r="I301" s="178">
        <v>800</v>
      </c>
      <c r="J301" s="177"/>
      <c r="K301" s="178" t="str">
        <f t="shared" si="5"/>
        <v>***</v>
      </c>
    </row>
    <row r="302" spans="1:11" hidden="1" x14ac:dyDescent="0.2">
      <c r="A302" s="1" t="s">
        <v>528</v>
      </c>
      <c r="C302" s="173"/>
      <c r="D302" s="174"/>
      <c r="E302" s="175"/>
      <c r="F302" s="176" t="s">
        <v>1451</v>
      </c>
      <c r="G302" s="176" t="s">
        <v>1467</v>
      </c>
      <c r="H302" s="177"/>
      <c r="I302" s="178">
        <v>140</v>
      </c>
      <c r="J302" s="177"/>
      <c r="K302" s="178" t="str">
        <f t="shared" si="5"/>
        <v>***</v>
      </c>
    </row>
    <row r="303" spans="1:11" hidden="1" x14ac:dyDescent="0.2">
      <c r="A303" s="1" t="s">
        <v>528</v>
      </c>
      <c r="C303" s="173"/>
      <c r="D303" s="174"/>
      <c r="E303" s="175"/>
      <c r="F303" s="176" t="s">
        <v>568</v>
      </c>
      <c r="G303" s="176" t="s">
        <v>1467</v>
      </c>
      <c r="H303" s="177"/>
      <c r="I303" s="178">
        <v>150</v>
      </c>
      <c r="J303" s="177"/>
      <c r="K303" s="178" t="str">
        <f t="shared" si="5"/>
        <v>***</v>
      </c>
    </row>
    <row r="304" spans="1:11" hidden="1" x14ac:dyDescent="0.2">
      <c r="A304" s="1" t="s">
        <v>528</v>
      </c>
      <c r="C304" s="173"/>
      <c r="D304" s="174"/>
      <c r="E304" s="175"/>
      <c r="F304" s="176" t="s">
        <v>570</v>
      </c>
      <c r="G304" s="176" t="s">
        <v>1467</v>
      </c>
      <c r="H304" s="177"/>
      <c r="I304" s="178">
        <v>170</v>
      </c>
      <c r="J304" s="177"/>
      <c r="K304" s="178" t="str">
        <f t="shared" si="5"/>
        <v>***</v>
      </c>
    </row>
    <row r="305" spans="1:11" hidden="1" x14ac:dyDescent="0.2">
      <c r="A305" s="1" t="s">
        <v>528</v>
      </c>
      <c r="C305" s="173"/>
      <c r="D305" s="174"/>
      <c r="E305" s="175"/>
      <c r="F305" s="176" t="s">
        <v>560</v>
      </c>
      <c r="G305" s="176" t="s">
        <v>1467</v>
      </c>
      <c r="H305" s="177"/>
      <c r="I305" s="178">
        <v>30</v>
      </c>
      <c r="J305" s="177"/>
      <c r="K305" s="178" t="str">
        <f t="shared" si="5"/>
        <v>***</v>
      </c>
    </row>
    <row r="306" spans="1:11" hidden="1" x14ac:dyDescent="0.2">
      <c r="A306" s="1" t="s">
        <v>528</v>
      </c>
      <c r="C306" s="173"/>
      <c r="D306" s="174"/>
      <c r="E306" s="175"/>
      <c r="F306" s="176" t="s">
        <v>538</v>
      </c>
      <c r="G306" s="176" t="s">
        <v>1467</v>
      </c>
      <c r="H306" s="177"/>
      <c r="I306" s="178">
        <v>170</v>
      </c>
      <c r="J306" s="177"/>
      <c r="K306" s="178" t="str">
        <f t="shared" si="5"/>
        <v>***</v>
      </c>
    </row>
    <row r="307" spans="1:11" hidden="1" x14ac:dyDescent="0.2">
      <c r="A307" s="1" t="s">
        <v>528</v>
      </c>
      <c r="C307" s="173"/>
      <c r="D307" s="174"/>
      <c r="E307" s="175"/>
      <c r="F307" s="176" t="s">
        <v>1418</v>
      </c>
      <c r="G307" s="176" t="s">
        <v>1467</v>
      </c>
      <c r="H307" s="177"/>
      <c r="I307" s="178">
        <v>140</v>
      </c>
      <c r="J307" s="177"/>
      <c r="K307" s="178" t="str">
        <f t="shared" si="5"/>
        <v>***</v>
      </c>
    </row>
    <row r="308" spans="1:11" x14ac:dyDescent="0.2">
      <c r="A308" s="1" t="s">
        <v>13</v>
      </c>
      <c r="C308" s="19" t="s">
        <v>112</v>
      </c>
      <c r="D308" s="25" t="s">
        <v>212</v>
      </c>
      <c r="E308" s="20" t="s">
        <v>213</v>
      </c>
      <c r="F308" s="21"/>
      <c r="G308" s="21"/>
      <c r="H308" s="28">
        <v>3000</v>
      </c>
      <c r="I308" s="29">
        <v>3000</v>
      </c>
      <c r="J308" s="28" t="s">
        <v>15</v>
      </c>
      <c r="K308" s="29">
        <f t="shared" si="5"/>
        <v>1</v>
      </c>
    </row>
    <row r="309" spans="1:11" x14ac:dyDescent="0.2">
      <c r="A309" s="1" t="s">
        <v>16</v>
      </c>
      <c r="C309" s="22"/>
      <c r="D309" s="157"/>
      <c r="E309" s="23" t="s">
        <v>70</v>
      </c>
      <c r="F309" s="24"/>
      <c r="G309" s="24"/>
      <c r="H309" s="30">
        <v>3000</v>
      </c>
      <c r="I309" s="31">
        <v>3000</v>
      </c>
      <c r="J309" s="30"/>
      <c r="K309" s="31">
        <f t="shared" si="5"/>
        <v>1</v>
      </c>
    </row>
    <row r="310" spans="1:11" x14ac:dyDescent="0.2">
      <c r="A310" s="1" t="s">
        <v>528</v>
      </c>
      <c r="C310" s="173"/>
      <c r="D310" s="174"/>
      <c r="E310" s="175" t="s">
        <v>532</v>
      </c>
      <c r="F310" s="176"/>
      <c r="G310" s="176"/>
      <c r="H310" s="177">
        <v>3000</v>
      </c>
      <c r="I310" s="178">
        <v>3000</v>
      </c>
      <c r="J310" s="177"/>
      <c r="K310" s="178">
        <f t="shared" si="5"/>
        <v>1</v>
      </c>
    </row>
    <row r="311" spans="1:11" hidden="1" x14ac:dyDescent="0.2">
      <c r="A311" s="1" t="s">
        <v>528</v>
      </c>
      <c r="C311" s="173"/>
      <c r="D311" s="174"/>
      <c r="E311" s="175"/>
      <c r="F311" s="176" t="s">
        <v>536</v>
      </c>
      <c r="G311" s="176" t="s">
        <v>1468</v>
      </c>
      <c r="H311" s="177"/>
      <c r="I311" s="178">
        <v>1000</v>
      </c>
      <c r="J311" s="177"/>
      <c r="K311" s="178" t="str">
        <f t="shared" si="5"/>
        <v>***</v>
      </c>
    </row>
    <row r="312" spans="1:11" hidden="1" x14ac:dyDescent="0.2">
      <c r="A312" s="1" t="s">
        <v>528</v>
      </c>
      <c r="C312" s="173"/>
      <c r="D312" s="174"/>
      <c r="E312" s="175"/>
      <c r="F312" s="176" t="s">
        <v>538</v>
      </c>
      <c r="G312" s="176" t="s">
        <v>1468</v>
      </c>
      <c r="H312" s="177"/>
      <c r="I312" s="178">
        <v>2000</v>
      </c>
      <c r="J312" s="177"/>
      <c r="K312" s="178" t="str">
        <f t="shared" si="5"/>
        <v>***</v>
      </c>
    </row>
    <row r="313" spans="1:11" x14ac:dyDescent="0.2">
      <c r="A313" s="1" t="s">
        <v>13</v>
      </c>
      <c r="C313" s="19" t="s">
        <v>112</v>
      </c>
      <c r="D313" s="25" t="s">
        <v>214</v>
      </c>
      <c r="E313" s="20" t="s">
        <v>215</v>
      </c>
      <c r="F313" s="21"/>
      <c r="G313" s="21"/>
      <c r="H313" s="28">
        <v>5773</v>
      </c>
      <c r="I313" s="29">
        <v>5773</v>
      </c>
      <c r="J313" s="28" t="s">
        <v>15</v>
      </c>
      <c r="K313" s="29">
        <f t="shared" si="5"/>
        <v>1</v>
      </c>
    </row>
    <row r="314" spans="1:11" x14ac:dyDescent="0.2">
      <c r="A314" s="1" t="s">
        <v>16</v>
      </c>
      <c r="C314" s="22"/>
      <c r="D314" s="157"/>
      <c r="E314" s="23" t="s">
        <v>70</v>
      </c>
      <c r="F314" s="24"/>
      <c r="G314" s="24"/>
      <c r="H314" s="30">
        <v>5593</v>
      </c>
      <c r="I314" s="31">
        <v>5593</v>
      </c>
      <c r="J314" s="30"/>
      <c r="K314" s="31">
        <f t="shared" si="5"/>
        <v>1</v>
      </c>
    </row>
    <row r="315" spans="1:11" x14ac:dyDescent="0.2">
      <c r="A315" s="1" t="s">
        <v>528</v>
      </c>
      <c r="C315" s="173"/>
      <c r="D315" s="174"/>
      <c r="E315" s="175" t="s">
        <v>532</v>
      </c>
      <c r="F315" s="176"/>
      <c r="G315" s="176"/>
      <c r="H315" s="177">
        <v>5593</v>
      </c>
      <c r="I315" s="178">
        <v>5593</v>
      </c>
      <c r="J315" s="177"/>
      <c r="K315" s="178">
        <f t="shared" si="5"/>
        <v>1</v>
      </c>
    </row>
    <row r="316" spans="1:11" hidden="1" x14ac:dyDescent="0.2">
      <c r="A316" s="1" t="s">
        <v>528</v>
      </c>
      <c r="C316" s="173"/>
      <c r="D316" s="174"/>
      <c r="E316" s="175"/>
      <c r="F316" s="176" t="s">
        <v>559</v>
      </c>
      <c r="G316" s="176" t="s">
        <v>1469</v>
      </c>
      <c r="H316" s="177"/>
      <c r="I316" s="178">
        <v>250</v>
      </c>
      <c r="J316" s="177"/>
      <c r="K316" s="178" t="str">
        <f t="shared" si="5"/>
        <v>***</v>
      </c>
    </row>
    <row r="317" spans="1:11" hidden="1" x14ac:dyDescent="0.2">
      <c r="A317" s="1" t="s">
        <v>528</v>
      </c>
      <c r="C317" s="173"/>
      <c r="D317" s="174"/>
      <c r="E317" s="175"/>
      <c r="F317" s="176" t="s">
        <v>536</v>
      </c>
      <c r="G317" s="176" t="s">
        <v>1469</v>
      </c>
      <c r="H317" s="177"/>
      <c r="I317" s="178">
        <v>2000</v>
      </c>
      <c r="J317" s="177"/>
      <c r="K317" s="178" t="str">
        <f t="shared" si="5"/>
        <v>***</v>
      </c>
    </row>
    <row r="318" spans="1:11" hidden="1" x14ac:dyDescent="0.2">
      <c r="A318" s="1" t="s">
        <v>528</v>
      </c>
      <c r="C318" s="173"/>
      <c r="D318" s="174"/>
      <c r="E318" s="175"/>
      <c r="F318" s="176" t="s">
        <v>538</v>
      </c>
      <c r="G318" s="176" t="s">
        <v>1469</v>
      </c>
      <c r="H318" s="177"/>
      <c r="I318" s="178">
        <v>70</v>
      </c>
      <c r="J318" s="177"/>
      <c r="K318" s="178" t="str">
        <f t="shared" si="5"/>
        <v>***</v>
      </c>
    </row>
    <row r="319" spans="1:11" hidden="1" x14ac:dyDescent="0.2">
      <c r="A319" s="1" t="s">
        <v>528</v>
      </c>
      <c r="C319" s="173"/>
      <c r="D319" s="174"/>
      <c r="E319" s="175"/>
      <c r="F319" s="176" t="s">
        <v>794</v>
      </c>
      <c r="G319" s="176" t="s">
        <v>1469</v>
      </c>
      <c r="H319" s="177"/>
      <c r="I319" s="178">
        <v>250</v>
      </c>
      <c r="J319" s="177"/>
      <c r="K319" s="178" t="str">
        <f t="shared" si="5"/>
        <v>***</v>
      </c>
    </row>
    <row r="320" spans="1:11" hidden="1" x14ac:dyDescent="0.2">
      <c r="A320" s="1" t="s">
        <v>528</v>
      </c>
      <c r="C320" s="173"/>
      <c r="D320" s="174"/>
      <c r="E320" s="175"/>
      <c r="F320" s="176" t="s">
        <v>546</v>
      </c>
      <c r="G320" s="176" t="s">
        <v>1469</v>
      </c>
      <c r="H320" s="177"/>
      <c r="I320" s="178">
        <v>3023</v>
      </c>
      <c r="J320" s="177"/>
      <c r="K320" s="178" t="str">
        <f t="shared" si="5"/>
        <v>***</v>
      </c>
    </row>
    <row r="321" spans="1:11" x14ac:dyDescent="0.2">
      <c r="A321" s="1" t="s">
        <v>16</v>
      </c>
      <c r="C321" s="22"/>
      <c r="D321" s="157"/>
      <c r="E321" s="23" t="s">
        <v>134</v>
      </c>
      <c r="F321" s="24"/>
      <c r="G321" s="24"/>
      <c r="H321" s="30">
        <v>180</v>
      </c>
      <c r="I321" s="31">
        <v>180</v>
      </c>
      <c r="J321" s="30"/>
      <c r="K321" s="31">
        <f t="shared" si="5"/>
        <v>1</v>
      </c>
    </row>
    <row r="322" spans="1:11" x14ac:dyDescent="0.2">
      <c r="A322" s="1" t="s">
        <v>528</v>
      </c>
      <c r="C322" s="173"/>
      <c r="D322" s="174"/>
      <c r="E322" s="175" t="s">
        <v>532</v>
      </c>
      <c r="F322" s="176"/>
      <c r="G322" s="176"/>
      <c r="H322" s="177">
        <v>180</v>
      </c>
      <c r="I322" s="178">
        <v>180</v>
      </c>
      <c r="J322" s="177"/>
      <c r="K322" s="178">
        <f t="shared" si="5"/>
        <v>1</v>
      </c>
    </row>
    <row r="323" spans="1:11" hidden="1" x14ac:dyDescent="0.2">
      <c r="A323" s="1" t="s">
        <v>528</v>
      </c>
      <c r="C323" s="173"/>
      <c r="D323" s="174"/>
      <c r="E323" s="175"/>
      <c r="F323" s="176" t="s">
        <v>548</v>
      </c>
      <c r="G323" s="176" t="s">
        <v>1469</v>
      </c>
      <c r="H323" s="177"/>
      <c r="I323" s="178">
        <v>180</v>
      </c>
      <c r="J323" s="177"/>
      <c r="K323" s="178" t="str">
        <f t="shared" si="5"/>
        <v>***</v>
      </c>
    </row>
    <row r="324" spans="1:11" x14ac:dyDescent="0.2">
      <c r="A324" s="1" t="s">
        <v>13</v>
      </c>
      <c r="C324" s="19" t="s">
        <v>112</v>
      </c>
      <c r="D324" s="25" t="s">
        <v>216</v>
      </c>
      <c r="E324" s="20" t="s">
        <v>217</v>
      </c>
      <c r="F324" s="21"/>
      <c r="G324" s="21"/>
      <c r="H324" s="28">
        <v>100</v>
      </c>
      <c r="I324" s="29">
        <v>100</v>
      </c>
      <c r="J324" s="28" t="s">
        <v>15</v>
      </c>
      <c r="K324" s="29">
        <f t="shared" si="5"/>
        <v>1</v>
      </c>
    </row>
    <row r="325" spans="1:11" x14ac:dyDescent="0.2">
      <c r="A325" s="1" t="s">
        <v>16</v>
      </c>
      <c r="C325" s="22"/>
      <c r="D325" s="157"/>
      <c r="E325" s="23" t="s">
        <v>70</v>
      </c>
      <c r="F325" s="24"/>
      <c r="G325" s="24"/>
      <c r="H325" s="30">
        <v>100</v>
      </c>
      <c r="I325" s="31">
        <v>100</v>
      </c>
      <c r="J325" s="30"/>
      <c r="K325" s="31">
        <f t="shared" si="5"/>
        <v>1</v>
      </c>
    </row>
    <row r="326" spans="1:11" x14ac:dyDescent="0.2">
      <c r="A326" s="1" t="s">
        <v>528</v>
      </c>
      <c r="C326" s="173"/>
      <c r="D326" s="174"/>
      <c r="E326" s="175" t="s">
        <v>532</v>
      </c>
      <c r="F326" s="176"/>
      <c r="G326" s="176"/>
      <c r="H326" s="177">
        <v>100</v>
      </c>
      <c r="I326" s="178">
        <v>100</v>
      </c>
      <c r="J326" s="177"/>
      <c r="K326" s="178">
        <f t="shared" si="5"/>
        <v>1</v>
      </c>
    </row>
    <row r="327" spans="1:11" hidden="1" x14ac:dyDescent="0.2">
      <c r="A327" s="1" t="s">
        <v>528</v>
      </c>
      <c r="C327" s="173"/>
      <c r="D327" s="174"/>
      <c r="E327" s="175"/>
      <c r="F327" s="176" t="s">
        <v>536</v>
      </c>
      <c r="G327" s="176" t="s">
        <v>1470</v>
      </c>
      <c r="H327" s="177"/>
      <c r="I327" s="178">
        <v>100</v>
      </c>
      <c r="J327" s="177"/>
      <c r="K327" s="178" t="str">
        <f t="shared" si="5"/>
        <v>***</v>
      </c>
    </row>
    <row r="328" spans="1:11" x14ac:dyDescent="0.2">
      <c r="A328" s="1" t="s">
        <v>13</v>
      </c>
      <c r="C328" s="19" t="s">
        <v>112</v>
      </c>
      <c r="D328" s="25" t="s">
        <v>218</v>
      </c>
      <c r="E328" s="20" t="s">
        <v>219</v>
      </c>
      <c r="F328" s="21"/>
      <c r="G328" s="21"/>
      <c r="H328" s="28">
        <v>100</v>
      </c>
      <c r="I328" s="29">
        <v>100</v>
      </c>
      <c r="J328" s="28" t="s">
        <v>15</v>
      </c>
      <c r="K328" s="29">
        <f t="shared" si="5"/>
        <v>1</v>
      </c>
    </row>
    <row r="329" spans="1:11" x14ac:dyDescent="0.2">
      <c r="A329" s="1" t="s">
        <v>16</v>
      </c>
      <c r="C329" s="22"/>
      <c r="D329" s="157"/>
      <c r="E329" s="23" t="s">
        <v>70</v>
      </c>
      <c r="F329" s="24"/>
      <c r="G329" s="24"/>
      <c r="H329" s="30">
        <v>100</v>
      </c>
      <c r="I329" s="31">
        <v>100</v>
      </c>
      <c r="J329" s="30"/>
      <c r="K329" s="31">
        <f t="shared" si="5"/>
        <v>1</v>
      </c>
    </row>
    <row r="330" spans="1:11" x14ac:dyDescent="0.2">
      <c r="A330" s="1" t="s">
        <v>528</v>
      </c>
      <c r="C330" s="173"/>
      <c r="D330" s="174"/>
      <c r="E330" s="175" t="s">
        <v>532</v>
      </c>
      <c r="F330" s="176"/>
      <c r="G330" s="176"/>
      <c r="H330" s="177">
        <v>100</v>
      </c>
      <c r="I330" s="178">
        <v>100</v>
      </c>
      <c r="J330" s="177"/>
      <c r="K330" s="178">
        <f t="shared" si="5"/>
        <v>1</v>
      </c>
    </row>
    <row r="331" spans="1:11" hidden="1" x14ac:dyDescent="0.2">
      <c r="A331" s="1" t="s">
        <v>528</v>
      </c>
      <c r="C331" s="173"/>
      <c r="D331" s="174"/>
      <c r="E331" s="175"/>
      <c r="F331" s="176" t="s">
        <v>536</v>
      </c>
      <c r="G331" s="176" t="s">
        <v>1471</v>
      </c>
      <c r="H331" s="177"/>
      <c r="I331" s="178">
        <v>100</v>
      </c>
      <c r="J331" s="177"/>
      <c r="K331" s="178" t="str">
        <f t="shared" si="5"/>
        <v>***</v>
      </c>
    </row>
    <row r="332" spans="1:11" x14ac:dyDescent="0.2">
      <c r="A332" s="1" t="s">
        <v>13</v>
      </c>
      <c r="C332" s="19" t="s">
        <v>112</v>
      </c>
      <c r="D332" s="25" t="s">
        <v>220</v>
      </c>
      <c r="E332" s="20" t="s">
        <v>221</v>
      </c>
      <c r="F332" s="21"/>
      <c r="G332" s="21"/>
      <c r="H332" s="28">
        <v>60</v>
      </c>
      <c r="I332" s="29">
        <v>100</v>
      </c>
      <c r="J332" s="28" t="s">
        <v>15</v>
      </c>
      <c r="K332" s="29">
        <f t="shared" si="5"/>
        <v>1.6666666666666667</v>
      </c>
    </row>
    <row r="333" spans="1:11" x14ac:dyDescent="0.2">
      <c r="A333" s="1" t="s">
        <v>16</v>
      </c>
      <c r="C333" s="22"/>
      <c r="D333" s="157"/>
      <c r="E333" s="23" t="s">
        <v>70</v>
      </c>
      <c r="F333" s="24"/>
      <c r="G333" s="24"/>
      <c r="H333" s="30">
        <v>60</v>
      </c>
      <c r="I333" s="31">
        <v>100</v>
      </c>
      <c r="J333" s="30"/>
      <c r="K333" s="31">
        <f t="shared" si="5"/>
        <v>1.6666666666666667</v>
      </c>
    </row>
    <row r="334" spans="1:11" x14ac:dyDescent="0.2">
      <c r="A334" s="1" t="s">
        <v>528</v>
      </c>
      <c r="C334" s="173"/>
      <c r="D334" s="174"/>
      <c r="E334" s="175" t="s">
        <v>532</v>
      </c>
      <c r="F334" s="176"/>
      <c r="G334" s="176"/>
      <c r="H334" s="177">
        <v>60</v>
      </c>
      <c r="I334" s="178">
        <v>100</v>
      </c>
      <c r="J334" s="177"/>
      <c r="K334" s="178">
        <f t="shared" si="5"/>
        <v>1.6666666666666667</v>
      </c>
    </row>
    <row r="335" spans="1:11" hidden="1" x14ac:dyDescent="0.2">
      <c r="A335" s="1" t="s">
        <v>528</v>
      </c>
      <c r="C335" s="173"/>
      <c r="D335" s="174"/>
      <c r="E335" s="175"/>
      <c r="F335" s="176" t="s">
        <v>536</v>
      </c>
      <c r="G335" s="176" t="s">
        <v>1472</v>
      </c>
      <c r="H335" s="177"/>
      <c r="I335" s="178">
        <v>100</v>
      </c>
      <c r="J335" s="177"/>
      <c r="K335" s="178" t="str">
        <f t="shared" si="5"/>
        <v>***</v>
      </c>
    </row>
    <row r="336" spans="1:11" x14ac:dyDescent="0.2">
      <c r="A336" s="1" t="s">
        <v>13</v>
      </c>
      <c r="C336" s="19" t="s">
        <v>112</v>
      </c>
      <c r="D336" s="25" t="s">
        <v>222</v>
      </c>
      <c r="E336" s="20" t="s">
        <v>223</v>
      </c>
      <c r="F336" s="21"/>
      <c r="G336" s="21"/>
      <c r="H336" s="28">
        <v>60</v>
      </c>
      <c r="I336" s="29">
        <v>100</v>
      </c>
      <c r="J336" s="28" t="s">
        <v>15</v>
      </c>
      <c r="K336" s="29">
        <f t="shared" si="5"/>
        <v>1.6666666666666667</v>
      </c>
    </row>
    <row r="337" spans="1:11" x14ac:dyDescent="0.2">
      <c r="A337" s="1" t="s">
        <v>16</v>
      </c>
      <c r="C337" s="22"/>
      <c r="D337" s="157"/>
      <c r="E337" s="23" t="s">
        <v>70</v>
      </c>
      <c r="F337" s="24"/>
      <c r="G337" s="24"/>
      <c r="H337" s="30">
        <v>60</v>
      </c>
      <c r="I337" s="31">
        <v>100</v>
      </c>
      <c r="J337" s="30"/>
      <c r="K337" s="31">
        <f t="shared" si="5"/>
        <v>1.6666666666666667</v>
      </c>
    </row>
    <row r="338" spans="1:11" x14ac:dyDescent="0.2">
      <c r="A338" s="1" t="s">
        <v>528</v>
      </c>
      <c r="C338" s="173"/>
      <c r="D338" s="174"/>
      <c r="E338" s="175" t="s">
        <v>532</v>
      </c>
      <c r="F338" s="176"/>
      <c r="G338" s="176"/>
      <c r="H338" s="177">
        <v>60</v>
      </c>
      <c r="I338" s="178">
        <v>100</v>
      </c>
      <c r="J338" s="177"/>
      <c r="K338" s="178">
        <f t="shared" si="5"/>
        <v>1.6666666666666667</v>
      </c>
    </row>
    <row r="339" spans="1:11" hidden="1" x14ac:dyDescent="0.2">
      <c r="A339" s="1" t="s">
        <v>528</v>
      </c>
      <c r="C339" s="173"/>
      <c r="D339" s="174"/>
      <c r="E339" s="175"/>
      <c r="F339" s="176" t="s">
        <v>536</v>
      </c>
      <c r="G339" s="176" t="s">
        <v>1473</v>
      </c>
      <c r="H339" s="177"/>
      <c r="I339" s="178">
        <v>100</v>
      </c>
      <c r="J339" s="177"/>
      <c r="K339" s="178" t="str">
        <f t="shared" si="5"/>
        <v>***</v>
      </c>
    </row>
    <row r="340" spans="1:11" x14ac:dyDescent="0.2">
      <c r="A340" s="1" t="s">
        <v>13</v>
      </c>
      <c r="C340" s="19" t="s">
        <v>112</v>
      </c>
      <c r="D340" s="25" t="s">
        <v>224</v>
      </c>
      <c r="E340" s="20" t="s">
        <v>225</v>
      </c>
      <c r="F340" s="21"/>
      <c r="G340" s="21"/>
      <c r="H340" s="28">
        <v>100</v>
      </c>
      <c r="I340" s="29">
        <v>100</v>
      </c>
      <c r="J340" s="28" t="s">
        <v>15</v>
      </c>
      <c r="K340" s="29">
        <f t="shared" ref="K340:K403" si="6">IF(H340=0,"***",I340/H340)</f>
        <v>1</v>
      </c>
    </row>
    <row r="341" spans="1:11" x14ac:dyDescent="0.2">
      <c r="A341" s="1" t="s">
        <v>16</v>
      </c>
      <c r="C341" s="22"/>
      <c r="D341" s="157"/>
      <c r="E341" s="23" t="s">
        <v>70</v>
      </c>
      <c r="F341" s="24"/>
      <c r="G341" s="24"/>
      <c r="H341" s="30">
        <v>100</v>
      </c>
      <c r="I341" s="31">
        <v>100</v>
      </c>
      <c r="J341" s="30"/>
      <c r="K341" s="31">
        <f t="shared" si="6"/>
        <v>1</v>
      </c>
    </row>
    <row r="342" spans="1:11" x14ac:dyDescent="0.2">
      <c r="A342" s="1" t="s">
        <v>528</v>
      </c>
      <c r="C342" s="173"/>
      <c r="D342" s="174"/>
      <c r="E342" s="175" t="s">
        <v>532</v>
      </c>
      <c r="F342" s="176"/>
      <c r="G342" s="176"/>
      <c r="H342" s="177">
        <v>100</v>
      </c>
      <c r="I342" s="178">
        <v>100</v>
      </c>
      <c r="J342" s="177"/>
      <c r="K342" s="178">
        <f t="shared" si="6"/>
        <v>1</v>
      </c>
    </row>
    <row r="343" spans="1:11" hidden="1" x14ac:dyDescent="0.2">
      <c r="A343" s="1" t="s">
        <v>528</v>
      </c>
      <c r="C343" s="173"/>
      <c r="D343" s="174"/>
      <c r="E343" s="175"/>
      <c r="F343" s="176" t="s">
        <v>536</v>
      </c>
      <c r="G343" s="176" t="s">
        <v>1474</v>
      </c>
      <c r="H343" s="177"/>
      <c r="I343" s="178">
        <v>100</v>
      </c>
      <c r="J343" s="177"/>
      <c r="K343" s="178" t="str">
        <f t="shared" si="6"/>
        <v>***</v>
      </c>
    </row>
    <row r="344" spans="1:11" x14ac:dyDescent="0.2">
      <c r="A344" s="1" t="s">
        <v>13</v>
      </c>
      <c r="C344" s="19" t="s">
        <v>112</v>
      </c>
      <c r="D344" s="25" t="s">
        <v>226</v>
      </c>
      <c r="E344" s="20" t="s">
        <v>227</v>
      </c>
      <c r="F344" s="21"/>
      <c r="G344" s="21"/>
      <c r="H344" s="28">
        <v>60</v>
      </c>
      <c r="I344" s="29">
        <v>60</v>
      </c>
      <c r="J344" s="28" t="s">
        <v>15</v>
      </c>
      <c r="K344" s="29">
        <f t="shared" si="6"/>
        <v>1</v>
      </c>
    </row>
    <row r="345" spans="1:11" x14ac:dyDescent="0.2">
      <c r="A345" s="1" t="s">
        <v>16</v>
      </c>
      <c r="C345" s="22"/>
      <c r="D345" s="157"/>
      <c r="E345" s="23" t="s">
        <v>70</v>
      </c>
      <c r="F345" s="24"/>
      <c r="G345" s="24"/>
      <c r="H345" s="30">
        <v>60</v>
      </c>
      <c r="I345" s="31">
        <v>60</v>
      </c>
      <c r="J345" s="30"/>
      <c r="K345" s="31">
        <f t="shared" si="6"/>
        <v>1</v>
      </c>
    </row>
    <row r="346" spans="1:11" x14ac:dyDescent="0.2">
      <c r="A346" s="1" t="s">
        <v>528</v>
      </c>
      <c r="C346" s="173"/>
      <c r="D346" s="174"/>
      <c r="E346" s="175" t="s">
        <v>532</v>
      </c>
      <c r="F346" s="176"/>
      <c r="G346" s="176"/>
      <c r="H346" s="177">
        <v>60</v>
      </c>
      <c r="I346" s="178">
        <v>60</v>
      </c>
      <c r="J346" s="177"/>
      <c r="K346" s="178">
        <f t="shared" si="6"/>
        <v>1</v>
      </c>
    </row>
    <row r="347" spans="1:11" hidden="1" x14ac:dyDescent="0.2">
      <c r="A347" s="1" t="s">
        <v>528</v>
      </c>
      <c r="C347" s="173"/>
      <c r="D347" s="174"/>
      <c r="E347" s="175"/>
      <c r="F347" s="176" t="s">
        <v>536</v>
      </c>
      <c r="G347" s="176" t="s">
        <v>1475</v>
      </c>
      <c r="H347" s="177"/>
      <c r="I347" s="178">
        <v>60</v>
      </c>
      <c r="J347" s="177"/>
      <c r="K347" s="178" t="str">
        <f t="shared" si="6"/>
        <v>***</v>
      </c>
    </row>
    <row r="348" spans="1:11" x14ac:dyDescent="0.2">
      <c r="A348" s="1" t="s">
        <v>13</v>
      </c>
      <c r="C348" s="19" t="s">
        <v>112</v>
      </c>
      <c r="D348" s="25" t="s">
        <v>228</v>
      </c>
      <c r="E348" s="20" t="s">
        <v>229</v>
      </c>
      <c r="F348" s="21"/>
      <c r="G348" s="21"/>
      <c r="H348" s="28">
        <v>60</v>
      </c>
      <c r="I348" s="29">
        <v>60</v>
      </c>
      <c r="J348" s="28" t="s">
        <v>15</v>
      </c>
      <c r="K348" s="29">
        <f t="shared" si="6"/>
        <v>1</v>
      </c>
    </row>
    <row r="349" spans="1:11" x14ac:dyDescent="0.2">
      <c r="A349" s="1" t="s">
        <v>16</v>
      </c>
      <c r="C349" s="22"/>
      <c r="D349" s="157"/>
      <c r="E349" s="23" t="s">
        <v>70</v>
      </c>
      <c r="F349" s="24"/>
      <c r="G349" s="24"/>
      <c r="H349" s="30">
        <v>60</v>
      </c>
      <c r="I349" s="31">
        <v>60</v>
      </c>
      <c r="J349" s="30"/>
      <c r="K349" s="31">
        <f t="shared" si="6"/>
        <v>1</v>
      </c>
    </row>
    <row r="350" spans="1:11" x14ac:dyDescent="0.2">
      <c r="A350" s="1" t="s">
        <v>528</v>
      </c>
      <c r="C350" s="173"/>
      <c r="D350" s="174"/>
      <c r="E350" s="175" t="s">
        <v>532</v>
      </c>
      <c r="F350" s="176"/>
      <c r="G350" s="176"/>
      <c r="H350" s="177">
        <v>60</v>
      </c>
      <c r="I350" s="178">
        <v>60</v>
      </c>
      <c r="J350" s="177"/>
      <c r="K350" s="178">
        <f t="shared" si="6"/>
        <v>1</v>
      </c>
    </row>
    <row r="351" spans="1:11" hidden="1" x14ac:dyDescent="0.2">
      <c r="A351" s="1" t="s">
        <v>528</v>
      </c>
      <c r="C351" s="173"/>
      <c r="D351" s="174"/>
      <c r="E351" s="175"/>
      <c r="F351" s="176" t="s">
        <v>536</v>
      </c>
      <c r="G351" s="176" t="s">
        <v>1476</v>
      </c>
      <c r="H351" s="177"/>
      <c r="I351" s="178">
        <v>60</v>
      </c>
      <c r="J351" s="177"/>
      <c r="K351" s="178" t="str">
        <f t="shared" si="6"/>
        <v>***</v>
      </c>
    </row>
    <row r="352" spans="1:11" x14ac:dyDescent="0.2">
      <c r="A352" s="1" t="s">
        <v>13</v>
      </c>
      <c r="C352" s="19" t="s">
        <v>112</v>
      </c>
      <c r="D352" s="25" t="s">
        <v>230</v>
      </c>
      <c r="E352" s="20" t="s">
        <v>231</v>
      </c>
      <c r="F352" s="21"/>
      <c r="G352" s="21"/>
      <c r="H352" s="28">
        <v>60</v>
      </c>
      <c r="I352" s="29">
        <v>60</v>
      </c>
      <c r="J352" s="28" t="s">
        <v>15</v>
      </c>
      <c r="K352" s="29">
        <f t="shared" si="6"/>
        <v>1</v>
      </c>
    </row>
    <row r="353" spans="1:11" x14ac:dyDescent="0.2">
      <c r="A353" s="1" t="s">
        <v>16</v>
      </c>
      <c r="C353" s="22"/>
      <c r="D353" s="157"/>
      <c r="E353" s="23" t="s">
        <v>70</v>
      </c>
      <c r="F353" s="24"/>
      <c r="G353" s="24"/>
      <c r="H353" s="30">
        <v>60</v>
      </c>
      <c r="I353" s="31">
        <v>60</v>
      </c>
      <c r="J353" s="30"/>
      <c r="K353" s="31">
        <f t="shared" si="6"/>
        <v>1</v>
      </c>
    </row>
    <row r="354" spans="1:11" x14ac:dyDescent="0.2">
      <c r="A354" s="1" t="s">
        <v>528</v>
      </c>
      <c r="C354" s="173"/>
      <c r="D354" s="174"/>
      <c r="E354" s="175" t="s">
        <v>532</v>
      </c>
      <c r="F354" s="176"/>
      <c r="G354" s="176"/>
      <c r="H354" s="177">
        <v>60</v>
      </c>
      <c r="I354" s="178">
        <v>60</v>
      </c>
      <c r="J354" s="177"/>
      <c r="K354" s="178">
        <f t="shared" si="6"/>
        <v>1</v>
      </c>
    </row>
    <row r="355" spans="1:11" hidden="1" x14ac:dyDescent="0.2">
      <c r="A355" s="1" t="s">
        <v>528</v>
      </c>
      <c r="C355" s="173"/>
      <c r="D355" s="174"/>
      <c r="E355" s="175"/>
      <c r="F355" s="176" t="s">
        <v>536</v>
      </c>
      <c r="G355" s="176" t="s">
        <v>1477</v>
      </c>
      <c r="H355" s="177"/>
      <c r="I355" s="178">
        <v>60</v>
      </c>
      <c r="J355" s="177"/>
      <c r="K355" s="178" t="str">
        <f t="shared" si="6"/>
        <v>***</v>
      </c>
    </row>
    <row r="356" spans="1:11" x14ac:dyDescent="0.2">
      <c r="A356" s="1" t="s">
        <v>13</v>
      </c>
      <c r="C356" s="19" t="s">
        <v>112</v>
      </c>
      <c r="D356" s="25" t="s">
        <v>232</v>
      </c>
      <c r="E356" s="20" t="s">
        <v>233</v>
      </c>
      <c r="F356" s="21"/>
      <c r="G356" s="21"/>
      <c r="H356" s="28">
        <v>100</v>
      </c>
      <c r="I356" s="29">
        <v>60</v>
      </c>
      <c r="J356" s="28" t="s">
        <v>15</v>
      </c>
      <c r="K356" s="29">
        <f t="shared" si="6"/>
        <v>0.6</v>
      </c>
    </row>
    <row r="357" spans="1:11" x14ac:dyDescent="0.2">
      <c r="A357" s="1" t="s">
        <v>16</v>
      </c>
      <c r="C357" s="22"/>
      <c r="D357" s="157"/>
      <c r="E357" s="23" t="s">
        <v>70</v>
      </c>
      <c r="F357" s="24"/>
      <c r="G357" s="24"/>
      <c r="H357" s="30">
        <v>100</v>
      </c>
      <c r="I357" s="31">
        <v>60</v>
      </c>
      <c r="J357" s="30"/>
      <c r="K357" s="31">
        <f t="shared" si="6"/>
        <v>0.6</v>
      </c>
    </row>
    <row r="358" spans="1:11" x14ac:dyDescent="0.2">
      <c r="A358" s="1" t="s">
        <v>528</v>
      </c>
      <c r="C358" s="173"/>
      <c r="D358" s="174"/>
      <c r="E358" s="175" t="s">
        <v>532</v>
      </c>
      <c r="F358" s="176"/>
      <c r="G358" s="176"/>
      <c r="H358" s="177">
        <v>100</v>
      </c>
      <c r="I358" s="178">
        <v>60</v>
      </c>
      <c r="J358" s="177"/>
      <c r="K358" s="178">
        <f t="shared" si="6"/>
        <v>0.6</v>
      </c>
    </row>
    <row r="359" spans="1:11" hidden="1" x14ac:dyDescent="0.2">
      <c r="A359" s="1" t="s">
        <v>528</v>
      </c>
      <c r="C359" s="173"/>
      <c r="D359" s="174"/>
      <c r="E359" s="175"/>
      <c r="F359" s="176" t="s">
        <v>536</v>
      </c>
      <c r="G359" s="176" t="s">
        <v>1478</v>
      </c>
      <c r="H359" s="177"/>
      <c r="I359" s="178">
        <v>60</v>
      </c>
      <c r="J359" s="177"/>
      <c r="K359" s="178" t="str">
        <f t="shared" si="6"/>
        <v>***</v>
      </c>
    </row>
    <row r="360" spans="1:11" x14ac:dyDescent="0.2">
      <c r="A360" s="1" t="s">
        <v>13</v>
      </c>
      <c r="C360" s="19" t="s">
        <v>112</v>
      </c>
      <c r="D360" s="25" t="s">
        <v>234</v>
      </c>
      <c r="E360" s="20" t="s">
        <v>235</v>
      </c>
      <c r="F360" s="21"/>
      <c r="G360" s="21"/>
      <c r="H360" s="28">
        <v>60</v>
      </c>
      <c r="I360" s="29">
        <v>60</v>
      </c>
      <c r="J360" s="28" t="s">
        <v>15</v>
      </c>
      <c r="K360" s="29">
        <f t="shared" si="6"/>
        <v>1</v>
      </c>
    </row>
    <row r="361" spans="1:11" x14ac:dyDescent="0.2">
      <c r="A361" s="1" t="s">
        <v>16</v>
      </c>
      <c r="C361" s="22"/>
      <c r="D361" s="157"/>
      <c r="E361" s="23" t="s">
        <v>70</v>
      </c>
      <c r="F361" s="24"/>
      <c r="G361" s="24"/>
      <c r="H361" s="30">
        <v>60</v>
      </c>
      <c r="I361" s="31">
        <v>60</v>
      </c>
      <c r="J361" s="30"/>
      <c r="K361" s="31">
        <f t="shared" si="6"/>
        <v>1</v>
      </c>
    </row>
    <row r="362" spans="1:11" x14ac:dyDescent="0.2">
      <c r="A362" s="1" t="s">
        <v>528</v>
      </c>
      <c r="C362" s="173"/>
      <c r="D362" s="174"/>
      <c r="E362" s="175" t="s">
        <v>532</v>
      </c>
      <c r="F362" s="176"/>
      <c r="G362" s="176"/>
      <c r="H362" s="177">
        <v>60</v>
      </c>
      <c r="I362" s="178">
        <v>60</v>
      </c>
      <c r="J362" s="177"/>
      <c r="K362" s="178">
        <f t="shared" si="6"/>
        <v>1</v>
      </c>
    </row>
    <row r="363" spans="1:11" hidden="1" x14ac:dyDescent="0.2">
      <c r="A363" s="1" t="s">
        <v>528</v>
      </c>
      <c r="C363" s="173"/>
      <c r="D363" s="174"/>
      <c r="E363" s="175"/>
      <c r="F363" s="176" t="s">
        <v>536</v>
      </c>
      <c r="G363" s="176" t="s">
        <v>1479</v>
      </c>
      <c r="H363" s="177"/>
      <c r="I363" s="178">
        <v>60</v>
      </c>
      <c r="J363" s="177"/>
      <c r="K363" s="178" t="str">
        <f t="shared" si="6"/>
        <v>***</v>
      </c>
    </row>
    <row r="364" spans="1:11" x14ac:dyDescent="0.2">
      <c r="A364" s="1" t="s">
        <v>13</v>
      </c>
      <c r="C364" s="19" t="s">
        <v>112</v>
      </c>
      <c r="D364" s="25" t="s">
        <v>236</v>
      </c>
      <c r="E364" s="20" t="s">
        <v>237</v>
      </c>
      <c r="F364" s="21"/>
      <c r="G364" s="21"/>
      <c r="H364" s="28">
        <v>50592.4</v>
      </c>
      <c r="I364" s="29">
        <v>21500</v>
      </c>
      <c r="J364" s="28" t="s">
        <v>15</v>
      </c>
      <c r="K364" s="29">
        <f t="shared" si="6"/>
        <v>0.42496501450810792</v>
      </c>
    </row>
    <row r="365" spans="1:11" x14ac:dyDescent="0.2">
      <c r="A365" s="1" t="s">
        <v>16</v>
      </c>
      <c r="C365" s="22"/>
      <c r="D365" s="157"/>
      <c r="E365" s="23" t="s">
        <v>70</v>
      </c>
      <c r="F365" s="24"/>
      <c r="G365" s="24"/>
      <c r="H365" s="30">
        <v>50592.4</v>
      </c>
      <c r="I365" s="31">
        <v>21500</v>
      </c>
      <c r="J365" s="30"/>
      <c r="K365" s="31">
        <f t="shared" si="6"/>
        <v>0.42496501450810792</v>
      </c>
    </row>
    <row r="366" spans="1:11" x14ac:dyDescent="0.2">
      <c r="A366" s="1" t="s">
        <v>528</v>
      </c>
      <c r="C366" s="173"/>
      <c r="D366" s="174"/>
      <c r="E366" s="175" t="s">
        <v>532</v>
      </c>
      <c r="F366" s="176"/>
      <c r="G366" s="176"/>
      <c r="H366" s="177">
        <v>50592.4</v>
      </c>
      <c r="I366" s="178">
        <v>21500</v>
      </c>
      <c r="J366" s="177"/>
      <c r="K366" s="178">
        <f t="shared" si="6"/>
        <v>0.42496501450810792</v>
      </c>
    </row>
    <row r="367" spans="1:11" hidden="1" x14ac:dyDescent="0.2">
      <c r="A367" s="1" t="s">
        <v>528</v>
      </c>
      <c r="C367" s="173"/>
      <c r="D367" s="174"/>
      <c r="E367" s="175"/>
      <c r="F367" s="176" t="s">
        <v>570</v>
      </c>
      <c r="G367" s="176" t="s">
        <v>1480</v>
      </c>
      <c r="H367" s="177"/>
      <c r="I367" s="178">
        <v>1194</v>
      </c>
      <c r="J367" s="177"/>
      <c r="K367" s="178" t="str">
        <f t="shared" si="6"/>
        <v>***</v>
      </c>
    </row>
    <row r="368" spans="1:11" hidden="1" x14ac:dyDescent="0.2">
      <c r="A368" s="1" t="s">
        <v>528</v>
      </c>
      <c r="C368" s="173"/>
      <c r="D368" s="174"/>
      <c r="E368" s="175"/>
      <c r="F368" s="176" t="s">
        <v>536</v>
      </c>
      <c r="G368" s="176" t="s">
        <v>1480</v>
      </c>
      <c r="H368" s="177"/>
      <c r="I368" s="178">
        <v>5000</v>
      </c>
      <c r="J368" s="177"/>
      <c r="K368" s="178" t="str">
        <f t="shared" si="6"/>
        <v>***</v>
      </c>
    </row>
    <row r="369" spans="1:11" hidden="1" x14ac:dyDescent="0.2">
      <c r="A369" s="1" t="s">
        <v>528</v>
      </c>
      <c r="C369" s="173"/>
      <c r="D369" s="174"/>
      <c r="E369" s="175"/>
      <c r="F369" s="176" t="s">
        <v>538</v>
      </c>
      <c r="G369" s="176" t="s">
        <v>1480</v>
      </c>
      <c r="H369" s="177"/>
      <c r="I369" s="178">
        <v>2024</v>
      </c>
      <c r="J369" s="177"/>
      <c r="K369" s="178" t="str">
        <f t="shared" si="6"/>
        <v>***</v>
      </c>
    </row>
    <row r="370" spans="1:11" hidden="1" x14ac:dyDescent="0.2">
      <c r="A370" s="1" t="s">
        <v>528</v>
      </c>
      <c r="C370" s="173"/>
      <c r="D370" s="174"/>
      <c r="E370" s="175"/>
      <c r="F370" s="176" t="s">
        <v>1418</v>
      </c>
      <c r="G370" s="176" t="s">
        <v>1480</v>
      </c>
      <c r="H370" s="177"/>
      <c r="I370" s="178">
        <v>5032</v>
      </c>
      <c r="J370" s="177"/>
      <c r="K370" s="178" t="str">
        <f t="shared" si="6"/>
        <v>***</v>
      </c>
    </row>
    <row r="371" spans="1:11" hidden="1" x14ac:dyDescent="0.2">
      <c r="A371" s="1" t="s">
        <v>528</v>
      </c>
      <c r="C371" s="173"/>
      <c r="D371" s="174"/>
      <c r="E371" s="175"/>
      <c r="F371" s="176" t="s">
        <v>1421</v>
      </c>
      <c r="G371" s="176" t="s">
        <v>1480</v>
      </c>
      <c r="H371" s="177"/>
      <c r="I371" s="178">
        <v>2030</v>
      </c>
      <c r="J371" s="177"/>
      <c r="K371" s="178" t="str">
        <f t="shared" si="6"/>
        <v>***</v>
      </c>
    </row>
    <row r="372" spans="1:11" hidden="1" x14ac:dyDescent="0.2">
      <c r="A372" s="1" t="s">
        <v>528</v>
      </c>
      <c r="C372" s="173"/>
      <c r="D372" s="174"/>
      <c r="E372" s="175"/>
      <c r="F372" s="176" t="s">
        <v>620</v>
      </c>
      <c r="G372" s="176" t="s">
        <v>1480</v>
      </c>
      <c r="H372" s="177"/>
      <c r="I372" s="178">
        <v>4500</v>
      </c>
      <c r="J372" s="177"/>
      <c r="K372" s="178" t="str">
        <f t="shared" si="6"/>
        <v>***</v>
      </c>
    </row>
    <row r="373" spans="1:11" hidden="1" x14ac:dyDescent="0.2">
      <c r="A373" s="1" t="s">
        <v>528</v>
      </c>
      <c r="C373" s="173"/>
      <c r="D373" s="174"/>
      <c r="E373" s="175"/>
      <c r="F373" s="176" t="s">
        <v>1455</v>
      </c>
      <c r="G373" s="176" t="s">
        <v>1480</v>
      </c>
      <c r="H373" s="177"/>
      <c r="I373" s="178">
        <v>1720</v>
      </c>
      <c r="J373" s="177"/>
      <c r="K373" s="178" t="str">
        <f t="shared" si="6"/>
        <v>***</v>
      </c>
    </row>
    <row r="374" spans="1:11" x14ac:dyDescent="0.2">
      <c r="A374" s="1" t="s">
        <v>13</v>
      </c>
      <c r="C374" s="19" t="s">
        <v>112</v>
      </c>
      <c r="D374" s="25" t="s">
        <v>238</v>
      </c>
      <c r="E374" s="20" t="s">
        <v>239</v>
      </c>
      <c r="F374" s="21"/>
      <c r="G374" s="21"/>
      <c r="H374" s="28">
        <v>57254.1</v>
      </c>
      <c r="I374" s="29">
        <v>54359.1</v>
      </c>
      <c r="J374" s="28" t="s">
        <v>15</v>
      </c>
      <c r="K374" s="29">
        <f t="shared" si="6"/>
        <v>0.94943593559238548</v>
      </c>
    </row>
    <row r="375" spans="1:11" x14ac:dyDescent="0.2">
      <c r="A375" s="1" t="s">
        <v>16</v>
      </c>
      <c r="C375" s="22"/>
      <c r="D375" s="157"/>
      <c r="E375" s="23" t="s">
        <v>70</v>
      </c>
      <c r="F375" s="24"/>
      <c r="G375" s="24"/>
      <c r="H375" s="30">
        <v>38454.1</v>
      </c>
      <c r="I375" s="31">
        <v>36559.1</v>
      </c>
      <c r="J375" s="30"/>
      <c r="K375" s="31">
        <f t="shared" si="6"/>
        <v>0.95072046933877008</v>
      </c>
    </row>
    <row r="376" spans="1:11" x14ac:dyDescent="0.2">
      <c r="A376" s="1" t="s">
        <v>528</v>
      </c>
      <c r="C376" s="173"/>
      <c r="D376" s="174"/>
      <c r="E376" s="175" t="s">
        <v>532</v>
      </c>
      <c r="F376" s="176"/>
      <c r="G376" s="176"/>
      <c r="H376" s="177">
        <v>38454.1</v>
      </c>
      <c r="I376" s="178">
        <v>36559.1</v>
      </c>
      <c r="J376" s="177"/>
      <c r="K376" s="178">
        <f t="shared" si="6"/>
        <v>0.95072046933877008</v>
      </c>
    </row>
    <row r="377" spans="1:11" hidden="1" x14ac:dyDescent="0.2">
      <c r="A377" s="1" t="s">
        <v>528</v>
      </c>
      <c r="C377" s="173"/>
      <c r="D377" s="174"/>
      <c r="E377" s="175"/>
      <c r="F377" s="176" t="s">
        <v>1459</v>
      </c>
      <c r="G377" s="176" t="s">
        <v>1481</v>
      </c>
      <c r="H377" s="177"/>
      <c r="I377" s="178">
        <v>200</v>
      </c>
      <c r="J377" s="177"/>
      <c r="K377" s="178" t="str">
        <f t="shared" si="6"/>
        <v>***</v>
      </c>
    </row>
    <row r="378" spans="1:11" hidden="1" x14ac:dyDescent="0.2">
      <c r="A378" s="1" t="s">
        <v>528</v>
      </c>
      <c r="C378" s="173"/>
      <c r="D378" s="174"/>
      <c r="E378" s="175"/>
      <c r="F378" s="176" t="s">
        <v>568</v>
      </c>
      <c r="G378" s="176" t="s">
        <v>1481</v>
      </c>
      <c r="H378" s="177"/>
      <c r="I378" s="178">
        <v>500</v>
      </c>
      <c r="J378" s="177"/>
      <c r="K378" s="178" t="str">
        <f t="shared" si="6"/>
        <v>***</v>
      </c>
    </row>
    <row r="379" spans="1:11" hidden="1" x14ac:dyDescent="0.2">
      <c r="A379" s="1" t="s">
        <v>528</v>
      </c>
      <c r="C379" s="173"/>
      <c r="D379" s="174"/>
      <c r="E379" s="175"/>
      <c r="F379" s="176" t="s">
        <v>570</v>
      </c>
      <c r="G379" s="176" t="s">
        <v>1481</v>
      </c>
      <c r="H379" s="177"/>
      <c r="I379" s="178">
        <v>7000</v>
      </c>
      <c r="J379" s="177"/>
      <c r="K379" s="178" t="str">
        <f t="shared" si="6"/>
        <v>***</v>
      </c>
    </row>
    <row r="380" spans="1:11" hidden="1" x14ac:dyDescent="0.2">
      <c r="A380" s="1" t="s">
        <v>528</v>
      </c>
      <c r="C380" s="173"/>
      <c r="D380" s="174"/>
      <c r="E380" s="175"/>
      <c r="F380" s="176" t="s">
        <v>613</v>
      </c>
      <c r="G380" s="176" t="s">
        <v>1481</v>
      </c>
      <c r="H380" s="177"/>
      <c r="I380" s="178">
        <v>1</v>
      </c>
      <c r="J380" s="177"/>
      <c r="K380" s="178" t="str">
        <f t="shared" si="6"/>
        <v>***</v>
      </c>
    </row>
    <row r="381" spans="1:11" hidden="1" x14ac:dyDescent="0.2">
      <c r="A381" s="1" t="s">
        <v>528</v>
      </c>
      <c r="C381" s="173"/>
      <c r="D381" s="174"/>
      <c r="E381" s="175"/>
      <c r="F381" s="176" t="s">
        <v>541</v>
      </c>
      <c r="G381" s="176" t="s">
        <v>1481</v>
      </c>
      <c r="H381" s="177"/>
      <c r="I381" s="178">
        <v>4000</v>
      </c>
      <c r="J381" s="177"/>
      <c r="K381" s="178" t="str">
        <f t="shared" si="6"/>
        <v>***</v>
      </c>
    </row>
    <row r="382" spans="1:11" hidden="1" x14ac:dyDescent="0.2">
      <c r="A382" s="1" t="s">
        <v>528</v>
      </c>
      <c r="C382" s="173"/>
      <c r="D382" s="174"/>
      <c r="E382" s="175"/>
      <c r="F382" s="176" t="s">
        <v>536</v>
      </c>
      <c r="G382" s="176" t="s">
        <v>1481</v>
      </c>
      <c r="H382" s="177"/>
      <c r="I382" s="178">
        <v>500</v>
      </c>
      <c r="J382" s="177"/>
      <c r="K382" s="178" t="str">
        <f t="shared" si="6"/>
        <v>***</v>
      </c>
    </row>
    <row r="383" spans="1:11" hidden="1" x14ac:dyDescent="0.2">
      <c r="A383" s="1" t="s">
        <v>528</v>
      </c>
      <c r="C383" s="173"/>
      <c r="D383" s="174"/>
      <c r="E383" s="175"/>
      <c r="F383" s="176" t="s">
        <v>553</v>
      </c>
      <c r="G383" s="176" t="s">
        <v>1481</v>
      </c>
      <c r="H383" s="177"/>
      <c r="I383" s="178">
        <v>415</v>
      </c>
      <c r="J383" s="177"/>
      <c r="K383" s="178" t="str">
        <f t="shared" si="6"/>
        <v>***</v>
      </c>
    </row>
    <row r="384" spans="1:11" hidden="1" x14ac:dyDescent="0.2">
      <c r="A384" s="1" t="s">
        <v>528</v>
      </c>
      <c r="C384" s="173"/>
      <c r="D384" s="174"/>
      <c r="E384" s="175"/>
      <c r="F384" s="176" t="s">
        <v>538</v>
      </c>
      <c r="G384" s="176" t="s">
        <v>1481</v>
      </c>
      <c r="H384" s="177"/>
      <c r="I384" s="178">
        <v>21943.1</v>
      </c>
      <c r="J384" s="177"/>
      <c r="K384" s="178" t="str">
        <f t="shared" si="6"/>
        <v>***</v>
      </c>
    </row>
    <row r="385" spans="1:11" hidden="1" x14ac:dyDescent="0.2">
      <c r="A385" s="1" t="s">
        <v>528</v>
      </c>
      <c r="C385" s="173"/>
      <c r="D385" s="174"/>
      <c r="E385" s="175"/>
      <c r="F385" s="176" t="s">
        <v>1406</v>
      </c>
      <c r="G385" s="176" t="s">
        <v>1481</v>
      </c>
      <c r="H385" s="177"/>
      <c r="I385" s="178">
        <v>400</v>
      </c>
      <c r="J385" s="177"/>
      <c r="K385" s="178" t="str">
        <f t="shared" si="6"/>
        <v>***</v>
      </c>
    </row>
    <row r="386" spans="1:11" hidden="1" x14ac:dyDescent="0.2">
      <c r="A386" s="1" t="s">
        <v>528</v>
      </c>
      <c r="C386" s="173"/>
      <c r="D386" s="174"/>
      <c r="E386" s="175"/>
      <c r="F386" s="176" t="s">
        <v>1418</v>
      </c>
      <c r="G386" s="176" t="s">
        <v>1481</v>
      </c>
      <c r="H386" s="177"/>
      <c r="I386" s="178">
        <v>600</v>
      </c>
      <c r="J386" s="177"/>
      <c r="K386" s="178" t="str">
        <f t="shared" si="6"/>
        <v>***</v>
      </c>
    </row>
    <row r="387" spans="1:11" hidden="1" x14ac:dyDescent="0.2">
      <c r="A387" s="1" t="s">
        <v>528</v>
      </c>
      <c r="C387" s="173"/>
      <c r="D387" s="174"/>
      <c r="E387" s="175"/>
      <c r="F387" s="176" t="s">
        <v>1421</v>
      </c>
      <c r="G387" s="176" t="s">
        <v>1481</v>
      </c>
      <c r="H387" s="177"/>
      <c r="I387" s="178">
        <v>1000</v>
      </c>
      <c r="J387" s="177"/>
      <c r="K387" s="178" t="str">
        <f t="shared" si="6"/>
        <v>***</v>
      </c>
    </row>
    <row r="388" spans="1:11" x14ac:dyDescent="0.2">
      <c r="A388" s="1" t="s">
        <v>16</v>
      </c>
      <c r="C388" s="22"/>
      <c r="D388" s="157"/>
      <c r="E388" s="23" t="s">
        <v>240</v>
      </c>
      <c r="F388" s="24"/>
      <c r="G388" s="24"/>
      <c r="H388" s="30">
        <v>18800</v>
      </c>
      <c r="I388" s="31">
        <v>17800</v>
      </c>
      <c r="J388" s="30"/>
      <c r="K388" s="31">
        <f t="shared" si="6"/>
        <v>0.94680851063829785</v>
      </c>
    </row>
    <row r="389" spans="1:11" x14ac:dyDescent="0.2">
      <c r="A389" s="1" t="s">
        <v>528</v>
      </c>
      <c r="C389" s="173"/>
      <c r="D389" s="174"/>
      <c r="E389" s="175" t="s">
        <v>532</v>
      </c>
      <c r="F389" s="176"/>
      <c r="G389" s="176"/>
      <c r="H389" s="177">
        <v>18800</v>
      </c>
      <c r="I389" s="178">
        <v>17800</v>
      </c>
      <c r="J389" s="177"/>
      <c r="K389" s="178">
        <f t="shared" si="6"/>
        <v>0.94680851063829785</v>
      </c>
    </row>
    <row r="390" spans="1:11" hidden="1" x14ac:dyDescent="0.2">
      <c r="A390" s="1" t="s">
        <v>528</v>
      </c>
      <c r="C390" s="173"/>
      <c r="D390" s="174"/>
      <c r="E390" s="175"/>
      <c r="F390" s="176" t="s">
        <v>538</v>
      </c>
      <c r="G390" s="176" t="s">
        <v>1481</v>
      </c>
      <c r="H390" s="177"/>
      <c r="I390" s="178">
        <v>17800</v>
      </c>
      <c r="J390" s="177"/>
      <c r="K390" s="178" t="str">
        <f t="shared" si="6"/>
        <v>***</v>
      </c>
    </row>
    <row r="391" spans="1:11" x14ac:dyDescent="0.2">
      <c r="A391" s="1" t="s">
        <v>13</v>
      </c>
      <c r="C391" s="19" t="s">
        <v>112</v>
      </c>
      <c r="D391" s="25" t="s">
        <v>241</v>
      </c>
      <c r="E391" s="20" t="s">
        <v>242</v>
      </c>
      <c r="F391" s="21"/>
      <c r="G391" s="21"/>
      <c r="H391" s="28">
        <v>18800</v>
      </c>
      <c r="I391" s="29">
        <v>39100</v>
      </c>
      <c r="J391" s="28" t="s">
        <v>15</v>
      </c>
      <c r="K391" s="29">
        <f t="shared" si="6"/>
        <v>2.0797872340425534</v>
      </c>
    </row>
    <row r="392" spans="1:11" x14ac:dyDescent="0.2">
      <c r="A392" s="1" t="s">
        <v>16</v>
      </c>
      <c r="C392" s="22"/>
      <c r="D392" s="157"/>
      <c r="E392" s="23" t="s">
        <v>70</v>
      </c>
      <c r="F392" s="24"/>
      <c r="G392" s="24"/>
      <c r="H392" s="30">
        <v>18800</v>
      </c>
      <c r="I392" s="31">
        <v>39100</v>
      </c>
      <c r="J392" s="30"/>
      <c r="K392" s="31">
        <f t="shared" si="6"/>
        <v>2.0797872340425534</v>
      </c>
    </row>
    <row r="393" spans="1:11" x14ac:dyDescent="0.2">
      <c r="A393" s="1" t="s">
        <v>528</v>
      </c>
      <c r="C393" s="173"/>
      <c r="D393" s="174"/>
      <c r="E393" s="175" t="s">
        <v>532</v>
      </c>
      <c r="F393" s="176"/>
      <c r="G393" s="176"/>
      <c r="H393" s="177">
        <v>18800</v>
      </c>
      <c r="I393" s="178">
        <v>39100</v>
      </c>
      <c r="J393" s="177"/>
      <c r="K393" s="178">
        <f t="shared" si="6"/>
        <v>2.0797872340425534</v>
      </c>
    </row>
    <row r="394" spans="1:11" hidden="1" x14ac:dyDescent="0.2">
      <c r="A394" s="1" t="s">
        <v>528</v>
      </c>
      <c r="C394" s="173"/>
      <c r="D394" s="174"/>
      <c r="E394" s="175"/>
      <c r="F394" s="176" t="s">
        <v>570</v>
      </c>
      <c r="G394" s="176" t="s">
        <v>1482</v>
      </c>
      <c r="H394" s="177"/>
      <c r="I394" s="178">
        <v>500</v>
      </c>
      <c r="J394" s="177"/>
      <c r="K394" s="178" t="str">
        <f t="shared" si="6"/>
        <v>***</v>
      </c>
    </row>
    <row r="395" spans="1:11" hidden="1" x14ac:dyDescent="0.2">
      <c r="A395" s="1" t="s">
        <v>528</v>
      </c>
      <c r="C395" s="173"/>
      <c r="D395" s="174"/>
      <c r="E395" s="175"/>
      <c r="F395" s="176" t="s">
        <v>613</v>
      </c>
      <c r="G395" s="176" t="s">
        <v>1482</v>
      </c>
      <c r="H395" s="177"/>
      <c r="I395" s="178">
        <v>20</v>
      </c>
      <c r="J395" s="177"/>
      <c r="K395" s="178" t="str">
        <f t="shared" si="6"/>
        <v>***</v>
      </c>
    </row>
    <row r="396" spans="1:11" hidden="1" x14ac:dyDescent="0.2">
      <c r="A396" s="1" t="s">
        <v>528</v>
      </c>
      <c r="C396" s="173"/>
      <c r="D396" s="174"/>
      <c r="E396" s="175"/>
      <c r="F396" s="176" t="s">
        <v>541</v>
      </c>
      <c r="G396" s="176" t="s">
        <v>1482</v>
      </c>
      <c r="H396" s="177"/>
      <c r="I396" s="178">
        <v>3706</v>
      </c>
      <c r="J396" s="177"/>
      <c r="K396" s="178" t="str">
        <f t="shared" si="6"/>
        <v>***</v>
      </c>
    </row>
    <row r="397" spans="1:11" hidden="1" x14ac:dyDescent="0.2">
      <c r="A397" s="1" t="s">
        <v>528</v>
      </c>
      <c r="C397" s="173"/>
      <c r="D397" s="174"/>
      <c r="E397" s="175"/>
      <c r="F397" s="176" t="s">
        <v>536</v>
      </c>
      <c r="G397" s="176" t="s">
        <v>1482</v>
      </c>
      <c r="H397" s="177"/>
      <c r="I397" s="178">
        <v>23400</v>
      </c>
      <c r="J397" s="177"/>
      <c r="K397" s="178" t="str">
        <f t="shared" si="6"/>
        <v>***</v>
      </c>
    </row>
    <row r="398" spans="1:11" hidden="1" x14ac:dyDescent="0.2">
      <c r="A398" s="1" t="s">
        <v>528</v>
      </c>
      <c r="C398" s="173"/>
      <c r="D398" s="174"/>
      <c r="E398" s="175"/>
      <c r="F398" s="176" t="s">
        <v>538</v>
      </c>
      <c r="G398" s="176" t="s">
        <v>1482</v>
      </c>
      <c r="H398" s="177"/>
      <c r="I398" s="178">
        <v>9474</v>
      </c>
      <c r="J398" s="177"/>
      <c r="K398" s="178" t="str">
        <f t="shared" si="6"/>
        <v>***</v>
      </c>
    </row>
    <row r="399" spans="1:11" hidden="1" x14ac:dyDescent="0.2">
      <c r="A399" s="1" t="s">
        <v>528</v>
      </c>
      <c r="C399" s="173"/>
      <c r="D399" s="174"/>
      <c r="E399" s="175"/>
      <c r="F399" s="176" t="s">
        <v>1418</v>
      </c>
      <c r="G399" s="176" t="s">
        <v>1482</v>
      </c>
      <c r="H399" s="177"/>
      <c r="I399" s="178">
        <v>400</v>
      </c>
      <c r="J399" s="177"/>
      <c r="K399" s="178" t="str">
        <f t="shared" si="6"/>
        <v>***</v>
      </c>
    </row>
    <row r="400" spans="1:11" hidden="1" x14ac:dyDescent="0.2">
      <c r="A400" s="1" t="s">
        <v>528</v>
      </c>
      <c r="C400" s="173"/>
      <c r="D400" s="174"/>
      <c r="E400" s="175"/>
      <c r="F400" s="176" t="s">
        <v>1421</v>
      </c>
      <c r="G400" s="176" t="s">
        <v>1482</v>
      </c>
      <c r="H400" s="177"/>
      <c r="I400" s="178">
        <v>350</v>
      </c>
      <c r="J400" s="177"/>
      <c r="K400" s="178" t="str">
        <f t="shared" si="6"/>
        <v>***</v>
      </c>
    </row>
    <row r="401" spans="1:11" hidden="1" x14ac:dyDescent="0.2">
      <c r="A401" s="1" t="s">
        <v>528</v>
      </c>
      <c r="C401" s="173"/>
      <c r="D401" s="174"/>
      <c r="E401" s="175"/>
      <c r="F401" s="176" t="s">
        <v>1483</v>
      </c>
      <c r="G401" s="176" t="s">
        <v>1482</v>
      </c>
      <c r="H401" s="177"/>
      <c r="I401" s="178">
        <v>1250</v>
      </c>
      <c r="J401" s="177"/>
      <c r="K401" s="178" t="str">
        <f t="shared" si="6"/>
        <v>***</v>
      </c>
    </row>
    <row r="402" spans="1:11" x14ac:dyDescent="0.2">
      <c r="A402" s="1" t="s">
        <v>13</v>
      </c>
      <c r="C402" s="19" t="s">
        <v>112</v>
      </c>
      <c r="D402" s="25" t="s">
        <v>243</v>
      </c>
      <c r="E402" s="20" t="s">
        <v>244</v>
      </c>
      <c r="F402" s="21"/>
      <c r="G402" s="21"/>
      <c r="H402" s="28">
        <v>2190</v>
      </c>
      <c r="I402" s="29">
        <v>2190</v>
      </c>
      <c r="J402" s="28" t="s">
        <v>15</v>
      </c>
      <c r="K402" s="29">
        <f t="shared" si="6"/>
        <v>1</v>
      </c>
    </row>
    <row r="403" spans="1:11" x14ac:dyDescent="0.2">
      <c r="A403" s="1" t="s">
        <v>16</v>
      </c>
      <c r="C403" s="22"/>
      <c r="D403" s="157"/>
      <c r="E403" s="23" t="s">
        <v>70</v>
      </c>
      <c r="F403" s="24"/>
      <c r="G403" s="24"/>
      <c r="H403" s="30">
        <v>2190</v>
      </c>
      <c r="I403" s="31">
        <v>2190</v>
      </c>
      <c r="J403" s="30"/>
      <c r="K403" s="31">
        <f t="shared" si="6"/>
        <v>1</v>
      </c>
    </row>
    <row r="404" spans="1:11" x14ac:dyDescent="0.2">
      <c r="A404" s="1" t="s">
        <v>528</v>
      </c>
      <c r="C404" s="173"/>
      <c r="D404" s="174"/>
      <c r="E404" s="175" t="s">
        <v>532</v>
      </c>
      <c r="F404" s="176"/>
      <c r="G404" s="176"/>
      <c r="H404" s="177">
        <v>2190</v>
      </c>
      <c r="I404" s="178">
        <v>2190</v>
      </c>
      <c r="J404" s="177"/>
      <c r="K404" s="178">
        <f t="shared" ref="K404:K467" si="7">IF(H404=0,"***",I404/H404)</f>
        <v>1</v>
      </c>
    </row>
    <row r="405" spans="1:11" hidden="1" x14ac:dyDescent="0.2">
      <c r="A405" s="1" t="s">
        <v>528</v>
      </c>
      <c r="C405" s="173"/>
      <c r="D405" s="174"/>
      <c r="E405" s="175"/>
      <c r="F405" s="176" t="s">
        <v>1452</v>
      </c>
      <c r="G405" s="176" t="s">
        <v>1484</v>
      </c>
      <c r="H405" s="177"/>
      <c r="I405" s="178">
        <v>120</v>
      </c>
      <c r="J405" s="177"/>
      <c r="K405" s="178" t="str">
        <f t="shared" si="7"/>
        <v>***</v>
      </c>
    </row>
    <row r="406" spans="1:11" hidden="1" x14ac:dyDescent="0.2">
      <c r="A406" s="1" t="s">
        <v>528</v>
      </c>
      <c r="C406" s="173"/>
      <c r="D406" s="174"/>
      <c r="E406" s="175"/>
      <c r="F406" s="176" t="s">
        <v>536</v>
      </c>
      <c r="G406" s="176" t="s">
        <v>1484</v>
      </c>
      <c r="H406" s="177"/>
      <c r="I406" s="178">
        <v>1000</v>
      </c>
      <c r="J406" s="177"/>
      <c r="K406" s="178" t="str">
        <f t="shared" si="7"/>
        <v>***</v>
      </c>
    </row>
    <row r="407" spans="1:11" hidden="1" x14ac:dyDescent="0.2">
      <c r="A407" s="1" t="s">
        <v>528</v>
      </c>
      <c r="C407" s="173"/>
      <c r="D407" s="174"/>
      <c r="E407" s="175"/>
      <c r="F407" s="176" t="s">
        <v>538</v>
      </c>
      <c r="G407" s="176" t="s">
        <v>1484</v>
      </c>
      <c r="H407" s="177"/>
      <c r="I407" s="178">
        <v>70</v>
      </c>
      <c r="J407" s="177"/>
      <c r="K407" s="178" t="str">
        <f t="shared" si="7"/>
        <v>***</v>
      </c>
    </row>
    <row r="408" spans="1:11" hidden="1" x14ac:dyDescent="0.2">
      <c r="A408" s="1" t="s">
        <v>528</v>
      </c>
      <c r="C408" s="173"/>
      <c r="D408" s="174"/>
      <c r="E408" s="175"/>
      <c r="F408" s="176" t="s">
        <v>794</v>
      </c>
      <c r="G408" s="176" t="s">
        <v>1484</v>
      </c>
      <c r="H408" s="177"/>
      <c r="I408" s="178">
        <v>1000</v>
      </c>
      <c r="J408" s="177"/>
      <c r="K408" s="178" t="str">
        <f t="shared" si="7"/>
        <v>***</v>
      </c>
    </row>
    <row r="409" spans="1:11" x14ac:dyDescent="0.2">
      <c r="A409" s="1" t="s">
        <v>13</v>
      </c>
      <c r="C409" s="19" t="s">
        <v>112</v>
      </c>
      <c r="D409" s="25" t="s">
        <v>245</v>
      </c>
      <c r="E409" s="20" t="s">
        <v>246</v>
      </c>
      <c r="F409" s="21"/>
      <c r="G409" s="21"/>
      <c r="H409" s="28">
        <v>50</v>
      </c>
      <c r="I409" s="29">
        <v>50</v>
      </c>
      <c r="J409" s="28" t="s">
        <v>15</v>
      </c>
      <c r="K409" s="29">
        <f t="shared" si="7"/>
        <v>1</v>
      </c>
    </row>
    <row r="410" spans="1:11" x14ac:dyDescent="0.2">
      <c r="A410" s="1" t="s">
        <v>16</v>
      </c>
      <c r="C410" s="22"/>
      <c r="D410" s="157"/>
      <c r="E410" s="23" t="s">
        <v>70</v>
      </c>
      <c r="F410" s="24"/>
      <c r="G410" s="24"/>
      <c r="H410" s="30">
        <v>50</v>
      </c>
      <c r="I410" s="31">
        <v>50</v>
      </c>
      <c r="J410" s="30"/>
      <c r="K410" s="31">
        <f t="shared" si="7"/>
        <v>1</v>
      </c>
    </row>
    <row r="411" spans="1:11" x14ac:dyDescent="0.2">
      <c r="A411" s="1" t="s">
        <v>528</v>
      </c>
      <c r="C411" s="173"/>
      <c r="D411" s="174"/>
      <c r="E411" s="175" t="s">
        <v>532</v>
      </c>
      <c r="F411" s="176"/>
      <c r="G411" s="176"/>
      <c r="H411" s="177">
        <v>50</v>
      </c>
      <c r="I411" s="178">
        <v>50</v>
      </c>
      <c r="J411" s="177"/>
      <c r="K411" s="178">
        <f t="shared" si="7"/>
        <v>1</v>
      </c>
    </row>
    <row r="412" spans="1:11" hidden="1" x14ac:dyDescent="0.2">
      <c r="A412" s="1" t="s">
        <v>528</v>
      </c>
      <c r="C412" s="173"/>
      <c r="D412" s="174"/>
      <c r="E412" s="175"/>
      <c r="F412" s="176" t="s">
        <v>536</v>
      </c>
      <c r="G412" s="176" t="s">
        <v>1485</v>
      </c>
      <c r="H412" s="177"/>
      <c r="I412" s="178">
        <v>50</v>
      </c>
      <c r="J412" s="177"/>
      <c r="K412" s="178" t="str">
        <f t="shared" si="7"/>
        <v>***</v>
      </c>
    </row>
    <row r="413" spans="1:11" x14ac:dyDescent="0.2">
      <c r="A413" s="1" t="s">
        <v>13</v>
      </c>
      <c r="C413" s="19" t="s">
        <v>112</v>
      </c>
      <c r="D413" s="25" t="s">
        <v>247</v>
      </c>
      <c r="E413" s="20" t="s">
        <v>248</v>
      </c>
      <c r="F413" s="21"/>
      <c r="G413" s="21"/>
      <c r="H413" s="28">
        <v>50</v>
      </c>
      <c r="I413" s="29">
        <v>50</v>
      </c>
      <c r="J413" s="28" t="s">
        <v>15</v>
      </c>
      <c r="K413" s="29">
        <f t="shared" si="7"/>
        <v>1</v>
      </c>
    </row>
    <row r="414" spans="1:11" x14ac:dyDescent="0.2">
      <c r="A414" s="1" t="s">
        <v>16</v>
      </c>
      <c r="C414" s="22"/>
      <c r="D414" s="157"/>
      <c r="E414" s="23" t="s">
        <v>70</v>
      </c>
      <c r="F414" s="24"/>
      <c r="G414" s="24"/>
      <c r="H414" s="30">
        <v>50</v>
      </c>
      <c r="I414" s="31">
        <v>50</v>
      </c>
      <c r="J414" s="30"/>
      <c r="K414" s="31">
        <f t="shared" si="7"/>
        <v>1</v>
      </c>
    </row>
    <row r="415" spans="1:11" x14ac:dyDescent="0.2">
      <c r="A415" s="1" t="s">
        <v>528</v>
      </c>
      <c r="C415" s="173"/>
      <c r="D415" s="174"/>
      <c r="E415" s="175" t="s">
        <v>532</v>
      </c>
      <c r="F415" s="176"/>
      <c r="G415" s="176"/>
      <c r="H415" s="177">
        <v>50</v>
      </c>
      <c r="I415" s="178">
        <v>50</v>
      </c>
      <c r="J415" s="177"/>
      <c r="K415" s="178">
        <f t="shared" si="7"/>
        <v>1</v>
      </c>
    </row>
    <row r="416" spans="1:11" hidden="1" x14ac:dyDescent="0.2">
      <c r="A416" s="1" t="s">
        <v>528</v>
      </c>
      <c r="C416" s="173"/>
      <c r="D416" s="174"/>
      <c r="E416" s="175"/>
      <c r="F416" s="176" t="s">
        <v>536</v>
      </c>
      <c r="G416" s="176" t="s">
        <v>1486</v>
      </c>
      <c r="H416" s="177"/>
      <c r="I416" s="178">
        <v>50</v>
      </c>
      <c r="J416" s="177"/>
      <c r="K416" s="178" t="str">
        <f t="shared" si="7"/>
        <v>***</v>
      </c>
    </row>
    <row r="417" spans="1:11" x14ac:dyDescent="0.2">
      <c r="A417" s="1" t="s">
        <v>13</v>
      </c>
      <c r="C417" s="19" t="s">
        <v>112</v>
      </c>
      <c r="D417" s="25" t="s">
        <v>249</v>
      </c>
      <c r="E417" s="20" t="s">
        <v>250</v>
      </c>
      <c r="F417" s="21"/>
      <c r="G417" s="21"/>
      <c r="H417" s="28">
        <v>50</v>
      </c>
      <c r="I417" s="29">
        <v>50</v>
      </c>
      <c r="J417" s="28" t="s">
        <v>15</v>
      </c>
      <c r="K417" s="29">
        <f t="shared" si="7"/>
        <v>1</v>
      </c>
    </row>
    <row r="418" spans="1:11" x14ac:dyDescent="0.2">
      <c r="A418" s="1" t="s">
        <v>16</v>
      </c>
      <c r="C418" s="22"/>
      <c r="D418" s="157"/>
      <c r="E418" s="23" t="s">
        <v>70</v>
      </c>
      <c r="F418" s="24"/>
      <c r="G418" s="24"/>
      <c r="H418" s="30">
        <v>50</v>
      </c>
      <c r="I418" s="31">
        <v>50</v>
      </c>
      <c r="J418" s="30"/>
      <c r="K418" s="31">
        <f t="shared" si="7"/>
        <v>1</v>
      </c>
    </row>
    <row r="419" spans="1:11" x14ac:dyDescent="0.2">
      <c r="A419" s="1" t="s">
        <v>528</v>
      </c>
      <c r="C419" s="173"/>
      <c r="D419" s="174"/>
      <c r="E419" s="175" t="s">
        <v>532</v>
      </c>
      <c r="F419" s="176"/>
      <c r="G419" s="176"/>
      <c r="H419" s="177">
        <v>50</v>
      </c>
      <c r="I419" s="178">
        <v>50</v>
      </c>
      <c r="J419" s="177"/>
      <c r="K419" s="178">
        <f t="shared" si="7"/>
        <v>1</v>
      </c>
    </row>
    <row r="420" spans="1:11" hidden="1" x14ac:dyDescent="0.2">
      <c r="A420" s="1" t="s">
        <v>528</v>
      </c>
      <c r="C420" s="173"/>
      <c r="D420" s="174"/>
      <c r="E420" s="175"/>
      <c r="F420" s="176" t="s">
        <v>536</v>
      </c>
      <c r="G420" s="176" t="s">
        <v>1487</v>
      </c>
      <c r="H420" s="177"/>
      <c r="I420" s="178">
        <v>50</v>
      </c>
      <c r="J420" s="177"/>
      <c r="K420" s="178" t="str">
        <f t="shared" si="7"/>
        <v>***</v>
      </c>
    </row>
    <row r="421" spans="1:11" x14ac:dyDescent="0.2">
      <c r="A421" s="1" t="s">
        <v>13</v>
      </c>
      <c r="C421" s="19" t="s">
        <v>112</v>
      </c>
      <c r="D421" s="25" t="s">
        <v>251</v>
      </c>
      <c r="E421" s="20" t="s">
        <v>252</v>
      </c>
      <c r="F421" s="21"/>
      <c r="G421" s="21"/>
      <c r="H421" s="28">
        <v>50</v>
      </c>
      <c r="I421" s="29">
        <v>50</v>
      </c>
      <c r="J421" s="28" t="s">
        <v>15</v>
      </c>
      <c r="K421" s="29">
        <f t="shared" si="7"/>
        <v>1</v>
      </c>
    </row>
    <row r="422" spans="1:11" x14ac:dyDescent="0.2">
      <c r="A422" s="1" t="s">
        <v>16</v>
      </c>
      <c r="C422" s="22"/>
      <c r="D422" s="157"/>
      <c r="E422" s="23" t="s">
        <v>70</v>
      </c>
      <c r="F422" s="24"/>
      <c r="G422" s="24"/>
      <c r="H422" s="30">
        <v>50</v>
      </c>
      <c r="I422" s="31">
        <v>50</v>
      </c>
      <c r="J422" s="30"/>
      <c r="K422" s="31">
        <f t="shared" si="7"/>
        <v>1</v>
      </c>
    </row>
    <row r="423" spans="1:11" x14ac:dyDescent="0.2">
      <c r="A423" s="1" t="s">
        <v>528</v>
      </c>
      <c r="C423" s="173"/>
      <c r="D423" s="174"/>
      <c r="E423" s="175" t="s">
        <v>532</v>
      </c>
      <c r="F423" s="176"/>
      <c r="G423" s="176"/>
      <c r="H423" s="177">
        <v>50</v>
      </c>
      <c r="I423" s="178">
        <v>50</v>
      </c>
      <c r="J423" s="177"/>
      <c r="K423" s="178">
        <f t="shared" si="7"/>
        <v>1</v>
      </c>
    </row>
    <row r="424" spans="1:11" hidden="1" x14ac:dyDescent="0.2">
      <c r="A424" s="1" t="s">
        <v>528</v>
      </c>
      <c r="C424" s="173"/>
      <c r="D424" s="174"/>
      <c r="E424" s="175"/>
      <c r="F424" s="176" t="s">
        <v>536</v>
      </c>
      <c r="G424" s="176" t="s">
        <v>1488</v>
      </c>
      <c r="H424" s="177"/>
      <c r="I424" s="178">
        <v>50</v>
      </c>
      <c r="J424" s="177"/>
      <c r="K424" s="178" t="str">
        <f t="shared" si="7"/>
        <v>***</v>
      </c>
    </row>
    <row r="425" spans="1:11" x14ac:dyDescent="0.2">
      <c r="A425" s="1" t="s">
        <v>13</v>
      </c>
      <c r="C425" s="19" t="s">
        <v>112</v>
      </c>
      <c r="D425" s="25" t="s">
        <v>253</v>
      </c>
      <c r="E425" s="20" t="s">
        <v>254</v>
      </c>
      <c r="F425" s="21"/>
      <c r="G425" s="21"/>
      <c r="H425" s="28">
        <v>50</v>
      </c>
      <c r="I425" s="29">
        <v>50</v>
      </c>
      <c r="J425" s="28" t="s">
        <v>15</v>
      </c>
      <c r="K425" s="29">
        <f t="shared" si="7"/>
        <v>1</v>
      </c>
    </row>
    <row r="426" spans="1:11" x14ac:dyDescent="0.2">
      <c r="A426" s="1" t="s">
        <v>16</v>
      </c>
      <c r="C426" s="22"/>
      <c r="D426" s="157"/>
      <c r="E426" s="23" t="s">
        <v>70</v>
      </c>
      <c r="F426" s="24"/>
      <c r="G426" s="24"/>
      <c r="H426" s="30">
        <v>50</v>
      </c>
      <c r="I426" s="31">
        <v>50</v>
      </c>
      <c r="J426" s="30"/>
      <c r="K426" s="31">
        <f t="shared" si="7"/>
        <v>1</v>
      </c>
    </row>
    <row r="427" spans="1:11" x14ac:dyDescent="0.2">
      <c r="A427" s="1" t="s">
        <v>528</v>
      </c>
      <c r="C427" s="173"/>
      <c r="D427" s="174"/>
      <c r="E427" s="175" t="s">
        <v>532</v>
      </c>
      <c r="F427" s="176"/>
      <c r="G427" s="176"/>
      <c r="H427" s="177">
        <v>50</v>
      </c>
      <c r="I427" s="178">
        <v>50</v>
      </c>
      <c r="J427" s="177"/>
      <c r="K427" s="178">
        <f t="shared" si="7"/>
        <v>1</v>
      </c>
    </row>
    <row r="428" spans="1:11" hidden="1" x14ac:dyDescent="0.2">
      <c r="A428" s="1" t="s">
        <v>528</v>
      </c>
      <c r="C428" s="173"/>
      <c r="D428" s="174"/>
      <c r="E428" s="175"/>
      <c r="F428" s="176" t="s">
        <v>536</v>
      </c>
      <c r="G428" s="176" t="s">
        <v>1489</v>
      </c>
      <c r="H428" s="177"/>
      <c r="I428" s="178">
        <v>50</v>
      </c>
      <c r="J428" s="177"/>
      <c r="K428" s="178" t="str">
        <f t="shared" si="7"/>
        <v>***</v>
      </c>
    </row>
    <row r="429" spans="1:11" x14ac:dyDescent="0.2">
      <c r="A429" s="1" t="s">
        <v>13</v>
      </c>
      <c r="C429" s="19" t="s">
        <v>112</v>
      </c>
      <c r="D429" s="25" t="s">
        <v>255</v>
      </c>
      <c r="E429" s="20" t="s">
        <v>256</v>
      </c>
      <c r="F429" s="21"/>
      <c r="G429" s="21"/>
      <c r="H429" s="28">
        <v>50</v>
      </c>
      <c r="I429" s="29">
        <v>50</v>
      </c>
      <c r="J429" s="28" t="s">
        <v>15</v>
      </c>
      <c r="K429" s="29">
        <f t="shared" si="7"/>
        <v>1</v>
      </c>
    </row>
    <row r="430" spans="1:11" x14ac:dyDescent="0.2">
      <c r="A430" s="1" t="s">
        <v>16</v>
      </c>
      <c r="C430" s="22"/>
      <c r="D430" s="157"/>
      <c r="E430" s="23" t="s">
        <v>70</v>
      </c>
      <c r="F430" s="24"/>
      <c r="G430" s="24"/>
      <c r="H430" s="30">
        <v>50</v>
      </c>
      <c r="I430" s="31">
        <v>50</v>
      </c>
      <c r="J430" s="30"/>
      <c r="K430" s="31">
        <f t="shared" si="7"/>
        <v>1</v>
      </c>
    </row>
    <row r="431" spans="1:11" x14ac:dyDescent="0.2">
      <c r="A431" s="1" t="s">
        <v>528</v>
      </c>
      <c r="C431" s="173"/>
      <c r="D431" s="174"/>
      <c r="E431" s="175" t="s">
        <v>532</v>
      </c>
      <c r="F431" s="176"/>
      <c r="G431" s="176"/>
      <c r="H431" s="177">
        <v>50</v>
      </c>
      <c r="I431" s="178">
        <v>50</v>
      </c>
      <c r="J431" s="177"/>
      <c r="K431" s="178">
        <f t="shared" si="7"/>
        <v>1</v>
      </c>
    </row>
    <row r="432" spans="1:11" hidden="1" x14ac:dyDescent="0.2">
      <c r="A432" s="1" t="s">
        <v>528</v>
      </c>
      <c r="C432" s="173"/>
      <c r="D432" s="174"/>
      <c r="E432" s="175"/>
      <c r="F432" s="176" t="s">
        <v>536</v>
      </c>
      <c r="G432" s="176" t="s">
        <v>1490</v>
      </c>
      <c r="H432" s="177"/>
      <c r="I432" s="178">
        <v>50</v>
      </c>
      <c r="J432" s="177"/>
      <c r="K432" s="178" t="str">
        <f t="shared" si="7"/>
        <v>***</v>
      </c>
    </row>
    <row r="433" spans="1:11" x14ac:dyDescent="0.2">
      <c r="A433" s="1" t="s">
        <v>13</v>
      </c>
      <c r="C433" s="19" t="s">
        <v>112</v>
      </c>
      <c r="D433" s="25" t="s">
        <v>257</v>
      </c>
      <c r="E433" s="20" t="s">
        <v>258</v>
      </c>
      <c r="F433" s="21"/>
      <c r="G433" s="21"/>
      <c r="H433" s="28">
        <v>50</v>
      </c>
      <c r="I433" s="29">
        <v>50</v>
      </c>
      <c r="J433" s="28" t="s">
        <v>15</v>
      </c>
      <c r="K433" s="29">
        <f t="shared" si="7"/>
        <v>1</v>
      </c>
    </row>
    <row r="434" spans="1:11" x14ac:dyDescent="0.2">
      <c r="A434" s="1" t="s">
        <v>16</v>
      </c>
      <c r="C434" s="22"/>
      <c r="D434" s="157"/>
      <c r="E434" s="23" t="s">
        <v>70</v>
      </c>
      <c r="F434" s="24"/>
      <c r="G434" s="24"/>
      <c r="H434" s="30">
        <v>50</v>
      </c>
      <c r="I434" s="31">
        <v>50</v>
      </c>
      <c r="J434" s="30"/>
      <c r="K434" s="31">
        <f t="shared" si="7"/>
        <v>1</v>
      </c>
    </row>
    <row r="435" spans="1:11" x14ac:dyDescent="0.2">
      <c r="A435" s="1" t="s">
        <v>528</v>
      </c>
      <c r="C435" s="173"/>
      <c r="D435" s="174"/>
      <c r="E435" s="175" t="s">
        <v>532</v>
      </c>
      <c r="F435" s="176"/>
      <c r="G435" s="176"/>
      <c r="H435" s="177">
        <v>50</v>
      </c>
      <c r="I435" s="178">
        <v>50</v>
      </c>
      <c r="J435" s="177"/>
      <c r="K435" s="178">
        <f t="shared" si="7"/>
        <v>1</v>
      </c>
    </row>
    <row r="436" spans="1:11" hidden="1" x14ac:dyDescent="0.2">
      <c r="A436" s="1" t="s">
        <v>528</v>
      </c>
      <c r="C436" s="173"/>
      <c r="D436" s="174"/>
      <c r="E436" s="175"/>
      <c r="F436" s="176" t="s">
        <v>536</v>
      </c>
      <c r="G436" s="176" t="s">
        <v>1491</v>
      </c>
      <c r="H436" s="177"/>
      <c r="I436" s="178">
        <v>50</v>
      </c>
      <c r="J436" s="177"/>
      <c r="K436" s="178" t="str">
        <f t="shared" si="7"/>
        <v>***</v>
      </c>
    </row>
    <row r="437" spans="1:11" x14ac:dyDescent="0.2">
      <c r="A437" s="1" t="s">
        <v>13</v>
      </c>
      <c r="C437" s="19" t="s">
        <v>112</v>
      </c>
      <c r="D437" s="25" t="s">
        <v>259</v>
      </c>
      <c r="E437" s="20" t="s">
        <v>260</v>
      </c>
      <c r="F437" s="21"/>
      <c r="G437" s="21"/>
      <c r="H437" s="28">
        <v>50</v>
      </c>
      <c r="I437" s="29">
        <v>50</v>
      </c>
      <c r="J437" s="28" t="s">
        <v>15</v>
      </c>
      <c r="K437" s="29">
        <f t="shared" si="7"/>
        <v>1</v>
      </c>
    </row>
    <row r="438" spans="1:11" x14ac:dyDescent="0.2">
      <c r="A438" s="1" t="s">
        <v>16</v>
      </c>
      <c r="C438" s="22"/>
      <c r="D438" s="157"/>
      <c r="E438" s="23" t="s">
        <v>70</v>
      </c>
      <c r="F438" s="24"/>
      <c r="G438" s="24"/>
      <c r="H438" s="30">
        <v>50</v>
      </c>
      <c r="I438" s="31">
        <v>50</v>
      </c>
      <c r="J438" s="30"/>
      <c r="K438" s="31">
        <f t="shared" si="7"/>
        <v>1</v>
      </c>
    </row>
    <row r="439" spans="1:11" x14ac:dyDescent="0.2">
      <c r="A439" s="1" t="s">
        <v>528</v>
      </c>
      <c r="C439" s="173"/>
      <c r="D439" s="174"/>
      <c r="E439" s="175" t="s">
        <v>532</v>
      </c>
      <c r="F439" s="176"/>
      <c r="G439" s="176"/>
      <c r="H439" s="177">
        <v>50</v>
      </c>
      <c r="I439" s="178">
        <v>50</v>
      </c>
      <c r="J439" s="177"/>
      <c r="K439" s="178">
        <f t="shared" si="7"/>
        <v>1</v>
      </c>
    </row>
    <row r="440" spans="1:11" hidden="1" x14ac:dyDescent="0.2">
      <c r="A440" s="1" t="s">
        <v>528</v>
      </c>
      <c r="C440" s="173"/>
      <c r="D440" s="174"/>
      <c r="E440" s="175"/>
      <c r="F440" s="176" t="s">
        <v>536</v>
      </c>
      <c r="G440" s="176" t="s">
        <v>1492</v>
      </c>
      <c r="H440" s="177"/>
      <c r="I440" s="178">
        <v>50</v>
      </c>
      <c r="J440" s="177"/>
      <c r="K440" s="178" t="str">
        <f t="shared" si="7"/>
        <v>***</v>
      </c>
    </row>
    <row r="441" spans="1:11" x14ac:dyDescent="0.2">
      <c r="A441" s="1" t="s">
        <v>13</v>
      </c>
      <c r="C441" s="19" t="s">
        <v>112</v>
      </c>
      <c r="D441" s="25" t="s">
        <v>261</v>
      </c>
      <c r="E441" s="20" t="s">
        <v>262</v>
      </c>
      <c r="F441" s="21"/>
      <c r="G441" s="21"/>
      <c r="H441" s="28">
        <v>50</v>
      </c>
      <c r="I441" s="29">
        <v>50</v>
      </c>
      <c r="J441" s="28" t="s">
        <v>15</v>
      </c>
      <c r="K441" s="29">
        <f t="shared" si="7"/>
        <v>1</v>
      </c>
    </row>
    <row r="442" spans="1:11" x14ac:dyDescent="0.2">
      <c r="A442" s="1" t="s">
        <v>16</v>
      </c>
      <c r="C442" s="22"/>
      <c r="D442" s="157"/>
      <c r="E442" s="23" t="s">
        <v>70</v>
      </c>
      <c r="F442" s="24"/>
      <c r="G442" s="24"/>
      <c r="H442" s="30">
        <v>50</v>
      </c>
      <c r="I442" s="31">
        <v>50</v>
      </c>
      <c r="J442" s="30"/>
      <c r="K442" s="31">
        <f t="shared" si="7"/>
        <v>1</v>
      </c>
    </row>
    <row r="443" spans="1:11" x14ac:dyDescent="0.2">
      <c r="A443" s="1" t="s">
        <v>528</v>
      </c>
      <c r="C443" s="173"/>
      <c r="D443" s="174"/>
      <c r="E443" s="175" t="s">
        <v>532</v>
      </c>
      <c r="F443" s="176"/>
      <c r="G443" s="176"/>
      <c r="H443" s="177">
        <v>50</v>
      </c>
      <c r="I443" s="178">
        <v>50</v>
      </c>
      <c r="J443" s="177"/>
      <c r="K443" s="178">
        <f t="shared" si="7"/>
        <v>1</v>
      </c>
    </row>
    <row r="444" spans="1:11" hidden="1" x14ac:dyDescent="0.2">
      <c r="A444" s="1" t="s">
        <v>528</v>
      </c>
      <c r="C444" s="173"/>
      <c r="D444" s="174"/>
      <c r="E444" s="175"/>
      <c r="F444" s="176" t="s">
        <v>536</v>
      </c>
      <c r="G444" s="176" t="s">
        <v>1493</v>
      </c>
      <c r="H444" s="177"/>
      <c r="I444" s="178">
        <v>50</v>
      </c>
      <c r="J444" s="177"/>
      <c r="K444" s="178" t="str">
        <f t="shared" si="7"/>
        <v>***</v>
      </c>
    </row>
    <row r="445" spans="1:11" x14ac:dyDescent="0.2">
      <c r="A445" s="1" t="s">
        <v>13</v>
      </c>
      <c r="C445" s="19" t="s">
        <v>112</v>
      </c>
      <c r="D445" s="25" t="s">
        <v>263</v>
      </c>
      <c r="E445" s="20" t="s">
        <v>264</v>
      </c>
      <c r="F445" s="21"/>
      <c r="G445" s="21"/>
      <c r="H445" s="28">
        <v>50</v>
      </c>
      <c r="I445" s="29">
        <v>50</v>
      </c>
      <c r="J445" s="28" t="s">
        <v>15</v>
      </c>
      <c r="K445" s="29">
        <f t="shared" si="7"/>
        <v>1</v>
      </c>
    </row>
    <row r="446" spans="1:11" x14ac:dyDescent="0.2">
      <c r="A446" s="1" t="s">
        <v>16</v>
      </c>
      <c r="C446" s="22"/>
      <c r="D446" s="157"/>
      <c r="E446" s="23" t="s">
        <v>70</v>
      </c>
      <c r="F446" s="24"/>
      <c r="G446" s="24"/>
      <c r="H446" s="30">
        <v>50</v>
      </c>
      <c r="I446" s="31">
        <v>50</v>
      </c>
      <c r="J446" s="30"/>
      <c r="K446" s="31">
        <f t="shared" si="7"/>
        <v>1</v>
      </c>
    </row>
    <row r="447" spans="1:11" x14ac:dyDescent="0.2">
      <c r="A447" s="1" t="s">
        <v>528</v>
      </c>
      <c r="C447" s="173"/>
      <c r="D447" s="174"/>
      <c r="E447" s="175" t="s">
        <v>532</v>
      </c>
      <c r="F447" s="176"/>
      <c r="G447" s="176"/>
      <c r="H447" s="177">
        <v>50</v>
      </c>
      <c r="I447" s="178">
        <v>50</v>
      </c>
      <c r="J447" s="177"/>
      <c r="K447" s="178">
        <f t="shared" si="7"/>
        <v>1</v>
      </c>
    </row>
    <row r="448" spans="1:11" hidden="1" x14ac:dyDescent="0.2">
      <c r="A448" s="1" t="s">
        <v>528</v>
      </c>
      <c r="C448" s="173"/>
      <c r="D448" s="174"/>
      <c r="E448" s="175"/>
      <c r="F448" s="176" t="s">
        <v>536</v>
      </c>
      <c r="G448" s="176" t="s">
        <v>1494</v>
      </c>
      <c r="H448" s="177"/>
      <c r="I448" s="178">
        <v>50</v>
      </c>
      <c r="J448" s="177"/>
      <c r="K448" s="178" t="str">
        <f t="shared" si="7"/>
        <v>***</v>
      </c>
    </row>
    <row r="449" spans="1:11" x14ac:dyDescent="0.2">
      <c r="A449" s="1" t="s">
        <v>13</v>
      </c>
      <c r="C449" s="19" t="s">
        <v>112</v>
      </c>
      <c r="D449" s="25" t="s">
        <v>265</v>
      </c>
      <c r="E449" s="20" t="s">
        <v>266</v>
      </c>
      <c r="F449" s="21"/>
      <c r="G449" s="21"/>
      <c r="H449" s="28">
        <v>50</v>
      </c>
      <c r="I449" s="29">
        <v>50</v>
      </c>
      <c r="J449" s="28" t="s">
        <v>15</v>
      </c>
      <c r="K449" s="29">
        <f t="shared" si="7"/>
        <v>1</v>
      </c>
    </row>
    <row r="450" spans="1:11" x14ac:dyDescent="0.2">
      <c r="A450" s="1" t="s">
        <v>16</v>
      </c>
      <c r="C450" s="22"/>
      <c r="D450" s="157"/>
      <c r="E450" s="23" t="s">
        <v>70</v>
      </c>
      <c r="F450" s="24"/>
      <c r="G450" s="24"/>
      <c r="H450" s="30">
        <v>50</v>
      </c>
      <c r="I450" s="31">
        <v>50</v>
      </c>
      <c r="J450" s="30"/>
      <c r="K450" s="31">
        <f t="shared" si="7"/>
        <v>1</v>
      </c>
    </row>
    <row r="451" spans="1:11" x14ac:dyDescent="0.2">
      <c r="A451" s="1" t="s">
        <v>528</v>
      </c>
      <c r="C451" s="173"/>
      <c r="D451" s="174"/>
      <c r="E451" s="175" t="s">
        <v>532</v>
      </c>
      <c r="F451" s="176"/>
      <c r="G451" s="176"/>
      <c r="H451" s="177">
        <v>50</v>
      </c>
      <c r="I451" s="178">
        <v>50</v>
      </c>
      <c r="J451" s="177"/>
      <c r="K451" s="178">
        <f t="shared" si="7"/>
        <v>1</v>
      </c>
    </row>
    <row r="452" spans="1:11" hidden="1" x14ac:dyDescent="0.2">
      <c r="A452" s="1" t="s">
        <v>528</v>
      </c>
      <c r="C452" s="173"/>
      <c r="D452" s="174"/>
      <c r="E452" s="175"/>
      <c r="F452" s="176" t="s">
        <v>536</v>
      </c>
      <c r="G452" s="176" t="s">
        <v>1495</v>
      </c>
      <c r="H452" s="177"/>
      <c r="I452" s="178">
        <v>50</v>
      </c>
      <c r="J452" s="177"/>
      <c r="K452" s="178" t="str">
        <f t="shared" si="7"/>
        <v>***</v>
      </c>
    </row>
    <row r="453" spans="1:11" x14ac:dyDescent="0.2">
      <c r="A453" s="1" t="s">
        <v>13</v>
      </c>
      <c r="C453" s="19" t="s">
        <v>112</v>
      </c>
      <c r="D453" s="25" t="s">
        <v>267</v>
      </c>
      <c r="E453" s="20" t="s">
        <v>268</v>
      </c>
      <c r="F453" s="21"/>
      <c r="G453" s="21"/>
      <c r="H453" s="28">
        <v>50</v>
      </c>
      <c r="I453" s="29">
        <v>50</v>
      </c>
      <c r="J453" s="28" t="s">
        <v>15</v>
      </c>
      <c r="K453" s="29">
        <f t="shared" si="7"/>
        <v>1</v>
      </c>
    </row>
    <row r="454" spans="1:11" x14ac:dyDescent="0.2">
      <c r="A454" s="1" t="s">
        <v>16</v>
      </c>
      <c r="C454" s="22"/>
      <c r="D454" s="157"/>
      <c r="E454" s="23" t="s">
        <v>70</v>
      </c>
      <c r="F454" s="24"/>
      <c r="G454" s="24"/>
      <c r="H454" s="30">
        <v>50</v>
      </c>
      <c r="I454" s="31">
        <v>50</v>
      </c>
      <c r="J454" s="30"/>
      <c r="K454" s="31">
        <f t="shared" si="7"/>
        <v>1</v>
      </c>
    </row>
    <row r="455" spans="1:11" x14ac:dyDescent="0.2">
      <c r="A455" s="1" t="s">
        <v>528</v>
      </c>
      <c r="C455" s="173"/>
      <c r="D455" s="174"/>
      <c r="E455" s="175" t="s">
        <v>532</v>
      </c>
      <c r="F455" s="176"/>
      <c r="G455" s="176"/>
      <c r="H455" s="177">
        <v>50</v>
      </c>
      <c r="I455" s="178">
        <v>50</v>
      </c>
      <c r="J455" s="177"/>
      <c r="K455" s="178">
        <f t="shared" si="7"/>
        <v>1</v>
      </c>
    </row>
    <row r="456" spans="1:11" hidden="1" x14ac:dyDescent="0.2">
      <c r="A456" s="1" t="s">
        <v>528</v>
      </c>
      <c r="C456" s="173"/>
      <c r="D456" s="174"/>
      <c r="E456" s="175"/>
      <c r="F456" s="176" t="s">
        <v>536</v>
      </c>
      <c r="G456" s="176" t="s">
        <v>1496</v>
      </c>
      <c r="H456" s="177"/>
      <c r="I456" s="178">
        <v>50</v>
      </c>
      <c r="J456" s="177"/>
      <c r="K456" s="178" t="str">
        <f t="shared" si="7"/>
        <v>***</v>
      </c>
    </row>
    <row r="457" spans="1:11" x14ac:dyDescent="0.2">
      <c r="A457" s="1" t="s">
        <v>13</v>
      </c>
      <c r="C457" s="19" t="s">
        <v>112</v>
      </c>
      <c r="D457" s="25" t="s">
        <v>269</v>
      </c>
      <c r="E457" s="20" t="s">
        <v>270</v>
      </c>
      <c r="F457" s="21"/>
      <c r="G457" s="21"/>
      <c r="H457" s="28">
        <v>50</v>
      </c>
      <c r="I457" s="29">
        <v>50</v>
      </c>
      <c r="J457" s="28" t="s">
        <v>15</v>
      </c>
      <c r="K457" s="29">
        <f t="shared" si="7"/>
        <v>1</v>
      </c>
    </row>
    <row r="458" spans="1:11" x14ac:dyDescent="0.2">
      <c r="A458" s="1" t="s">
        <v>16</v>
      </c>
      <c r="C458" s="22"/>
      <c r="D458" s="157"/>
      <c r="E458" s="23" t="s">
        <v>70</v>
      </c>
      <c r="F458" s="24"/>
      <c r="G458" s="24"/>
      <c r="H458" s="30">
        <v>50</v>
      </c>
      <c r="I458" s="31">
        <v>50</v>
      </c>
      <c r="J458" s="30"/>
      <c r="K458" s="31">
        <f t="shared" si="7"/>
        <v>1</v>
      </c>
    </row>
    <row r="459" spans="1:11" x14ac:dyDescent="0.2">
      <c r="A459" s="1" t="s">
        <v>528</v>
      </c>
      <c r="C459" s="173"/>
      <c r="D459" s="174"/>
      <c r="E459" s="175" t="s">
        <v>532</v>
      </c>
      <c r="F459" s="176"/>
      <c r="G459" s="176"/>
      <c r="H459" s="177">
        <v>50</v>
      </c>
      <c r="I459" s="178">
        <v>50</v>
      </c>
      <c r="J459" s="177"/>
      <c r="K459" s="178">
        <f t="shared" si="7"/>
        <v>1</v>
      </c>
    </row>
    <row r="460" spans="1:11" hidden="1" x14ac:dyDescent="0.2">
      <c r="A460" s="1" t="s">
        <v>528</v>
      </c>
      <c r="C460" s="173"/>
      <c r="D460" s="174"/>
      <c r="E460" s="175"/>
      <c r="F460" s="176" t="s">
        <v>536</v>
      </c>
      <c r="G460" s="176" t="s">
        <v>1497</v>
      </c>
      <c r="H460" s="177"/>
      <c r="I460" s="178">
        <v>50</v>
      </c>
      <c r="J460" s="177"/>
      <c r="K460" s="178" t="str">
        <f t="shared" si="7"/>
        <v>***</v>
      </c>
    </row>
    <row r="461" spans="1:11" x14ac:dyDescent="0.2">
      <c r="A461" s="1" t="s">
        <v>13</v>
      </c>
      <c r="C461" s="19" t="s">
        <v>112</v>
      </c>
      <c r="D461" s="25" t="s">
        <v>271</v>
      </c>
      <c r="E461" s="20" t="s">
        <v>272</v>
      </c>
      <c r="F461" s="21"/>
      <c r="G461" s="21"/>
      <c r="H461" s="28">
        <v>50</v>
      </c>
      <c r="I461" s="29">
        <v>50</v>
      </c>
      <c r="J461" s="28" t="s">
        <v>15</v>
      </c>
      <c r="K461" s="29">
        <f t="shared" si="7"/>
        <v>1</v>
      </c>
    </row>
    <row r="462" spans="1:11" x14ac:dyDescent="0.2">
      <c r="A462" s="1" t="s">
        <v>16</v>
      </c>
      <c r="C462" s="22"/>
      <c r="D462" s="157"/>
      <c r="E462" s="23" t="s">
        <v>70</v>
      </c>
      <c r="F462" s="24"/>
      <c r="G462" s="24"/>
      <c r="H462" s="30">
        <v>50</v>
      </c>
      <c r="I462" s="31">
        <v>50</v>
      </c>
      <c r="J462" s="30"/>
      <c r="K462" s="31">
        <f t="shared" si="7"/>
        <v>1</v>
      </c>
    </row>
    <row r="463" spans="1:11" x14ac:dyDescent="0.2">
      <c r="A463" s="1" t="s">
        <v>528</v>
      </c>
      <c r="C463" s="173"/>
      <c r="D463" s="174"/>
      <c r="E463" s="175" t="s">
        <v>532</v>
      </c>
      <c r="F463" s="176"/>
      <c r="G463" s="176"/>
      <c r="H463" s="177">
        <v>50</v>
      </c>
      <c r="I463" s="178">
        <v>50</v>
      </c>
      <c r="J463" s="177"/>
      <c r="K463" s="178">
        <f t="shared" si="7"/>
        <v>1</v>
      </c>
    </row>
    <row r="464" spans="1:11" hidden="1" x14ac:dyDescent="0.2">
      <c r="A464" s="1" t="s">
        <v>528</v>
      </c>
      <c r="C464" s="173"/>
      <c r="D464" s="174"/>
      <c r="E464" s="175"/>
      <c r="F464" s="176" t="s">
        <v>536</v>
      </c>
      <c r="G464" s="176" t="s">
        <v>1498</v>
      </c>
      <c r="H464" s="177"/>
      <c r="I464" s="178">
        <v>50</v>
      </c>
      <c r="J464" s="177"/>
      <c r="K464" s="178" t="str">
        <f t="shared" si="7"/>
        <v>***</v>
      </c>
    </row>
    <row r="465" spans="1:11" x14ac:dyDescent="0.2">
      <c r="A465" s="1" t="s">
        <v>13</v>
      </c>
      <c r="C465" s="19" t="s">
        <v>112</v>
      </c>
      <c r="D465" s="25" t="s">
        <v>273</v>
      </c>
      <c r="E465" s="20" t="s">
        <v>274</v>
      </c>
      <c r="F465" s="21"/>
      <c r="G465" s="21"/>
      <c r="H465" s="28">
        <v>50</v>
      </c>
      <c r="I465" s="29">
        <v>50</v>
      </c>
      <c r="J465" s="28" t="s">
        <v>15</v>
      </c>
      <c r="K465" s="29">
        <f t="shared" si="7"/>
        <v>1</v>
      </c>
    </row>
    <row r="466" spans="1:11" x14ac:dyDescent="0.2">
      <c r="A466" s="1" t="s">
        <v>16</v>
      </c>
      <c r="C466" s="22"/>
      <c r="D466" s="157"/>
      <c r="E466" s="23" t="s">
        <v>70</v>
      </c>
      <c r="F466" s="24"/>
      <c r="G466" s="24"/>
      <c r="H466" s="30">
        <v>50</v>
      </c>
      <c r="I466" s="31">
        <v>50</v>
      </c>
      <c r="J466" s="30"/>
      <c r="K466" s="31">
        <f t="shared" si="7"/>
        <v>1</v>
      </c>
    </row>
    <row r="467" spans="1:11" x14ac:dyDescent="0.2">
      <c r="A467" s="1" t="s">
        <v>528</v>
      </c>
      <c r="C467" s="173"/>
      <c r="D467" s="174"/>
      <c r="E467" s="175" t="s">
        <v>532</v>
      </c>
      <c r="F467" s="176"/>
      <c r="G467" s="176"/>
      <c r="H467" s="177">
        <v>50</v>
      </c>
      <c r="I467" s="178">
        <v>50</v>
      </c>
      <c r="J467" s="177"/>
      <c r="K467" s="178">
        <f t="shared" si="7"/>
        <v>1</v>
      </c>
    </row>
    <row r="468" spans="1:11" hidden="1" x14ac:dyDescent="0.2">
      <c r="A468" s="1" t="s">
        <v>528</v>
      </c>
      <c r="C468" s="173"/>
      <c r="D468" s="174"/>
      <c r="E468" s="175"/>
      <c r="F468" s="176" t="s">
        <v>536</v>
      </c>
      <c r="G468" s="176" t="s">
        <v>1499</v>
      </c>
      <c r="H468" s="177"/>
      <c r="I468" s="178">
        <v>50</v>
      </c>
      <c r="J468" s="177"/>
      <c r="K468" s="178" t="str">
        <f t="shared" ref="K468:K531" si="8">IF(H468=0,"***",I468/H468)</f>
        <v>***</v>
      </c>
    </row>
    <row r="469" spans="1:11" x14ac:dyDescent="0.2">
      <c r="A469" s="1" t="s">
        <v>13</v>
      </c>
      <c r="C469" s="19" t="s">
        <v>112</v>
      </c>
      <c r="D469" s="25" t="s">
        <v>275</v>
      </c>
      <c r="E469" s="20" t="s">
        <v>276</v>
      </c>
      <c r="F469" s="21"/>
      <c r="G469" s="21"/>
      <c r="H469" s="28">
        <v>50</v>
      </c>
      <c r="I469" s="29">
        <v>50</v>
      </c>
      <c r="J469" s="28" t="s">
        <v>15</v>
      </c>
      <c r="K469" s="29">
        <f t="shared" si="8"/>
        <v>1</v>
      </c>
    </row>
    <row r="470" spans="1:11" x14ac:dyDescent="0.2">
      <c r="A470" s="1" t="s">
        <v>16</v>
      </c>
      <c r="C470" s="22"/>
      <c r="D470" s="157"/>
      <c r="E470" s="23" t="s">
        <v>70</v>
      </c>
      <c r="F470" s="24"/>
      <c r="G470" s="24"/>
      <c r="H470" s="30">
        <v>50</v>
      </c>
      <c r="I470" s="31">
        <v>50</v>
      </c>
      <c r="J470" s="30"/>
      <c r="K470" s="31">
        <f t="shared" si="8"/>
        <v>1</v>
      </c>
    </row>
    <row r="471" spans="1:11" x14ac:dyDescent="0.2">
      <c r="A471" s="1" t="s">
        <v>528</v>
      </c>
      <c r="C471" s="173"/>
      <c r="D471" s="174"/>
      <c r="E471" s="175" t="s">
        <v>532</v>
      </c>
      <c r="F471" s="176"/>
      <c r="G471" s="176"/>
      <c r="H471" s="177">
        <v>50</v>
      </c>
      <c r="I471" s="178">
        <v>50</v>
      </c>
      <c r="J471" s="177"/>
      <c r="K471" s="178">
        <f t="shared" si="8"/>
        <v>1</v>
      </c>
    </row>
    <row r="472" spans="1:11" hidden="1" x14ac:dyDescent="0.2">
      <c r="A472" s="1" t="s">
        <v>528</v>
      </c>
      <c r="C472" s="173"/>
      <c r="D472" s="174"/>
      <c r="E472" s="175"/>
      <c r="F472" s="176" t="s">
        <v>536</v>
      </c>
      <c r="G472" s="176" t="s">
        <v>1500</v>
      </c>
      <c r="H472" s="177"/>
      <c r="I472" s="178">
        <v>50</v>
      </c>
      <c r="J472" s="177"/>
      <c r="K472" s="178" t="str">
        <f t="shared" si="8"/>
        <v>***</v>
      </c>
    </row>
    <row r="473" spans="1:11" x14ac:dyDescent="0.2">
      <c r="A473" s="1" t="s">
        <v>13</v>
      </c>
      <c r="C473" s="19" t="s">
        <v>112</v>
      </c>
      <c r="D473" s="25" t="s">
        <v>277</v>
      </c>
      <c r="E473" s="20" t="s">
        <v>278</v>
      </c>
      <c r="F473" s="21"/>
      <c r="G473" s="21"/>
      <c r="H473" s="28">
        <v>927</v>
      </c>
      <c r="I473" s="29">
        <v>877</v>
      </c>
      <c r="J473" s="28" t="s">
        <v>15</v>
      </c>
      <c r="K473" s="29">
        <f t="shared" si="8"/>
        <v>0.94606256742179073</v>
      </c>
    </row>
    <row r="474" spans="1:11" x14ac:dyDescent="0.2">
      <c r="A474" s="1" t="s">
        <v>16</v>
      </c>
      <c r="C474" s="22"/>
      <c r="D474" s="157"/>
      <c r="E474" s="23" t="s">
        <v>70</v>
      </c>
      <c r="F474" s="24"/>
      <c r="G474" s="24"/>
      <c r="H474" s="30">
        <v>927</v>
      </c>
      <c r="I474" s="31">
        <v>877</v>
      </c>
      <c r="J474" s="30"/>
      <c r="K474" s="31">
        <f t="shared" si="8"/>
        <v>0.94606256742179073</v>
      </c>
    </row>
    <row r="475" spans="1:11" x14ac:dyDescent="0.2">
      <c r="A475" s="1" t="s">
        <v>528</v>
      </c>
      <c r="C475" s="173"/>
      <c r="D475" s="174"/>
      <c r="E475" s="175" t="s">
        <v>532</v>
      </c>
      <c r="F475" s="176"/>
      <c r="G475" s="176"/>
      <c r="H475" s="177">
        <v>927</v>
      </c>
      <c r="I475" s="178">
        <v>877</v>
      </c>
      <c r="J475" s="177"/>
      <c r="K475" s="178">
        <f t="shared" si="8"/>
        <v>0.94606256742179073</v>
      </c>
    </row>
    <row r="476" spans="1:11" hidden="1" x14ac:dyDescent="0.2">
      <c r="A476" s="1" t="s">
        <v>528</v>
      </c>
      <c r="C476" s="173"/>
      <c r="D476" s="174"/>
      <c r="E476" s="175"/>
      <c r="F476" s="176" t="s">
        <v>566</v>
      </c>
      <c r="G476" s="176" t="s">
        <v>1501</v>
      </c>
      <c r="H476" s="177"/>
      <c r="I476" s="178">
        <v>20</v>
      </c>
      <c r="J476" s="177"/>
      <c r="K476" s="178" t="str">
        <f t="shared" si="8"/>
        <v>***</v>
      </c>
    </row>
    <row r="477" spans="1:11" hidden="1" x14ac:dyDescent="0.2">
      <c r="A477" s="1" t="s">
        <v>528</v>
      </c>
      <c r="C477" s="173"/>
      <c r="D477" s="174"/>
      <c r="E477" s="175"/>
      <c r="F477" s="176" t="s">
        <v>536</v>
      </c>
      <c r="G477" s="176" t="s">
        <v>1501</v>
      </c>
      <c r="H477" s="177"/>
      <c r="I477" s="178">
        <v>297</v>
      </c>
      <c r="J477" s="177"/>
      <c r="K477" s="178" t="str">
        <f t="shared" si="8"/>
        <v>***</v>
      </c>
    </row>
    <row r="478" spans="1:11" hidden="1" x14ac:dyDescent="0.2">
      <c r="A478" s="1" t="s">
        <v>528</v>
      </c>
      <c r="C478" s="173"/>
      <c r="D478" s="174"/>
      <c r="E478" s="175"/>
      <c r="F478" s="176" t="s">
        <v>538</v>
      </c>
      <c r="G478" s="176" t="s">
        <v>1501</v>
      </c>
      <c r="H478" s="177"/>
      <c r="I478" s="178">
        <v>55</v>
      </c>
      <c r="J478" s="177"/>
      <c r="K478" s="178" t="str">
        <f t="shared" si="8"/>
        <v>***</v>
      </c>
    </row>
    <row r="479" spans="1:11" hidden="1" x14ac:dyDescent="0.2">
      <c r="A479" s="1" t="s">
        <v>528</v>
      </c>
      <c r="C479" s="173"/>
      <c r="D479" s="174"/>
      <c r="E479" s="175"/>
      <c r="F479" s="176" t="s">
        <v>575</v>
      </c>
      <c r="G479" s="176" t="s">
        <v>1501</v>
      </c>
      <c r="H479" s="177"/>
      <c r="I479" s="178">
        <v>5</v>
      </c>
      <c r="J479" s="177"/>
      <c r="K479" s="178" t="str">
        <f t="shared" si="8"/>
        <v>***</v>
      </c>
    </row>
    <row r="480" spans="1:11" hidden="1" x14ac:dyDescent="0.2">
      <c r="A480" s="1" t="s">
        <v>528</v>
      </c>
      <c r="C480" s="173"/>
      <c r="D480" s="174"/>
      <c r="E480" s="175"/>
      <c r="F480" s="176" t="s">
        <v>794</v>
      </c>
      <c r="G480" s="176" t="s">
        <v>1501</v>
      </c>
      <c r="H480" s="177"/>
      <c r="I480" s="178">
        <v>500</v>
      </c>
      <c r="J480" s="177"/>
      <c r="K480" s="178" t="str">
        <f t="shared" si="8"/>
        <v>***</v>
      </c>
    </row>
    <row r="481" spans="1:11" x14ac:dyDescent="0.2">
      <c r="A481" s="1" t="s">
        <v>13</v>
      </c>
      <c r="C481" s="19" t="s">
        <v>112</v>
      </c>
      <c r="D481" s="25" t="s">
        <v>279</v>
      </c>
      <c r="E481" s="20" t="s">
        <v>280</v>
      </c>
      <c r="F481" s="21"/>
      <c r="G481" s="21"/>
      <c r="H481" s="28">
        <v>50</v>
      </c>
      <c r="I481" s="29">
        <v>50</v>
      </c>
      <c r="J481" s="28" t="s">
        <v>15</v>
      </c>
      <c r="K481" s="29">
        <f t="shared" si="8"/>
        <v>1</v>
      </c>
    </row>
    <row r="482" spans="1:11" x14ac:dyDescent="0.2">
      <c r="A482" s="1" t="s">
        <v>16</v>
      </c>
      <c r="C482" s="22"/>
      <c r="D482" s="157"/>
      <c r="E482" s="23" t="s">
        <v>70</v>
      </c>
      <c r="F482" s="24"/>
      <c r="G482" s="24"/>
      <c r="H482" s="30">
        <v>50</v>
      </c>
      <c r="I482" s="31">
        <v>50</v>
      </c>
      <c r="J482" s="30"/>
      <c r="K482" s="31">
        <f t="shared" si="8"/>
        <v>1</v>
      </c>
    </row>
    <row r="483" spans="1:11" x14ac:dyDescent="0.2">
      <c r="A483" s="1" t="s">
        <v>528</v>
      </c>
      <c r="C483" s="173"/>
      <c r="D483" s="174"/>
      <c r="E483" s="175" t="s">
        <v>532</v>
      </c>
      <c r="F483" s="176"/>
      <c r="G483" s="176"/>
      <c r="H483" s="177">
        <v>50</v>
      </c>
      <c r="I483" s="178">
        <v>50</v>
      </c>
      <c r="J483" s="177"/>
      <c r="K483" s="178">
        <f t="shared" si="8"/>
        <v>1</v>
      </c>
    </row>
    <row r="484" spans="1:11" hidden="1" x14ac:dyDescent="0.2">
      <c r="A484" s="1" t="s">
        <v>528</v>
      </c>
      <c r="C484" s="173"/>
      <c r="D484" s="174"/>
      <c r="E484" s="175"/>
      <c r="F484" s="176" t="s">
        <v>536</v>
      </c>
      <c r="G484" s="176" t="s">
        <v>1502</v>
      </c>
      <c r="H484" s="177"/>
      <c r="I484" s="178">
        <v>50</v>
      </c>
      <c r="J484" s="177"/>
      <c r="K484" s="178" t="str">
        <f t="shared" si="8"/>
        <v>***</v>
      </c>
    </row>
    <row r="485" spans="1:11" x14ac:dyDescent="0.2">
      <c r="A485" s="1" t="s">
        <v>13</v>
      </c>
      <c r="C485" s="19" t="s">
        <v>112</v>
      </c>
      <c r="D485" s="25" t="s">
        <v>346</v>
      </c>
      <c r="E485" s="20" t="s">
        <v>347</v>
      </c>
      <c r="F485" s="21"/>
      <c r="G485" s="21"/>
      <c r="H485" s="28">
        <v>0</v>
      </c>
      <c r="I485" s="29">
        <v>50</v>
      </c>
      <c r="J485" s="28" t="s">
        <v>15</v>
      </c>
      <c r="K485" s="29" t="str">
        <f t="shared" si="8"/>
        <v>***</v>
      </c>
    </row>
    <row r="486" spans="1:11" x14ac:dyDescent="0.2">
      <c r="A486" s="1" t="s">
        <v>16</v>
      </c>
      <c r="C486" s="22"/>
      <c r="D486" s="157"/>
      <c r="E486" s="23" t="s">
        <v>70</v>
      </c>
      <c r="F486" s="24"/>
      <c r="G486" s="24"/>
      <c r="H486" s="30">
        <v>0</v>
      </c>
      <c r="I486" s="31">
        <v>50</v>
      </c>
      <c r="J486" s="30"/>
      <c r="K486" s="31" t="str">
        <f t="shared" si="8"/>
        <v>***</v>
      </c>
    </row>
    <row r="487" spans="1:11" x14ac:dyDescent="0.2">
      <c r="A487" s="1" t="s">
        <v>528</v>
      </c>
      <c r="C487" s="173"/>
      <c r="D487" s="174"/>
      <c r="E487" s="175" t="s">
        <v>532</v>
      </c>
      <c r="F487" s="176"/>
      <c r="G487" s="176"/>
      <c r="H487" s="177">
        <v>0</v>
      </c>
      <c r="I487" s="178">
        <v>50</v>
      </c>
      <c r="J487" s="177"/>
      <c r="K487" s="178" t="str">
        <f t="shared" si="8"/>
        <v>***</v>
      </c>
    </row>
    <row r="488" spans="1:11" hidden="1" x14ac:dyDescent="0.2">
      <c r="A488" s="1" t="s">
        <v>528</v>
      </c>
      <c r="C488" s="173"/>
      <c r="D488" s="174"/>
      <c r="E488" s="175"/>
      <c r="F488" s="176" t="s">
        <v>536</v>
      </c>
      <c r="G488" s="176" t="s">
        <v>1503</v>
      </c>
      <c r="H488" s="177"/>
      <c r="I488" s="178">
        <v>50</v>
      </c>
      <c r="J488" s="177"/>
      <c r="K488" s="178" t="str">
        <f t="shared" si="8"/>
        <v>***</v>
      </c>
    </row>
    <row r="489" spans="1:11" x14ac:dyDescent="0.2">
      <c r="A489" s="1" t="s">
        <v>13</v>
      </c>
      <c r="C489" s="19" t="s">
        <v>112</v>
      </c>
      <c r="D489" s="25" t="s">
        <v>281</v>
      </c>
      <c r="E489" s="20" t="s">
        <v>282</v>
      </c>
      <c r="F489" s="21"/>
      <c r="G489" s="21"/>
      <c r="H489" s="28">
        <v>60250</v>
      </c>
      <c r="I489" s="29">
        <v>56800</v>
      </c>
      <c r="J489" s="28" t="s">
        <v>15</v>
      </c>
      <c r="K489" s="29">
        <f t="shared" si="8"/>
        <v>0.94273858921161824</v>
      </c>
    </row>
    <row r="490" spans="1:11" x14ac:dyDescent="0.2">
      <c r="A490" s="1" t="s">
        <v>16</v>
      </c>
      <c r="C490" s="22"/>
      <c r="D490" s="157"/>
      <c r="E490" s="23" t="s">
        <v>70</v>
      </c>
      <c r="F490" s="24"/>
      <c r="G490" s="24"/>
      <c r="H490" s="30">
        <v>60250</v>
      </c>
      <c r="I490" s="31">
        <v>56800</v>
      </c>
      <c r="J490" s="30"/>
      <c r="K490" s="31">
        <f t="shared" si="8"/>
        <v>0.94273858921161824</v>
      </c>
    </row>
    <row r="491" spans="1:11" x14ac:dyDescent="0.2">
      <c r="A491" s="1" t="s">
        <v>528</v>
      </c>
      <c r="C491" s="173"/>
      <c r="D491" s="174"/>
      <c r="E491" s="175" t="s">
        <v>532</v>
      </c>
      <c r="F491" s="176"/>
      <c r="G491" s="176"/>
      <c r="H491" s="177">
        <v>60250</v>
      </c>
      <c r="I491" s="178">
        <v>56800</v>
      </c>
      <c r="J491" s="177"/>
      <c r="K491" s="178">
        <f t="shared" si="8"/>
        <v>0.94273858921161824</v>
      </c>
    </row>
    <row r="492" spans="1:11" hidden="1" x14ac:dyDescent="0.2">
      <c r="A492" s="1" t="s">
        <v>528</v>
      </c>
      <c r="C492" s="173"/>
      <c r="D492" s="174"/>
      <c r="E492" s="175"/>
      <c r="F492" s="176" t="s">
        <v>1451</v>
      </c>
      <c r="G492" s="176" t="s">
        <v>1504</v>
      </c>
      <c r="H492" s="177"/>
      <c r="I492" s="178">
        <v>500</v>
      </c>
      <c r="J492" s="177"/>
      <c r="K492" s="178" t="str">
        <f t="shared" si="8"/>
        <v>***</v>
      </c>
    </row>
    <row r="493" spans="1:11" hidden="1" x14ac:dyDescent="0.2">
      <c r="A493" s="1" t="s">
        <v>528</v>
      </c>
      <c r="C493" s="173"/>
      <c r="D493" s="174"/>
      <c r="E493" s="175"/>
      <c r="F493" s="176" t="s">
        <v>1452</v>
      </c>
      <c r="G493" s="176" t="s">
        <v>1504</v>
      </c>
      <c r="H493" s="177"/>
      <c r="I493" s="178">
        <v>200</v>
      </c>
      <c r="J493" s="177"/>
      <c r="K493" s="178" t="str">
        <f t="shared" si="8"/>
        <v>***</v>
      </c>
    </row>
    <row r="494" spans="1:11" hidden="1" x14ac:dyDescent="0.2">
      <c r="A494" s="1" t="s">
        <v>528</v>
      </c>
      <c r="C494" s="173"/>
      <c r="D494" s="174"/>
      <c r="E494" s="175"/>
      <c r="F494" s="176" t="s">
        <v>1415</v>
      </c>
      <c r="G494" s="176" t="s">
        <v>1504</v>
      </c>
      <c r="H494" s="177"/>
      <c r="I494" s="178">
        <v>100</v>
      </c>
      <c r="J494" s="177"/>
      <c r="K494" s="178" t="str">
        <f t="shared" si="8"/>
        <v>***</v>
      </c>
    </row>
    <row r="495" spans="1:11" hidden="1" x14ac:dyDescent="0.2">
      <c r="A495" s="1" t="s">
        <v>528</v>
      </c>
      <c r="C495" s="173"/>
      <c r="D495" s="174"/>
      <c r="E495" s="175"/>
      <c r="F495" s="176" t="s">
        <v>566</v>
      </c>
      <c r="G495" s="176" t="s">
        <v>1504</v>
      </c>
      <c r="H495" s="177"/>
      <c r="I495" s="178">
        <v>1500</v>
      </c>
      <c r="J495" s="177"/>
      <c r="K495" s="178" t="str">
        <f t="shared" si="8"/>
        <v>***</v>
      </c>
    </row>
    <row r="496" spans="1:11" hidden="1" x14ac:dyDescent="0.2">
      <c r="A496" s="1" t="s">
        <v>528</v>
      </c>
      <c r="C496" s="173"/>
      <c r="D496" s="174"/>
      <c r="E496" s="175"/>
      <c r="F496" s="176" t="s">
        <v>568</v>
      </c>
      <c r="G496" s="176" t="s">
        <v>1504</v>
      </c>
      <c r="H496" s="177"/>
      <c r="I496" s="178">
        <v>12880</v>
      </c>
      <c r="J496" s="177"/>
      <c r="K496" s="178" t="str">
        <f t="shared" si="8"/>
        <v>***</v>
      </c>
    </row>
    <row r="497" spans="1:11" hidden="1" x14ac:dyDescent="0.2">
      <c r="A497" s="1" t="s">
        <v>528</v>
      </c>
      <c r="C497" s="173"/>
      <c r="D497" s="174"/>
      <c r="E497" s="175"/>
      <c r="F497" s="176" t="s">
        <v>570</v>
      </c>
      <c r="G497" s="176" t="s">
        <v>1504</v>
      </c>
      <c r="H497" s="177"/>
      <c r="I497" s="178">
        <v>20260</v>
      </c>
      <c r="J497" s="177"/>
      <c r="K497" s="178" t="str">
        <f t="shared" si="8"/>
        <v>***</v>
      </c>
    </row>
    <row r="498" spans="1:11" hidden="1" x14ac:dyDescent="0.2">
      <c r="A498" s="1" t="s">
        <v>528</v>
      </c>
      <c r="C498" s="173"/>
      <c r="D498" s="174"/>
      <c r="E498" s="175"/>
      <c r="F498" s="176" t="s">
        <v>536</v>
      </c>
      <c r="G498" s="176" t="s">
        <v>1504</v>
      </c>
      <c r="H498" s="177"/>
      <c r="I498" s="178">
        <v>400</v>
      </c>
      <c r="J498" s="177"/>
      <c r="K498" s="178" t="str">
        <f t="shared" si="8"/>
        <v>***</v>
      </c>
    </row>
    <row r="499" spans="1:11" hidden="1" x14ac:dyDescent="0.2">
      <c r="A499" s="1" t="s">
        <v>528</v>
      </c>
      <c r="C499" s="173"/>
      <c r="D499" s="174"/>
      <c r="E499" s="175"/>
      <c r="F499" s="176" t="s">
        <v>538</v>
      </c>
      <c r="G499" s="176" t="s">
        <v>1504</v>
      </c>
      <c r="H499" s="177"/>
      <c r="I499" s="178">
        <v>20000</v>
      </c>
      <c r="J499" s="177"/>
      <c r="K499" s="178" t="str">
        <f t="shared" si="8"/>
        <v>***</v>
      </c>
    </row>
    <row r="500" spans="1:11" hidden="1" x14ac:dyDescent="0.2">
      <c r="A500" s="1" t="s">
        <v>528</v>
      </c>
      <c r="C500" s="173"/>
      <c r="D500" s="174"/>
      <c r="E500" s="175"/>
      <c r="F500" s="176" t="s">
        <v>556</v>
      </c>
      <c r="G500" s="176" t="s">
        <v>1504</v>
      </c>
      <c r="H500" s="177"/>
      <c r="I500" s="178">
        <v>950</v>
      </c>
      <c r="J500" s="177"/>
      <c r="K500" s="178" t="str">
        <f t="shared" si="8"/>
        <v>***</v>
      </c>
    </row>
    <row r="501" spans="1:11" hidden="1" x14ac:dyDescent="0.2">
      <c r="A501" s="1" t="s">
        <v>528</v>
      </c>
      <c r="C501" s="173"/>
      <c r="D501" s="174"/>
      <c r="E501" s="175"/>
      <c r="F501" s="176" t="s">
        <v>575</v>
      </c>
      <c r="G501" s="176" t="s">
        <v>1504</v>
      </c>
      <c r="H501" s="177"/>
      <c r="I501" s="178">
        <v>10</v>
      </c>
      <c r="J501" s="177"/>
      <c r="K501" s="178" t="str">
        <f t="shared" si="8"/>
        <v>***</v>
      </c>
    </row>
    <row r="502" spans="1:11" x14ac:dyDescent="0.2">
      <c r="A502" s="1" t="s">
        <v>13</v>
      </c>
      <c r="C502" s="19" t="s">
        <v>112</v>
      </c>
      <c r="D502" s="25" t="s">
        <v>283</v>
      </c>
      <c r="E502" s="20" t="s">
        <v>284</v>
      </c>
      <c r="F502" s="21"/>
      <c r="G502" s="21"/>
      <c r="H502" s="28">
        <v>643589.4</v>
      </c>
      <c r="I502" s="29">
        <v>676025.4</v>
      </c>
      <c r="J502" s="28" t="s">
        <v>15</v>
      </c>
      <c r="K502" s="29">
        <f t="shared" si="8"/>
        <v>1.0503985926430734</v>
      </c>
    </row>
    <row r="503" spans="1:11" x14ac:dyDescent="0.2">
      <c r="A503" s="1" t="s">
        <v>16</v>
      </c>
      <c r="C503" s="22"/>
      <c r="D503" s="157"/>
      <c r="E503" s="23" t="s">
        <v>70</v>
      </c>
      <c r="F503" s="24"/>
      <c r="G503" s="24"/>
      <c r="H503" s="30">
        <v>643589.4</v>
      </c>
      <c r="I503" s="31">
        <v>676025.4</v>
      </c>
      <c r="J503" s="30"/>
      <c r="K503" s="31">
        <f t="shared" si="8"/>
        <v>1.0503985926430734</v>
      </c>
    </row>
    <row r="504" spans="1:11" x14ac:dyDescent="0.2">
      <c r="A504" s="1" t="s">
        <v>528</v>
      </c>
      <c r="C504" s="173"/>
      <c r="D504" s="174"/>
      <c r="E504" s="175" t="s">
        <v>532</v>
      </c>
      <c r="F504" s="176"/>
      <c r="G504" s="176"/>
      <c r="H504" s="177">
        <v>643589.4</v>
      </c>
      <c r="I504" s="178">
        <v>676025.4</v>
      </c>
      <c r="J504" s="177"/>
      <c r="K504" s="178">
        <f t="shared" si="8"/>
        <v>1.0503985926430734</v>
      </c>
    </row>
    <row r="505" spans="1:11" hidden="1" x14ac:dyDescent="0.2">
      <c r="A505" s="1" t="s">
        <v>528</v>
      </c>
      <c r="C505" s="173"/>
      <c r="D505" s="174"/>
      <c r="E505" s="175"/>
      <c r="F505" s="176" t="s">
        <v>1456</v>
      </c>
      <c r="G505" s="176" t="s">
        <v>1505</v>
      </c>
      <c r="H505" s="177"/>
      <c r="I505" s="178">
        <v>1002</v>
      </c>
      <c r="J505" s="177"/>
      <c r="K505" s="178" t="str">
        <f t="shared" si="8"/>
        <v>***</v>
      </c>
    </row>
    <row r="506" spans="1:11" hidden="1" x14ac:dyDescent="0.2">
      <c r="A506" s="1" t="s">
        <v>528</v>
      </c>
      <c r="C506" s="173"/>
      <c r="D506" s="174"/>
      <c r="E506" s="175"/>
      <c r="F506" s="176" t="s">
        <v>1506</v>
      </c>
      <c r="G506" s="176" t="s">
        <v>1505</v>
      </c>
      <c r="H506" s="177"/>
      <c r="I506" s="178">
        <v>500</v>
      </c>
      <c r="J506" s="177"/>
      <c r="K506" s="178" t="str">
        <f t="shared" si="8"/>
        <v>***</v>
      </c>
    </row>
    <row r="507" spans="1:11" hidden="1" x14ac:dyDescent="0.2">
      <c r="A507" s="1" t="s">
        <v>528</v>
      </c>
      <c r="C507" s="173"/>
      <c r="D507" s="174"/>
      <c r="E507" s="175"/>
      <c r="F507" s="176" t="s">
        <v>570</v>
      </c>
      <c r="G507" s="176" t="s">
        <v>1505</v>
      </c>
      <c r="H507" s="177"/>
      <c r="I507" s="178">
        <v>2000</v>
      </c>
      <c r="J507" s="177"/>
      <c r="K507" s="178" t="str">
        <f t="shared" si="8"/>
        <v>***</v>
      </c>
    </row>
    <row r="508" spans="1:11" hidden="1" x14ac:dyDescent="0.2">
      <c r="A508" s="1" t="s">
        <v>528</v>
      </c>
      <c r="C508" s="173"/>
      <c r="D508" s="174"/>
      <c r="E508" s="175"/>
      <c r="F508" s="176" t="s">
        <v>557</v>
      </c>
      <c r="G508" s="176" t="s">
        <v>1505</v>
      </c>
      <c r="H508" s="177"/>
      <c r="I508" s="178">
        <v>4500</v>
      </c>
      <c r="J508" s="177"/>
      <c r="K508" s="178" t="str">
        <f t="shared" si="8"/>
        <v>***</v>
      </c>
    </row>
    <row r="509" spans="1:11" hidden="1" x14ac:dyDescent="0.2">
      <c r="A509" s="1" t="s">
        <v>528</v>
      </c>
      <c r="C509" s="173"/>
      <c r="D509" s="174"/>
      <c r="E509" s="175"/>
      <c r="F509" s="176" t="s">
        <v>552</v>
      </c>
      <c r="G509" s="176" t="s">
        <v>1505</v>
      </c>
      <c r="H509" s="177"/>
      <c r="I509" s="178">
        <v>50</v>
      </c>
      <c r="J509" s="177"/>
      <c r="K509" s="178" t="str">
        <f t="shared" si="8"/>
        <v>***</v>
      </c>
    </row>
    <row r="510" spans="1:11" hidden="1" x14ac:dyDescent="0.2">
      <c r="A510" s="1" t="s">
        <v>528</v>
      </c>
      <c r="C510" s="173"/>
      <c r="D510" s="174"/>
      <c r="E510" s="175"/>
      <c r="F510" s="176" t="s">
        <v>1416</v>
      </c>
      <c r="G510" s="176" t="s">
        <v>1505</v>
      </c>
      <c r="H510" s="177"/>
      <c r="I510" s="178">
        <v>20000</v>
      </c>
      <c r="J510" s="177"/>
      <c r="K510" s="178" t="str">
        <f t="shared" si="8"/>
        <v>***</v>
      </c>
    </row>
    <row r="511" spans="1:11" hidden="1" x14ac:dyDescent="0.2">
      <c r="A511" s="1" t="s">
        <v>528</v>
      </c>
      <c r="C511" s="173"/>
      <c r="D511" s="174"/>
      <c r="E511" s="175"/>
      <c r="F511" s="176" t="s">
        <v>558</v>
      </c>
      <c r="G511" s="176" t="s">
        <v>1505</v>
      </c>
      <c r="H511" s="177"/>
      <c r="I511" s="178">
        <v>50000</v>
      </c>
      <c r="J511" s="177"/>
      <c r="K511" s="178" t="str">
        <f t="shared" si="8"/>
        <v>***</v>
      </c>
    </row>
    <row r="512" spans="1:11" hidden="1" x14ac:dyDescent="0.2">
      <c r="A512" s="1" t="s">
        <v>528</v>
      </c>
      <c r="C512" s="173"/>
      <c r="D512" s="174"/>
      <c r="E512" s="175"/>
      <c r="F512" s="176" t="s">
        <v>541</v>
      </c>
      <c r="G512" s="176" t="s">
        <v>1505</v>
      </c>
      <c r="H512" s="177"/>
      <c r="I512" s="178">
        <v>331505</v>
      </c>
      <c r="J512" s="177"/>
      <c r="K512" s="178" t="str">
        <f t="shared" si="8"/>
        <v>***</v>
      </c>
    </row>
    <row r="513" spans="1:11" hidden="1" x14ac:dyDescent="0.2">
      <c r="A513" s="1" t="s">
        <v>528</v>
      </c>
      <c r="C513" s="173"/>
      <c r="D513" s="174"/>
      <c r="E513" s="175"/>
      <c r="F513" s="176" t="s">
        <v>536</v>
      </c>
      <c r="G513" s="176" t="s">
        <v>1505</v>
      </c>
      <c r="H513" s="177"/>
      <c r="I513" s="178">
        <v>17500</v>
      </c>
      <c r="J513" s="177"/>
      <c r="K513" s="178" t="str">
        <f t="shared" si="8"/>
        <v>***</v>
      </c>
    </row>
    <row r="514" spans="1:11" hidden="1" x14ac:dyDescent="0.2">
      <c r="A514" s="1" t="s">
        <v>528</v>
      </c>
      <c r="C514" s="173"/>
      <c r="D514" s="174"/>
      <c r="E514" s="175"/>
      <c r="F514" s="176" t="s">
        <v>553</v>
      </c>
      <c r="G514" s="176" t="s">
        <v>1505</v>
      </c>
      <c r="H514" s="177"/>
      <c r="I514" s="178">
        <v>1078</v>
      </c>
      <c r="J514" s="177"/>
      <c r="K514" s="178" t="str">
        <f t="shared" si="8"/>
        <v>***</v>
      </c>
    </row>
    <row r="515" spans="1:11" hidden="1" x14ac:dyDescent="0.2">
      <c r="A515" s="1" t="s">
        <v>528</v>
      </c>
      <c r="C515" s="173"/>
      <c r="D515" s="174"/>
      <c r="E515" s="175"/>
      <c r="F515" s="176" t="s">
        <v>538</v>
      </c>
      <c r="G515" s="176" t="s">
        <v>1505</v>
      </c>
      <c r="H515" s="177"/>
      <c r="I515" s="178">
        <v>172245.4</v>
      </c>
      <c r="J515" s="177"/>
      <c r="K515" s="178" t="str">
        <f t="shared" si="8"/>
        <v>***</v>
      </c>
    </row>
    <row r="516" spans="1:11" hidden="1" x14ac:dyDescent="0.2">
      <c r="A516" s="1" t="s">
        <v>528</v>
      </c>
      <c r="C516" s="173"/>
      <c r="D516" s="174"/>
      <c r="E516" s="175"/>
      <c r="F516" s="176" t="s">
        <v>556</v>
      </c>
      <c r="G516" s="176" t="s">
        <v>1505</v>
      </c>
      <c r="H516" s="177"/>
      <c r="I516" s="178">
        <v>75000</v>
      </c>
      <c r="J516" s="177"/>
      <c r="K516" s="178" t="str">
        <f t="shared" si="8"/>
        <v>***</v>
      </c>
    </row>
    <row r="517" spans="1:11" hidden="1" x14ac:dyDescent="0.2">
      <c r="A517" s="1" t="s">
        <v>528</v>
      </c>
      <c r="C517" s="173"/>
      <c r="D517" s="174"/>
      <c r="E517" s="175"/>
      <c r="F517" s="176" t="s">
        <v>575</v>
      </c>
      <c r="G517" s="176" t="s">
        <v>1505</v>
      </c>
      <c r="H517" s="177"/>
      <c r="I517" s="178">
        <v>645</v>
      </c>
      <c r="J517" s="177"/>
      <c r="K517" s="178" t="str">
        <f t="shared" si="8"/>
        <v>***</v>
      </c>
    </row>
    <row r="518" spans="1:11" x14ac:dyDescent="0.2">
      <c r="A518" s="1" t="s">
        <v>13</v>
      </c>
      <c r="C518" s="19" t="s">
        <v>112</v>
      </c>
      <c r="D518" s="25" t="s">
        <v>285</v>
      </c>
      <c r="E518" s="20" t="s">
        <v>286</v>
      </c>
      <c r="F518" s="21"/>
      <c r="G518" s="21"/>
      <c r="H518" s="28">
        <v>5512</v>
      </c>
      <c r="I518" s="29">
        <v>7350</v>
      </c>
      <c r="J518" s="28" t="s">
        <v>15</v>
      </c>
      <c r="K518" s="29">
        <f t="shared" si="8"/>
        <v>1.333454281567489</v>
      </c>
    </row>
    <row r="519" spans="1:11" x14ac:dyDescent="0.2">
      <c r="A519" s="1" t="s">
        <v>16</v>
      </c>
      <c r="C519" s="22"/>
      <c r="D519" s="157"/>
      <c r="E519" s="23" t="s">
        <v>70</v>
      </c>
      <c r="F519" s="24"/>
      <c r="G519" s="24"/>
      <c r="H519" s="30">
        <v>5512</v>
      </c>
      <c r="I519" s="31">
        <v>7350</v>
      </c>
      <c r="J519" s="30"/>
      <c r="K519" s="31">
        <f t="shared" si="8"/>
        <v>1.333454281567489</v>
      </c>
    </row>
    <row r="520" spans="1:11" x14ac:dyDescent="0.2">
      <c r="A520" s="1" t="s">
        <v>528</v>
      </c>
      <c r="C520" s="173"/>
      <c r="D520" s="174"/>
      <c r="E520" s="175" t="s">
        <v>532</v>
      </c>
      <c r="F520" s="176"/>
      <c r="G520" s="176"/>
      <c r="H520" s="177">
        <v>5512</v>
      </c>
      <c r="I520" s="178">
        <v>7350</v>
      </c>
      <c r="J520" s="177"/>
      <c r="K520" s="178">
        <f t="shared" si="8"/>
        <v>1.333454281567489</v>
      </c>
    </row>
    <row r="521" spans="1:11" hidden="1" x14ac:dyDescent="0.2">
      <c r="A521" s="1" t="s">
        <v>528</v>
      </c>
      <c r="C521" s="173"/>
      <c r="D521" s="174"/>
      <c r="E521" s="175"/>
      <c r="F521" s="176" t="s">
        <v>568</v>
      </c>
      <c r="G521" s="176" t="s">
        <v>1507</v>
      </c>
      <c r="H521" s="177"/>
      <c r="I521" s="178">
        <v>30</v>
      </c>
      <c r="J521" s="177"/>
      <c r="K521" s="178" t="str">
        <f t="shared" si="8"/>
        <v>***</v>
      </c>
    </row>
    <row r="522" spans="1:11" hidden="1" x14ac:dyDescent="0.2">
      <c r="A522" s="1" t="s">
        <v>528</v>
      </c>
      <c r="C522" s="173"/>
      <c r="D522" s="174"/>
      <c r="E522" s="175"/>
      <c r="F522" s="176" t="s">
        <v>570</v>
      </c>
      <c r="G522" s="176" t="s">
        <v>1507</v>
      </c>
      <c r="H522" s="177"/>
      <c r="I522" s="178">
        <v>1400</v>
      </c>
      <c r="J522" s="177"/>
      <c r="K522" s="178" t="str">
        <f t="shared" si="8"/>
        <v>***</v>
      </c>
    </row>
    <row r="523" spans="1:11" hidden="1" x14ac:dyDescent="0.2">
      <c r="A523" s="1" t="s">
        <v>528</v>
      </c>
      <c r="C523" s="173"/>
      <c r="D523" s="174"/>
      <c r="E523" s="175"/>
      <c r="F523" s="176" t="s">
        <v>1417</v>
      </c>
      <c r="G523" s="176" t="s">
        <v>1507</v>
      </c>
      <c r="H523" s="177"/>
      <c r="I523" s="178">
        <v>2400</v>
      </c>
      <c r="J523" s="177"/>
      <c r="K523" s="178" t="str">
        <f t="shared" si="8"/>
        <v>***</v>
      </c>
    </row>
    <row r="524" spans="1:11" hidden="1" x14ac:dyDescent="0.2">
      <c r="A524" s="1" t="s">
        <v>528</v>
      </c>
      <c r="C524" s="173"/>
      <c r="D524" s="174"/>
      <c r="E524" s="175"/>
      <c r="F524" s="176" t="s">
        <v>560</v>
      </c>
      <c r="G524" s="176" t="s">
        <v>1507</v>
      </c>
      <c r="H524" s="177"/>
      <c r="I524" s="178">
        <v>700</v>
      </c>
      <c r="J524" s="177"/>
      <c r="K524" s="178" t="str">
        <f t="shared" si="8"/>
        <v>***</v>
      </c>
    </row>
    <row r="525" spans="1:11" hidden="1" x14ac:dyDescent="0.2">
      <c r="A525" s="1" t="s">
        <v>528</v>
      </c>
      <c r="C525" s="173"/>
      <c r="D525" s="174"/>
      <c r="E525" s="175"/>
      <c r="F525" s="176" t="s">
        <v>541</v>
      </c>
      <c r="G525" s="176" t="s">
        <v>1507</v>
      </c>
      <c r="H525" s="177"/>
      <c r="I525" s="178">
        <v>900</v>
      </c>
      <c r="J525" s="177"/>
      <c r="K525" s="178" t="str">
        <f t="shared" si="8"/>
        <v>***</v>
      </c>
    </row>
    <row r="526" spans="1:11" hidden="1" x14ac:dyDescent="0.2">
      <c r="A526" s="1" t="s">
        <v>528</v>
      </c>
      <c r="C526" s="173"/>
      <c r="D526" s="174"/>
      <c r="E526" s="175"/>
      <c r="F526" s="176" t="s">
        <v>536</v>
      </c>
      <c r="G526" s="176" t="s">
        <v>1507</v>
      </c>
      <c r="H526" s="177"/>
      <c r="I526" s="178">
        <v>20</v>
      </c>
      <c r="J526" s="177"/>
      <c r="K526" s="178" t="str">
        <f t="shared" si="8"/>
        <v>***</v>
      </c>
    </row>
    <row r="527" spans="1:11" hidden="1" x14ac:dyDescent="0.2">
      <c r="A527" s="1" t="s">
        <v>528</v>
      </c>
      <c r="C527" s="173"/>
      <c r="D527" s="174"/>
      <c r="E527" s="175"/>
      <c r="F527" s="176" t="s">
        <v>702</v>
      </c>
      <c r="G527" s="176" t="s">
        <v>1507</v>
      </c>
      <c r="H527" s="177"/>
      <c r="I527" s="178">
        <v>50</v>
      </c>
      <c r="J527" s="177"/>
      <c r="K527" s="178" t="str">
        <f t="shared" si="8"/>
        <v>***</v>
      </c>
    </row>
    <row r="528" spans="1:11" hidden="1" x14ac:dyDescent="0.2">
      <c r="A528" s="1" t="s">
        <v>528</v>
      </c>
      <c r="C528" s="173"/>
      <c r="D528" s="174"/>
      <c r="E528" s="175"/>
      <c r="F528" s="176" t="s">
        <v>538</v>
      </c>
      <c r="G528" s="176" t="s">
        <v>1507</v>
      </c>
      <c r="H528" s="177"/>
      <c r="I528" s="178">
        <v>200</v>
      </c>
      <c r="J528" s="177"/>
      <c r="K528" s="178" t="str">
        <f t="shared" si="8"/>
        <v>***</v>
      </c>
    </row>
    <row r="529" spans="1:11" hidden="1" x14ac:dyDescent="0.2">
      <c r="A529" s="1" t="s">
        <v>528</v>
      </c>
      <c r="C529" s="173"/>
      <c r="D529" s="174"/>
      <c r="E529" s="175"/>
      <c r="F529" s="176" t="s">
        <v>556</v>
      </c>
      <c r="G529" s="176" t="s">
        <v>1507</v>
      </c>
      <c r="H529" s="177"/>
      <c r="I529" s="178">
        <v>800</v>
      </c>
      <c r="J529" s="177"/>
      <c r="K529" s="178" t="str">
        <f t="shared" si="8"/>
        <v>***</v>
      </c>
    </row>
    <row r="530" spans="1:11" hidden="1" x14ac:dyDescent="0.2">
      <c r="A530" s="1" t="s">
        <v>528</v>
      </c>
      <c r="C530" s="173"/>
      <c r="D530" s="174"/>
      <c r="E530" s="175"/>
      <c r="F530" s="176" t="s">
        <v>565</v>
      </c>
      <c r="G530" s="176" t="s">
        <v>1507</v>
      </c>
      <c r="H530" s="177"/>
      <c r="I530" s="178">
        <v>700</v>
      </c>
      <c r="J530" s="177"/>
      <c r="K530" s="178" t="str">
        <f t="shared" si="8"/>
        <v>***</v>
      </c>
    </row>
    <row r="531" spans="1:11" hidden="1" x14ac:dyDescent="0.2">
      <c r="A531" s="1" t="s">
        <v>528</v>
      </c>
      <c r="C531" s="173"/>
      <c r="D531" s="174"/>
      <c r="E531" s="175"/>
      <c r="F531" s="176" t="s">
        <v>794</v>
      </c>
      <c r="G531" s="176" t="s">
        <v>1507</v>
      </c>
      <c r="H531" s="177"/>
      <c r="I531" s="178">
        <v>20</v>
      </c>
      <c r="J531" s="177"/>
      <c r="K531" s="178" t="str">
        <f t="shared" si="8"/>
        <v>***</v>
      </c>
    </row>
    <row r="532" spans="1:11" hidden="1" x14ac:dyDescent="0.2">
      <c r="A532" s="1" t="s">
        <v>528</v>
      </c>
      <c r="C532" s="173"/>
      <c r="D532" s="174"/>
      <c r="E532" s="175"/>
      <c r="F532" s="176" t="s">
        <v>546</v>
      </c>
      <c r="G532" s="176" t="s">
        <v>1507</v>
      </c>
      <c r="H532" s="177"/>
      <c r="I532" s="178">
        <v>130</v>
      </c>
      <c r="J532" s="177"/>
      <c r="K532" s="178" t="str">
        <f t="shared" ref="K532:K560" si="9">IF(H532=0,"***",I532/H532)</f>
        <v>***</v>
      </c>
    </row>
    <row r="533" spans="1:11" x14ac:dyDescent="0.2">
      <c r="A533" s="1" t="s">
        <v>13</v>
      </c>
      <c r="C533" s="19" t="s">
        <v>112</v>
      </c>
      <c r="D533" s="25" t="s">
        <v>348</v>
      </c>
      <c r="E533" s="20" t="s">
        <v>349</v>
      </c>
      <c r="F533" s="21"/>
      <c r="G533" s="21"/>
      <c r="H533" s="28">
        <v>0</v>
      </c>
      <c r="I533" s="29">
        <v>50</v>
      </c>
      <c r="J533" s="28" t="s">
        <v>15</v>
      </c>
      <c r="K533" s="29" t="str">
        <f t="shared" si="9"/>
        <v>***</v>
      </c>
    </row>
    <row r="534" spans="1:11" x14ac:dyDescent="0.2">
      <c r="A534" s="1" t="s">
        <v>16</v>
      </c>
      <c r="C534" s="22"/>
      <c r="D534" s="157"/>
      <c r="E534" s="23" t="s">
        <v>70</v>
      </c>
      <c r="F534" s="24"/>
      <c r="G534" s="24"/>
      <c r="H534" s="30">
        <v>0</v>
      </c>
      <c r="I534" s="31">
        <v>50</v>
      </c>
      <c r="J534" s="30"/>
      <c r="K534" s="31" t="str">
        <f t="shared" si="9"/>
        <v>***</v>
      </c>
    </row>
    <row r="535" spans="1:11" x14ac:dyDescent="0.2">
      <c r="A535" s="1" t="s">
        <v>528</v>
      </c>
      <c r="C535" s="173"/>
      <c r="D535" s="174"/>
      <c r="E535" s="175" t="s">
        <v>532</v>
      </c>
      <c r="F535" s="176"/>
      <c r="G535" s="176"/>
      <c r="H535" s="177">
        <v>0</v>
      </c>
      <c r="I535" s="178">
        <v>50</v>
      </c>
      <c r="J535" s="177"/>
      <c r="K535" s="178" t="str">
        <f t="shared" si="9"/>
        <v>***</v>
      </c>
    </row>
    <row r="536" spans="1:11" hidden="1" x14ac:dyDescent="0.2">
      <c r="A536" s="1" t="s">
        <v>528</v>
      </c>
      <c r="C536" s="173"/>
      <c r="D536" s="174"/>
      <c r="E536" s="175"/>
      <c r="F536" s="176" t="s">
        <v>536</v>
      </c>
      <c r="G536" s="176" t="s">
        <v>1508</v>
      </c>
      <c r="H536" s="177"/>
      <c r="I536" s="178">
        <v>50</v>
      </c>
      <c r="J536" s="177"/>
      <c r="K536" s="178" t="str">
        <f t="shared" si="9"/>
        <v>***</v>
      </c>
    </row>
    <row r="537" spans="1:11" x14ac:dyDescent="0.2">
      <c r="A537" s="1" t="s">
        <v>13</v>
      </c>
      <c r="C537" s="19" t="s">
        <v>112</v>
      </c>
      <c r="D537" s="25" t="s">
        <v>287</v>
      </c>
      <c r="E537" s="20" t="s">
        <v>288</v>
      </c>
      <c r="F537" s="21"/>
      <c r="G537" s="21"/>
      <c r="H537" s="28">
        <v>21180</v>
      </c>
      <c r="I537" s="29">
        <v>22315.4</v>
      </c>
      <c r="J537" s="28" t="s">
        <v>15</v>
      </c>
      <c r="K537" s="29">
        <f t="shared" si="9"/>
        <v>1.0536071765816808</v>
      </c>
    </row>
    <row r="538" spans="1:11" x14ac:dyDescent="0.2">
      <c r="A538" s="1" t="s">
        <v>16</v>
      </c>
      <c r="C538" s="22"/>
      <c r="D538" s="157"/>
      <c r="E538" s="23" t="s">
        <v>70</v>
      </c>
      <c r="F538" s="24"/>
      <c r="G538" s="24"/>
      <c r="H538" s="30">
        <v>21180</v>
      </c>
      <c r="I538" s="31">
        <v>22315.4</v>
      </c>
      <c r="J538" s="30"/>
      <c r="K538" s="31">
        <f t="shared" si="9"/>
        <v>1.0536071765816808</v>
      </c>
    </row>
    <row r="539" spans="1:11" x14ac:dyDescent="0.2">
      <c r="A539" s="1" t="s">
        <v>528</v>
      </c>
      <c r="C539" s="173"/>
      <c r="D539" s="174"/>
      <c r="E539" s="175" t="s">
        <v>532</v>
      </c>
      <c r="F539" s="176"/>
      <c r="G539" s="176"/>
      <c r="H539" s="177">
        <v>21180</v>
      </c>
      <c r="I539" s="178">
        <v>22315.4</v>
      </c>
      <c r="J539" s="177"/>
      <c r="K539" s="178">
        <f t="shared" si="9"/>
        <v>1.0536071765816808</v>
      </c>
    </row>
    <row r="540" spans="1:11" hidden="1" x14ac:dyDescent="0.2">
      <c r="A540" s="1" t="s">
        <v>528</v>
      </c>
      <c r="C540" s="173"/>
      <c r="D540" s="174"/>
      <c r="E540" s="175"/>
      <c r="F540" s="176" t="s">
        <v>566</v>
      </c>
      <c r="G540" s="176" t="s">
        <v>1509</v>
      </c>
      <c r="H540" s="177"/>
      <c r="I540" s="178">
        <v>60</v>
      </c>
      <c r="J540" s="177"/>
      <c r="K540" s="178" t="str">
        <f t="shared" si="9"/>
        <v>***</v>
      </c>
    </row>
    <row r="541" spans="1:11" hidden="1" x14ac:dyDescent="0.2">
      <c r="A541" s="1" t="s">
        <v>528</v>
      </c>
      <c r="C541" s="173"/>
      <c r="D541" s="174"/>
      <c r="E541" s="175"/>
      <c r="F541" s="176" t="s">
        <v>570</v>
      </c>
      <c r="G541" s="176" t="s">
        <v>1509</v>
      </c>
      <c r="H541" s="177"/>
      <c r="I541" s="178">
        <v>20</v>
      </c>
      <c r="J541" s="177"/>
      <c r="K541" s="178" t="str">
        <f t="shared" si="9"/>
        <v>***</v>
      </c>
    </row>
    <row r="542" spans="1:11" hidden="1" x14ac:dyDescent="0.2">
      <c r="A542" s="1" t="s">
        <v>528</v>
      </c>
      <c r="C542" s="173"/>
      <c r="D542" s="174"/>
      <c r="E542" s="175"/>
      <c r="F542" s="176" t="s">
        <v>541</v>
      </c>
      <c r="G542" s="176" t="s">
        <v>1509</v>
      </c>
      <c r="H542" s="177"/>
      <c r="I542" s="178">
        <v>100</v>
      </c>
      <c r="J542" s="177"/>
      <c r="K542" s="178" t="str">
        <f t="shared" si="9"/>
        <v>***</v>
      </c>
    </row>
    <row r="543" spans="1:11" hidden="1" x14ac:dyDescent="0.2">
      <c r="A543" s="1" t="s">
        <v>528</v>
      </c>
      <c r="C543" s="173"/>
      <c r="D543" s="174"/>
      <c r="E543" s="175"/>
      <c r="F543" s="176" t="s">
        <v>536</v>
      </c>
      <c r="G543" s="176" t="s">
        <v>1509</v>
      </c>
      <c r="H543" s="177"/>
      <c r="I543" s="178">
        <v>750</v>
      </c>
      <c r="J543" s="177"/>
      <c r="K543" s="178" t="str">
        <f t="shared" si="9"/>
        <v>***</v>
      </c>
    </row>
    <row r="544" spans="1:11" hidden="1" x14ac:dyDescent="0.2">
      <c r="A544" s="1" t="s">
        <v>528</v>
      </c>
      <c r="C544" s="173"/>
      <c r="D544" s="174"/>
      <c r="E544" s="175"/>
      <c r="F544" s="176" t="s">
        <v>702</v>
      </c>
      <c r="G544" s="176" t="s">
        <v>1509</v>
      </c>
      <c r="H544" s="177"/>
      <c r="I544" s="178">
        <v>20005.400000000001</v>
      </c>
      <c r="J544" s="177"/>
      <c r="K544" s="178" t="str">
        <f t="shared" si="9"/>
        <v>***</v>
      </c>
    </row>
    <row r="545" spans="1:11" hidden="1" x14ac:dyDescent="0.2">
      <c r="A545" s="1" t="s">
        <v>528</v>
      </c>
      <c r="C545" s="173"/>
      <c r="D545" s="174"/>
      <c r="E545" s="175"/>
      <c r="F545" s="176" t="s">
        <v>538</v>
      </c>
      <c r="G545" s="176" t="s">
        <v>1509</v>
      </c>
      <c r="H545" s="177"/>
      <c r="I545" s="178">
        <v>500</v>
      </c>
      <c r="J545" s="177"/>
      <c r="K545" s="178" t="str">
        <f t="shared" si="9"/>
        <v>***</v>
      </c>
    </row>
    <row r="546" spans="1:11" hidden="1" x14ac:dyDescent="0.2">
      <c r="A546" s="1" t="s">
        <v>528</v>
      </c>
      <c r="C546" s="173"/>
      <c r="D546" s="174"/>
      <c r="E546" s="175"/>
      <c r="F546" s="176" t="s">
        <v>565</v>
      </c>
      <c r="G546" s="176" t="s">
        <v>1509</v>
      </c>
      <c r="H546" s="177"/>
      <c r="I546" s="178">
        <v>300</v>
      </c>
      <c r="J546" s="177"/>
      <c r="K546" s="178" t="str">
        <f t="shared" si="9"/>
        <v>***</v>
      </c>
    </row>
    <row r="547" spans="1:11" hidden="1" x14ac:dyDescent="0.2">
      <c r="A547" s="1" t="s">
        <v>528</v>
      </c>
      <c r="C547" s="173"/>
      <c r="D547" s="174"/>
      <c r="E547" s="175"/>
      <c r="F547" s="176" t="s">
        <v>1418</v>
      </c>
      <c r="G547" s="176" t="s">
        <v>1509</v>
      </c>
      <c r="H547" s="177"/>
      <c r="I547" s="178">
        <v>80</v>
      </c>
      <c r="J547" s="177"/>
      <c r="K547" s="178" t="str">
        <f t="shared" si="9"/>
        <v>***</v>
      </c>
    </row>
    <row r="548" spans="1:11" hidden="1" x14ac:dyDescent="0.2">
      <c r="A548" s="1" t="s">
        <v>528</v>
      </c>
      <c r="C548" s="173"/>
      <c r="D548" s="174"/>
      <c r="E548" s="175"/>
      <c r="F548" s="176" t="s">
        <v>1419</v>
      </c>
      <c r="G548" s="176" t="s">
        <v>1509</v>
      </c>
      <c r="H548" s="177"/>
      <c r="I548" s="178">
        <v>500</v>
      </c>
      <c r="J548" s="177"/>
      <c r="K548" s="178" t="str">
        <f t="shared" si="9"/>
        <v>***</v>
      </c>
    </row>
    <row r="549" spans="1:11" x14ac:dyDescent="0.2">
      <c r="A549" s="1" t="s">
        <v>13</v>
      </c>
      <c r="C549" s="19" t="s">
        <v>112</v>
      </c>
      <c r="D549" s="25" t="s">
        <v>350</v>
      </c>
      <c r="E549" s="20" t="s">
        <v>351</v>
      </c>
      <c r="F549" s="21"/>
      <c r="G549" s="21"/>
      <c r="H549" s="28">
        <v>0</v>
      </c>
      <c r="I549" s="29">
        <v>50</v>
      </c>
      <c r="J549" s="28" t="s">
        <v>15</v>
      </c>
      <c r="K549" s="29" t="str">
        <f t="shared" si="9"/>
        <v>***</v>
      </c>
    </row>
    <row r="550" spans="1:11" x14ac:dyDescent="0.2">
      <c r="A550" s="1" t="s">
        <v>16</v>
      </c>
      <c r="C550" s="22"/>
      <c r="D550" s="157"/>
      <c r="E550" s="23" t="s">
        <v>70</v>
      </c>
      <c r="F550" s="24"/>
      <c r="G550" s="24"/>
      <c r="H550" s="30">
        <v>0</v>
      </c>
      <c r="I550" s="31">
        <v>50</v>
      </c>
      <c r="J550" s="30"/>
      <c r="K550" s="31" t="str">
        <f t="shared" si="9"/>
        <v>***</v>
      </c>
    </row>
    <row r="551" spans="1:11" x14ac:dyDescent="0.2">
      <c r="A551" s="1" t="s">
        <v>528</v>
      </c>
      <c r="C551" s="173"/>
      <c r="D551" s="174"/>
      <c r="E551" s="175" t="s">
        <v>532</v>
      </c>
      <c r="F551" s="176"/>
      <c r="G551" s="176"/>
      <c r="H551" s="177">
        <v>0</v>
      </c>
      <c r="I551" s="178">
        <v>50</v>
      </c>
      <c r="J551" s="177"/>
      <c r="K551" s="178" t="str">
        <f t="shared" si="9"/>
        <v>***</v>
      </c>
    </row>
    <row r="552" spans="1:11" hidden="1" x14ac:dyDescent="0.2">
      <c r="A552" s="1" t="s">
        <v>528</v>
      </c>
      <c r="C552" s="173"/>
      <c r="D552" s="174"/>
      <c r="E552" s="175"/>
      <c r="F552" s="176" t="s">
        <v>536</v>
      </c>
      <c r="G552" s="176" t="s">
        <v>1510</v>
      </c>
      <c r="H552" s="177"/>
      <c r="I552" s="178">
        <v>50</v>
      </c>
      <c r="J552" s="177"/>
      <c r="K552" s="178" t="str">
        <f t="shared" si="9"/>
        <v>***</v>
      </c>
    </row>
    <row r="553" spans="1:11" x14ac:dyDescent="0.2">
      <c r="A553" s="1" t="s">
        <v>13</v>
      </c>
      <c r="C553" s="19" t="s">
        <v>112</v>
      </c>
      <c r="D553" s="25" t="s">
        <v>352</v>
      </c>
      <c r="E553" s="20" t="s">
        <v>353</v>
      </c>
      <c r="F553" s="21"/>
      <c r="G553" s="21"/>
      <c r="H553" s="28">
        <v>0</v>
      </c>
      <c r="I553" s="29">
        <v>50</v>
      </c>
      <c r="J553" s="28" t="s">
        <v>15</v>
      </c>
      <c r="K553" s="29" t="str">
        <f t="shared" si="9"/>
        <v>***</v>
      </c>
    </row>
    <row r="554" spans="1:11" x14ac:dyDescent="0.2">
      <c r="A554" s="1" t="s">
        <v>16</v>
      </c>
      <c r="C554" s="22"/>
      <c r="D554" s="157"/>
      <c r="E554" s="23" t="s">
        <v>70</v>
      </c>
      <c r="F554" s="24"/>
      <c r="G554" s="24"/>
      <c r="H554" s="30">
        <v>0</v>
      </c>
      <c r="I554" s="31">
        <v>50</v>
      </c>
      <c r="J554" s="30"/>
      <c r="K554" s="31" t="str">
        <f t="shared" si="9"/>
        <v>***</v>
      </c>
    </row>
    <row r="555" spans="1:11" x14ac:dyDescent="0.2">
      <c r="A555" s="1" t="s">
        <v>528</v>
      </c>
      <c r="C555" s="173"/>
      <c r="D555" s="174"/>
      <c r="E555" s="175" t="s">
        <v>532</v>
      </c>
      <c r="F555" s="176"/>
      <c r="G555" s="176"/>
      <c r="H555" s="177">
        <v>0</v>
      </c>
      <c r="I555" s="178">
        <v>50</v>
      </c>
      <c r="J555" s="177"/>
      <c r="K555" s="178" t="str">
        <f t="shared" si="9"/>
        <v>***</v>
      </c>
    </row>
    <row r="556" spans="1:11" hidden="1" x14ac:dyDescent="0.2">
      <c r="A556" s="1" t="s">
        <v>528</v>
      </c>
      <c r="C556" s="173"/>
      <c r="D556" s="174"/>
      <c r="E556" s="175"/>
      <c r="F556" s="176" t="s">
        <v>536</v>
      </c>
      <c r="G556" s="176" t="s">
        <v>1511</v>
      </c>
      <c r="H556" s="177"/>
      <c r="I556" s="178">
        <v>50</v>
      </c>
      <c r="J556" s="177"/>
      <c r="K556" s="178" t="str">
        <f t="shared" si="9"/>
        <v>***</v>
      </c>
    </row>
    <row r="557" spans="1:11" x14ac:dyDescent="0.2">
      <c r="A557" s="1" t="s">
        <v>13</v>
      </c>
      <c r="C557" s="19" t="s">
        <v>112</v>
      </c>
      <c r="D557" s="25" t="s">
        <v>354</v>
      </c>
      <c r="E557" s="20" t="s">
        <v>355</v>
      </c>
      <c r="F557" s="21"/>
      <c r="G557" s="21"/>
      <c r="H557" s="28">
        <v>0</v>
      </c>
      <c r="I557" s="29">
        <v>50</v>
      </c>
      <c r="J557" s="28" t="s">
        <v>15</v>
      </c>
      <c r="K557" s="29" t="str">
        <f t="shared" si="9"/>
        <v>***</v>
      </c>
    </row>
    <row r="558" spans="1:11" x14ac:dyDescent="0.2">
      <c r="A558" s="1" t="s">
        <v>16</v>
      </c>
      <c r="C558" s="22"/>
      <c r="D558" s="157"/>
      <c r="E558" s="23" t="s">
        <v>70</v>
      </c>
      <c r="F558" s="24"/>
      <c r="G558" s="24"/>
      <c r="H558" s="30">
        <v>0</v>
      </c>
      <c r="I558" s="31">
        <v>50</v>
      </c>
      <c r="J558" s="30"/>
      <c r="K558" s="31" t="str">
        <f t="shared" si="9"/>
        <v>***</v>
      </c>
    </row>
    <row r="559" spans="1:11" ht="13.5" thickBot="1" x14ac:dyDescent="0.25">
      <c r="A559" s="1" t="s">
        <v>528</v>
      </c>
      <c r="C559" s="173"/>
      <c r="D559" s="174"/>
      <c r="E559" s="175" t="s">
        <v>532</v>
      </c>
      <c r="F559" s="176"/>
      <c r="G559" s="176"/>
      <c r="H559" s="177">
        <v>0</v>
      </c>
      <c r="I559" s="178">
        <v>50</v>
      </c>
      <c r="J559" s="177"/>
      <c r="K559" s="178" t="str">
        <f t="shared" si="9"/>
        <v>***</v>
      </c>
    </row>
    <row r="560" spans="1:11" ht="13.5" hidden="1" thickBot="1" x14ac:dyDescent="0.25">
      <c r="A560" s="1" t="s">
        <v>528</v>
      </c>
      <c r="C560" s="173"/>
      <c r="D560" s="174"/>
      <c r="E560" s="175"/>
      <c r="F560" s="176" t="s">
        <v>536</v>
      </c>
      <c r="G560" s="176" t="s">
        <v>1512</v>
      </c>
      <c r="H560" s="177"/>
      <c r="I560" s="178">
        <v>50</v>
      </c>
      <c r="J560" s="177"/>
      <c r="K560" s="178" t="str">
        <f t="shared" si="9"/>
        <v>***</v>
      </c>
    </row>
    <row r="561" spans="1:11" ht="13.5" thickBot="1" x14ac:dyDescent="0.25">
      <c r="A561" s="1" t="s">
        <v>12</v>
      </c>
      <c r="C561" s="171" t="s">
        <v>113</v>
      </c>
      <c r="D561" s="172"/>
      <c r="E561" s="144"/>
      <c r="F561" s="9"/>
      <c r="G561" s="9"/>
      <c r="H561" s="179" t="s">
        <v>551</v>
      </c>
      <c r="I561" s="15">
        <v>3889919.2</v>
      </c>
      <c r="J561" s="27"/>
      <c r="K561" s="180" t="s">
        <v>25</v>
      </c>
    </row>
    <row r="562" spans="1:11" ht="13.5" thickBot="1" x14ac:dyDescent="0.25">
      <c r="A562" s="1" t="s">
        <v>12</v>
      </c>
      <c r="C562" s="171" t="s">
        <v>342</v>
      </c>
      <c r="D562" s="172"/>
      <c r="E562" s="144"/>
      <c r="F562" s="9"/>
      <c r="G562" s="9"/>
      <c r="H562" s="27"/>
      <c r="I562" s="15"/>
      <c r="J562" s="27"/>
      <c r="K562" s="15"/>
    </row>
    <row r="563" spans="1:11" x14ac:dyDescent="0.2">
      <c r="A563" s="1" t="s">
        <v>13</v>
      </c>
      <c r="C563" s="19" t="s">
        <v>148</v>
      </c>
      <c r="D563" s="25" t="s">
        <v>356</v>
      </c>
      <c r="E563" s="20" t="s">
        <v>357</v>
      </c>
      <c r="F563" s="21"/>
      <c r="G563" s="21"/>
      <c r="H563" s="28">
        <v>0</v>
      </c>
      <c r="I563" s="29">
        <v>4400</v>
      </c>
      <c r="J563" s="28" t="s">
        <v>15</v>
      </c>
      <c r="K563" s="29" t="str">
        <f t="shared" ref="K563:K626" si="10">IF(H563=0,"***",I563/H563)</f>
        <v>***</v>
      </c>
    </row>
    <row r="564" spans="1:11" x14ac:dyDescent="0.2">
      <c r="A564" s="1" t="s">
        <v>16</v>
      </c>
      <c r="C564" s="22"/>
      <c r="D564" s="157"/>
      <c r="E564" s="23" t="s">
        <v>70</v>
      </c>
      <c r="F564" s="24"/>
      <c r="G564" s="24"/>
      <c r="H564" s="30">
        <v>0</v>
      </c>
      <c r="I564" s="31">
        <v>4400</v>
      </c>
      <c r="J564" s="30"/>
      <c r="K564" s="31" t="str">
        <f t="shared" si="10"/>
        <v>***</v>
      </c>
    </row>
    <row r="565" spans="1:11" x14ac:dyDescent="0.2">
      <c r="A565" s="1" t="s">
        <v>528</v>
      </c>
      <c r="C565" s="173"/>
      <c r="D565" s="174"/>
      <c r="E565" s="175" t="s">
        <v>1513</v>
      </c>
      <c r="F565" s="176"/>
      <c r="G565" s="176"/>
      <c r="H565" s="177">
        <v>0</v>
      </c>
      <c r="I565" s="178">
        <v>220</v>
      </c>
      <c r="J565" s="177"/>
      <c r="K565" s="178" t="str">
        <f t="shared" si="10"/>
        <v>***</v>
      </c>
    </row>
    <row r="566" spans="1:11" hidden="1" x14ac:dyDescent="0.2">
      <c r="A566" s="1" t="s">
        <v>528</v>
      </c>
      <c r="C566" s="173"/>
      <c r="D566" s="174"/>
      <c r="E566" s="175"/>
      <c r="F566" s="176" t="s">
        <v>699</v>
      </c>
      <c r="G566" s="176" t="s">
        <v>357</v>
      </c>
      <c r="H566" s="177"/>
      <c r="I566" s="178">
        <v>101.5</v>
      </c>
      <c r="J566" s="177"/>
      <c r="K566" s="178" t="str">
        <f t="shared" si="10"/>
        <v>***</v>
      </c>
    </row>
    <row r="567" spans="1:11" hidden="1" x14ac:dyDescent="0.2">
      <c r="A567" s="1" t="s">
        <v>528</v>
      </c>
      <c r="C567" s="173"/>
      <c r="D567" s="174"/>
      <c r="E567" s="175"/>
      <c r="F567" s="176" t="s">
        <v>562</v>
      </c>
      <c r="G567" s="176" t="s">
        <v>357</v>
      </c>
      <c r="H567" s="177"/>
      <c r="I567" s="178">
        <v>50</v>
      </c>
      <c r="J567" s="177"/>
      <c r="K567" s="178" t="str">
        <f t="shared" si="10"/>
        <v>***</v>
      </c>
    </row>
    <row r="568" spans="1:11" hidden="1" x14ac:dyDescent="0.2">
      <c r="A568" s="1" t="s">
        <v>528</v>
      </c>
      <c r="C568" s="173"/>
      <c r="D568" s="174"/>
      <c r="E568" s="175"/>
      <c r="F568" s="176" t="s">
        <v>563</v>
      </c>
      <c r="G568" s="176" t="s">
        <v>357</v>
      </c>
      <c r="H568" s="177"/>
      <c r="I568" s="178">
        <v>37.200000000000003</v>
      </c>
      <c r="J568" s="177"/>
      <c r="K568" s="178" t="str">
        <f t="shared" si="10"/>
        <v>***</v>
      </c>
    </row>
    <row r="569" spans="1:11" hidden="1" x14ac:dyDescent="0.2">
      <c r="A569" s="1" t="s">
        <v>528</v>
      </c>
      <c r="C569" s="173"/>
      <c r="D569" s="174"/>
      <c r="E569" s="175"/>
      <c r="F569" s="176" t="s">
        <v>564</v>
      </c>
      <c r="G569" s="176" t="s">
        <v>357</v>
      </c>
      <c r="H569" s="177"/>
      <c r="I569" s="178">
        <v>13.5</v>
      </c>
      <c r="J569" s="177"/>
      <c r="K569" s="178" t="str">
        <f t="shared" si="10"/>
        <v>***</v>
      </c>
    </row>
    <row r="570" spans="1:11" hidden="1" x14ac:dyDescent="0.2">
      <c r="A570" s="1" t="s">
        <v>528</v>
      </c>
      <c r="C570" s="173"/>
      <c r="D570" s="174"/>
      <c r="E570" s="175"/>
      <c r="F570" s="176" t="s">
        <v>541</v>
      </c>
      <c r="G570" s="176" t="s">
        <v>357</v>
      </c>
      <c r="H570" s="177"/>
      <c r="I570" s="178">
        <v>1.5</v>
      </c>
      <c r="J570" s="177"/>
      <c r="K570" s="178" t="str">
        <f t="shared" si="10"/>
        <v>***</v>
      </c>
    </row>
    <row r="571" spans="1:11" hidden="1" x14ac:dyDescent="0.2">
      <c r="A571" s="1" t="s">
        <v>528</v>
      </c>
      <c r="C571" s="173"/>
      <c r="D571" s="174"/>
      <c r="E571" s="175"/>
      <c r="F571" s="176" t="s">
        <v>536</v>
      </c>
      <c r="G571" s="176" t="s">
        <v>357</v>
      </c>
      <c r="H571" s="177"/>
      <c r="I571" s="178">
        <v>4.8</v>
      </c>
      <c r="J571" s="177"/>
      <c r="K571" s="178" t="str">
        <f t="shared" si="10"/>
        <v>***</v>
      </c>
    </row>
    <row r="572" spans="1:11" hidden="1" x14ac:dyDescent="0.2">
      <c r="A572" s="1" t="s">
        <v>528</v>
      </c>
      <c r="C572" s="173"/>
      <c r="D572" s="174"/>
      <c r="E572" s="175"/>
      <c r="F572" s="176" t="s">
        <v>538</v>
      </c>
      <c r="G572" s="176" t="s">
        <v>357</v>
      </c>
      <c r="H572" s="177"/>
      <c r="I572" s="178">
        <v>7.5</v>
      </c>
      <c r="J572" s="177"/>
      <c r="K572" s="178" t="str">
        <f t="shared" si="10"/>
        <v>***</v>
      </c>
    </row>
    <row r="573" spans="1:11" hidden="1" x14ac:dyDescent="0.2">
      <c r="A573" s="1" t="s">
        <v>528</v>
      </c>
      <c r="C573" s="173"/>
      <c r="D573" s="174"/>
      <c r="E573" s="175"/>
      <c r="F573" s="176" t="s">
        <v>1418</v>
      </c>
      <c r="G573" s="176" t="s">
        <v>357</v>
      </c>
      <c r="H573" s="177"/>
      <c r="I573" s="178">
        <v>4</v>
      </c>
      <c r="J573" s="177"/>
      <c r="K573" s="178" t="str">
        <f t="shared" si="10"/>
        <v>***</v>
      </c>
    </row>
    <row r="574" spans="1:11" x14ac:dyDescent="0.2">
      <c r="A574" s="1" t="s">
        <v>528</v>
      </c>
      <c r="C574" s="173"/>
      <c r="D574" s="174"/>
      <c r="E574" s="175" t="s">
        <v>1514</v>
      </c>
      <c r="F574" s="176"/>
      <c r="G574" s="176"/>
      <c r="H574" s="177">
        <v>0</v>
      </c>
      <c r="I574" s="178">
        <v>1320</v>
      </c>
      <c r="J574" s="177"/>
      <c r="K574" s="178" t="str">
        <f t="shared" si="10"/>
        <v>***</v>
      </c>
    </row>
    <row r="575" spans="1:11" hidden="1" x14ac:dyDescent="0.2">
      <c r="A575" s="1" t="s">
        <v>528</v>
      </c>
      <c r="C575" s="173"/>
      <c r="D575" s="174"/>
      <c r="E575" s="175"/>
      <c r="F575" s="176" t="s">
        <v>699</v>
      </c>
      <c r="G575" s="176" t="s">
        <v>357</v>
      </c>
      <c r="H575" s="177"/>
      <c r="I575" s="178">
        <v>609</v>
      </c>
      <c r="J575" s="177"/>
      <c r="K575" s="178" t="str">
        <f t="shared" si="10"/>
        <v>***</v>
      </c>
    </row>
    <row r="576" spans="1:11" hidden="1" x14ac:dyDescent="0.2">
      <c r="A576" s="1" t="s">
        <v>528</v>
      </c>
      <c r="C576" s="173"/>
      <c r="D576" s="174"/>
      <c r="E576" s="175"/>
      <c r="F576" s="176" t="s">
        <v>562</v>
      </c>
      <c r="G576" s="176" t="s">
        <v>357</v>
      </c>
      <c r="H576" s="177"/>
      <c r="I576" s="178">
        <v>300</v>
      </c>
      <c r="J576" s="177"/>
      <c r="K576" s="178" t="str">
        <f t="shared" si="10"/>
        <v>***</v>
      </c>
    </row>
    <row r="577" spans="1:11" hidden="1" x14ac:dyDescent="0.2">
      <c r="A577" s="1" t="s">
        <v>528</v>
      </c>
      <c r="C577" s="173"/>
      <c r="D577" s="174"/>
      <c r="E577" s="175"/>
      <c r="F577" s="176" t="s">
        <v>563</v>
      </c>
      <c r="G577" s="176" t="s">
        <v>357</v>
      </c>
      <c r="H577" s="177"/>
      <c r="I577" s="178">
        <v>223.2</v>
      </c>
      <c r="J577" s="177"/>
      <c r="K577" s="178" t="str">
        <f t="shared" si="10"/>
        <v>***</v>
      </c>
    </row>
    <row r="578" spans="1:11" hidden="1" x14ac:dyDescent="0.2">
      <c r="A578" s="1" t="s">
        <v>528</v>
      </c>
      <c r="C578" s="173"/>
      <c r="D578" s="174"/>
      <c r="E578" s="175"/>
      <c r="F578" s="176" t="s">
        <v>564</v>
      </c>
      <c r="G578" s="176" t="s">
        <v>357</v>
      </c>
      <c r="H578" s="177"/>
      <c r="I578" s="178">
        <v>81</v>
      </c>
      <c r="J578" s="177"/>
      <c r="K578" s="178" t="str">
        <f t="shared" si="10"/>
        <v>***</v>
      </c>
    </row>
    <row r="579" spans="1:11" hidden="1" x14ac:dyDescent="0.2">
      <c r="A579" s="1" t="s">
        <v>528</v>
      </c>
      <c r="C579" s="173"/>
      <c r="D579" s="174"/>
      <c r="E579" s="175"/>
      <c r="F579" s="176" t="s">
        <v>541</v>
      </c>
      <c r="G579" s="176" t="s">
        <v>357</v>
      </c>
      <c r="H579" s="177"/>
      <c r="I579" s="178">
        <v>9</v>
      </c>
      <c r="J579" s="177"/>
      <c r="K579" s="178" t="str">
        <f t="shared" si="10"/>
        <v>***</v>
      </c>
    </row>
    <row r="580" spans="1:11" hidden="1" x14ac:dyDescent="0.2">
      <c r="A580" s="1" t="s">
        <v>528</v>
      </c>
      <c r="C580" s="173"/>
      <c r="D580" s="174"/>
      <c r="E580" s="175"/>
      <c r="F580" s="176" t="s">
        <v>536</v>
      </c>
      <c r="G580" s="176" t="s">
        <v>357</v>
      </c>
      <c r="H580" s="177"/>
      <c r="I580" s="178">
        <v>28.8</v>
      </c>
      <c r="J580" s="177"/>
      <c r="K580" s="178" t="str">
        <f t="shared" si="10"/>
        <v>***</v>
      </c>
    </row>
    <row r="581" spans="1:11" hidden="1" x14ac:dyDescent="0.2">
      <c r="A581" s="1" t="s">
        <v>528</v>
      </c>
      <c r="C581" s="173"/>
      <c r="D581" s="174"/>
      <c r="E581" s="175"/>
      <c r="F581" s="176" t="s">
        <v>538</v>
      </c>
      <c r="G581" s="176" t="s">
        <v>357</v>
      </c>
      <c r="H581" s="177"/>
      <c r="I581" s="178">
        <v>45</v>
      </c>
      <c r="J581" s="177"/>
      <c r="K581" s="178" t="str">
        <f t="shared" si="10"/>
        <v>***</v>
      </c>
    </row>
    <row r="582" spans="1:11" hidden="1" x14ac:dyDescent="0.2">
      <c r="A582" s="1" t="s">
        <v>528</v>
      </c>
      <c r="C582" s="173"/>
      <c r="D582" s="174"/>
      <c r="E582" s="175"/>
      <c r="F582" s="176" t="s">
        <v>1418</v>
      </c>
      <c r="G582" s="176" t="s">
        <v>357</v>
      </c>
      <c r="H582" s="177"/>
      <c r="I582" s="178">
        <v>24</v>
      </c>
      <c r="J582" s="177"/>
      <c r="K582" s="178" t="str">
        <f t="shared" si="10"/>
        <v>***</v>
      </c>
    </row>
    <row r="583" spans="1:11" x14ac:dyDescent="0.2">
      <c r="A583" s="1" t="s">
        <v>528</v>
      </c>
      <c r="C583" s="173"/>
      <c r="D583" s="174"/>
      <c r="E583" s="175" t="s">
        <v>1515</v>
      </c>
      <c r="F583" s="176"/>
      <c r="G583" s="176"/>
      <c r="H583" s="177">
        <v>0</v>
      </c>
      <c r="I583" s="178">
        <v>2860</v>
      </c>
      <c r="J583" s="177"/>
      <c r="K583" s="178" t="str">
        <f t="shared" si="10"/>
        <v>***</v>
      </c>
    </row>
    <row r="584" spans="1:11" hidden="1" x14ac:dyDescent="0.2">
      <c r="A584" s="1" t="s">
        <v>528</v>
      </c>
      <c r="C584" s="173"/>
      <c r="D584" s="174"/>
      <c r="E584" s="175"/>
      <c r="F584" s="176" t="s">
        <v>699</v>
      </c>
      <c r="G584" s="176" t="s">
        <v>357</v>
      </c>
      <c r="H584" s="177"/>
      <c r="I584" s="178">
        <v>1319.5</v>
      </c>
      <c r="J584" s="177"/>
      <c r="K584" s="178" t="str">
        <f t="shared" si="10"/>
        <v>***</v>
      </c>
    </row>
    <row r="585" spans="1:11" hidden="1" x14ac:dyDescent="0.2">
      <c r="A585" s="1" t="s">
        <v>528</v>
      </c>
      <c r="C585" s="173"/>
      <c r="D585" s="174"/>
      <c r="E585" s="175"/>
      <c r="F585" s="176" t="s">
        <v>562</v>
      </c>
      <c r="G585" s="176" t="s">
        <v>357</v>
      </c>
      <c r="H585" s="177"/>
      <c r="I585" s="178">
        <v>650</v>
      </c>
      <c r="J585" s="177"/>
      <c r="K585" s="178" t="str">
        <f t="shared" si="10"/>
        <v>***</v>
      </c>
    </row>
    <row r="586" spans="1:11" hidden="1" x14ac:dyDescent="0.2">
      <c r="A586" s="1" t="s">
        <v>528</v>
      </c>
      <c r="C586" s="173"/>
      <c r="D586" s="174"/>
      <c r="E586" s="175"/>
      <c r="F586" s="176" t="s">
        <v>563</v>
      </c>
      <c r="G586" s="176" t="s">
        <v>357</v>
      </c>
      <c r="H586" s="177"/>
      <c r="I586" s="178">
        <v>483.6</v>
      </c>
      <c r="J586" s="177"/>
      <c r="K586" s="178" t="str">
        <f t="shared" si="10"/>
        <v>***</v>
      </c>
    </row>
    <row r="587" spans="1:11" hidden="1" x14ac:dyDescent="0.2">
      <c r="A587" s="1" t="s">
        <v>528</v>
      </c>
      <c r="C587" s="173"/>
      <c r="D587" s="174"/>
      <c r="E587" s="175"/>
      <c r="F587" s="176" t="s">
        <v>564</v>
      </c>
      <c r="G587" s="176" t="s">
        <v>357</v>
      </c>
      <c r="H587" s="177"/>
      <c r="I587" s="178">
        <v>175.5</v>
      </c>
      <c r="J587" s="177"/>
      <c r="K587" s="178" t="str">
        <f t="shared" si="10"/>
        <v>***</v>
      </c>
    </row>
    <row r="588" spans="1:11" hidden="1" x14ac:dyDescent="0.2">
      <c r="A588" s="1" t="s">
        <v>528</v>
      </c>
      <c r="C588" s="173"/>
      <c r="D588" s="174"/>
      <c r="E588" s="175"/>
      <c r="F588" s="176" t="s">
        <v>541</v>
      </c>
      <c r="G588" s="176" t="s">
        <v>357</v>
      </c>
      <c r="H588" s="177"/>
      <c r="I588" s="178">
        <v>19.5</v>
      </c>
      <c r="J588" s="177"/>
      <c r="K588" s="178" t="str">
        <f t="shared" si="10"/>
        <v>***</v>
      </c>
    </row>
    <row r="589" spans="1:11" hidden="1" x14ac:dyDescent="0.2">
      <c r="A589" s="1" t="s">
        <v>528</v>
      </c>
      <c r="C589" s="173"/>
      <c r="D589" s="174"/>
      <c r="E589" s="175"/>
      <c r="F589" s="176" t="s">
        <v>536</v>
      </c>
      <c r="G589" s="176" t="s">
        <v>357</v>
      </c>
      <c r="H589" s="177"/>
      <c r="I589" s="178">
        <v>62.4</v>
      </c>
      <c r="J589" s="177"/>
      <c r="K589" s="178" t="str">
        <f t="shared" si="10"/>
        <v>***</v>
      </c>
    </row>
    <row r="590" spans="1:11" hidden="1" x14ac:dyDescent="0.2">
      <c r="A590" s="1" t="s">
        <v>528</v>
      </c>
      <c r="C590" s="173"/>
      <c r="D590" s="174"/>
      <c r="E590" s="175"/>
      <c r="F590" s="176" t="s">
        <v>538</v>
      </c>
      <c r="G590" s="176" t="s">
        <v>357</v>
      </c>
      <c r="H590" s="177"/>
      <c r="I590" s="178">
        <v>97.5</v>
      </c>
      <c r="J590" s="177"/>
      <c r="K590" s="178" t="str">
        <f t="shared" si="10"/>
        <v>***</v>
      </c>
    </row>
    <row r="591" spans="1:11" hidden="1" x14ac:dyDescent="0.2">
      <c r="A591" s="1" t="s">
        <v>528</v>
      </c>
      <c r="C591" s="173"/>
      <c r="D591" s="174"/>
      <c r="E591" s="175"/>
      <c r="F591" s="176" t="s">
        <v>1418</v>
      </c>
      <c r="G591" s="176" t="s">
        <v>357</v>
      </c>
      <c r="H591" s="177"/>
      <c r="I591" s="178">
        <v>52</v>
      </c>
      <c r="J591" s="177"/>
      <c r="K591" s="178" t="str">
        <f t="shared" si="10"/>
        <v>***</v>
      </c>
    </row>
    <row r="592" spans="1:11" x14ac:dyDescent="0.2">
      <c r="A592" s="1" t="s">
        <v>13</v>
      </c>
      <c r="C592" s="19" t="s">
        <v>148</v>
      </c>
      <c r="D592" s="25" t="s">
        <v>358</v>
      </c>
      <c r="E592" s="20" t="s">
        <v>359</v>
      </c>
      <c r="F592" s="21"/>
      <c r="G592" s="21"/>
      <c r="H592" s="28">
        <v>0</v>
      </c>
      <c r="I592" s="29">
        <v>26430</v>
      </c>
      <c r="J592" s="28" t="s">
        <v>15</v>
      </c>
      <c r="K592" s="29" t="str">
        <f t="shared" si="10"/>
        <v>***</v>
      </c>
    </row>
    <row r="593" spans="1:11" x14ac:dyDescent="0.2">
      <c r="A593" s="1" t="s">
        <v>16</v>
      </c>
      <c r="C593" s="22"/>
      <c r="D593" s="157"/>
      <c r="E593" s="23" t="s">
        <v>70</v>
      </c>
      <c r="F593" s="24"/>
      <c r="G593" s="24"/>
      <c r="H593" s="30">
        <v>0</v>
      </c>
      <c r="I593" s="31">
        <v>26430</v>
      </c>
      <c r="J593" s="30"/>
      <c r="K593" s="31" t="str">
        <f t="shared" si="10"/>
        <v>***</v>
      </c>
    </row>
    <row r="594" spans="1:11" x14ac:dyDescent="0.2">
      <c r="A594" s="1" t="s">
        <v>528</v>
      </c>
      <c r="C594" s="173"/>
      <c r="D594" s="174"/>
      <c r="E594" s="175" t="s">
        <v>1513</v>
      </c>
      <c r="F594" s="176"/>
      <c r="G594" s="176"/>
      <c r="H594" s="177">
        <v>0</v>
      </c>
      <c r="I594" s="178">
        <v>13215</v>
      </c>
      <c r="J594" s="177"/>
      <c r="K594" s="178" t="str">
        <f t="shared" si="10"/>
        <v>***</v>
      </c>
    </row>
    <row r="595" spans="1:11" hidden="1" x14ac:dyDescent="0.2">
      <c r="A595" s="1" t="s">
        <v>528</v>
      </c>
      <c r="C595" s="173"/>
      <c r="D595" s="174"/>
      <c r="E595" s="175"/>
      <c r="F595" s="176" t="s">
        <v>699</v>
      </c>
      <c r="G595" s="176" t="s">
        <v>359</v>
      </c>
      <c r="H595" s="177"/>
      <c r="I595" s="178">
        <v>7525</v>
      </c>
      <c r="J595" s="177"/>
      <c r="K595" s="178" t="str">
        <f t="shared" si="10"/>
        <v>***</v>
      </c>
    </row>
    <row r="596" spans="1:11" hidden="1" x14ac:dyDescent="0.2">
      <c r="A596" s="1" t="s">
        <v>528</v>
      </c>
      <c r="C596" s="173"/>
      <c r="D596" s="174"/>
      <c r="E596" s="175"/>
      <c r="F596" s="176" t="s">
        <v>562</v>
      </c>
      <c r="G596" s="176" t="s">
        <v>359</v>
      </c>
      <c r="H596" s="177"/>
      <c r="I596" s="178">
        <v>800</v>
      </c>
      <c r="J596" s="177"/>
      <c r="K596" s="178" t="str">
        <f t="shared" si="10"/>
        <v>***</v>
      </c>
    </row>
    <row r="597" spans="1:11" hidden="1" x14ac:dyDescent="0.2">
      <c r="A597" s="1" t="s">
        <v>528</v>
      </c>
      <c r="C597" s="173"/>
      <c r="D597" s="174"/>
      <c r="E597" s="175"/>
      <c r="F597" s="176" t="s">
        <v>563</v>
      </c>
      <c r="G597" s="176" t="s">
        <v>359</v>
      </c>
      <c r="H597" s="177"/>
      <c r="I597" s="178">
        <v>2730</v>
      </c>
      <c r="J597" s="177"/>
      <c r="K597" s="178" t="str">
        <f t="shared" si="10"/>
        <v>***</v>
      </c>
    </row>
    <row r="598" spans="1:11" hidden="1" x14ac:dyDescent="0.2">
      <c r="A598" s="1" t="s">
        <v>528</v>
      </c>
      <c r="C598" s="173"/>
      <c r="D598" s="174"/>
      <c r="E598" s="175"/>
      <c r="F598" s="176" t="s">
        <v>541</v>
      </c>
      <c r="G598" s="176" t="s">
        <v>359</v>
      </c>
      <c r="H598" s="177"/>
      <c r="I598" s="178">
        <v>10</v>
      </c>
      <c r="J598" s="177"/>
      <c r="K598" s="178" t="str">
        <f t="shared" si="10"/>
        <v>***</v>
      </c>
    </row>
    <row r="599" spans="1:11" hidden="1" x14ac:dyDescent="0.2">
      <c r="A599" s="1" t="s">
        <v>528</v>
      </c>
      <c r="C599" s="173"/>
      <c r="D599" s="174"/>
      <c r="E599" s="175"/>
      <c r="F599" s="176" t="s">
        <v>536</v>
      </c>
      <c r="G599" s="176" t="s">
        <v>359</v>
      </c>
      <c r="H599" s="177"/>
      <c r="I599" s="178">
        <v>125</v>
      </c>
      <c r="J599" s="177"/>
      <c r="K599" s="178" t="str">
        <f t="shared" si="10"/>
        <v>***</v>
      </c>
    </row>
    <row r="600" spans="1:11" hidden="1" x14ac:dyDescent="0.2">
      <c r="A600" s="1" t="s">
        <v>528</v>
      </c>
      <c r="C600" s="173"/>
      <c r="D600" s="174"/>
      <c r="E600" s="175"/>
      <c r="F600" s="176" t="s">
        <v>702</v>
      </c>
      <c r="G600" s="176" t="s">
        <v>359</v>
      </c>
      <c r="H600" s="177"/>
      <c r="I600" s="178">
        <v>25</v>
      </c>
      <c r="J600" s="177"/>
      <c r="K600" s="178" t="str">
        <f t="shared" si="10"/>
        <v>***</v>
      </c>
    </row>
    <row r="601" spans="1:11" hidden="1" x14ac:dyDescent="0.2">
      <c r="A601" s="1" t="s">
        <v>528</v>
      </c>
      <c r="C601" s="173"/>
      <c r="D601" s="174"/>
      <c r="E601" s="175"/>
      <c r="F601" s="176" t="s">
        <v>538</v>
      </c>
      <c r="G601" s="176" t="s">
        <v>359</v>
      </c>
      <c r="H601" s="177"/>
      <c r="I601" s="178">
        <v>1900</v>
      </c>
      <c r="J601" s="177"/>
      <c r="K601" s="178" t="str">
        <f t="shared" si="10"/>
        <v>***</v>
      </c>
    </row>
    <row r="602" spans="1:11" hidden="1" x14ac:dyDescent="0.2">
      <c r="A602" s="1" t="s">
        <v>528</v>
      </c>
      <c r="C602" s="173"/>
      <c r="D602" s="174"/>
      <c r="E602" s="175"/>
      <c r="F602" s="176" t="s">
        <v>1418</v>
      </c>
      <c r="G602" s="176" t="s">
        <v>359</v>
      </c>
      <c r="H602" s="177"/>
      <c r="I602" s="178">
        <v>100</v>
      </c>
      <c r="J602" s="177"/>
      <c r="K602" s="178" t="str">
        <f t="shared" si="10"/>
        <v>***</v>
      </c>
    </row>
    <row r="603" spans="1:11" x14ac:dyDescent="0.2">
      <c r="A603" s="1" t="s">
        <v>528</v>
      </c>
      <c r="C603" s="173"/>
      <c r="D603" s="174"/>
      <c r="E603" s="175" t="s">
        <v>1515</v>
      </c>
      <c r="F603" s="176"/>
      <c r="G603" s="176"/>
      <c r="H603" s="177">
        <v>0</v>
      </c>
      <c r="I603" s="178">
        <v>13215</v>
      </c>
      <c r="J603" s="177"/>
      <c r="K603" s="178" t="str">
        <f t="shared" si="10"/>
        <v>***</v>
      </c>
    </row>
    <row r="604" spans="1:11" hidden="1" x14ac:dyDescent="0.2">
      <c r="A604" s="1" t="s">
        <v>528</v>
      </c>
      <c r="C604" s="173"/>
      <c r="D604" s="174"/>
      <c r="E604" s="175"/>
      <c r="F604" s="176" t="s">
        <v>699</v>
      </c>
      <c r="G604" s="176" t="s">
        <v>359</v>
      </c>
      <c r="H604" s="177"/>
      <c r="I604" s="178">
        <v>7525</v>
      </c>
      <c r="J604" s="177"/>
      <c r="K604" s="178" t="str">
        <f t="shared" si="10"/>
        <v>***</v>
      </c>
    </row>
    <row r="605" spans="1:11" hidden="1" x14ac:dyDescent="0.2">
      <c r="A605" s="1" t="s">
        <v>528</v>
      </c>
      <c r="C605" s="173"/>
      <c r="D605" s="174"/>
      <c r="E605" s="175"/>
      <c r="F605" s="176" t="s">
        <v>562</v>
      </c>
      <c r="G605" s="176" t="s">
        <v>359</v>
      </c>
      <c r="H605" s="177"/>
      <c r="I605" s="178">
        <v>800</v>
      </c>
      <c r="J605" s="177"/>
      <c r="K605" s="178" t="str">
        <f t="shared" si="10"/>
        <v>***</v>
      </c>
    </row>
    <row r="606" spans="1:11" hidden="1" x14ac:dyDescent="0.2">
      <c r="A606" s="1" t="s">
        <v>528</v>
      </c>
      <c r="C606" s="173"/>
      <c r="D606" s="174"/>
      <c r="E606" s="175"/>
      <c r="F606" s="176" t="s">
        <v>563</v>
      </c>
      <c r="G606" s="176" t="s">
        <v>359</v>
      </c>
      <c r="H606" s="177"/>
      <c r="I606" s="178">
        <v>2730</v>
      </c>
      <c r="J606" s="177"/>
      <c r="K606" s="178" t="str">
        <f t="shared" si="10"/>
        <v>***</v>
      </c>
    </row>
    <row r="607" spans="1:11" hidden="1" x14ac:dyDescent="0.2">
      <c r="A607" s="1" t="s">
        <v>528</v>
      </c>
      <c r="C607" s="173"/>
      <c r="D607" s="174"/>
      <c r="E607" s="175"/>
      <c r="F607" s="176" t="s">
        <v>541</v>
      </c>
      <c r="G607" s="176" t="s">
        <v>359</v>
      </c>
      <c r="H607" s="177"/>
      <c r="I607" s="178">
        <v>10</v>
      </c>
      <c r="J607" s="177"/>
      <c r="K607" s="178" t="str">
        <f t="shared" si="10"/>
        <v>***</v>
      </c>
    </row>
    <row r="608" spans="1:11" hidden="1" x14ac:dyDescent="0.2">
      <c r="A608" s="1" t="s">
        <v>528</v>
      </c>
      <c r="C608" s="173"/>
      <c r="D608" s="174"/>
      <c r="E608" s="175"/>
      <c r="F608" s="176" t="s">
        <v>536</v>
      </c>
      <c r="G608" s="176" t="s">
        <v>359</v>
      </c>
      <c r="H608" s="177"/>
      <c r="I608" s="178">
        <v>125</v>
      </c>
      <c r="J608" s="177"/>
      <c r="K608" s="178" t="str">
        <f t="shared" si="10"/>
        <v>***</v>
      </c>
    </row>
    <row r="609" spans="1:11" hidden="1" x14ac:dyDescent="0.2">
      <c r="A609" s="1" t="s">
        <v>528</v>
      </c>
      <c r="C609" s="173"/>
      <c r="D609" s="174"/>
      <c r="E609" s="175"/>
      <c r="F609" s="176" t="s">
        <v>702</v>
      </c>
      <c r="G609" s="176" t="s">
        <v>359</v>
      </c>
      <c r="H609" s="177"/>
      <c r="I609" s="178">
        <v>25</v>
      </c>
      <c r="J609" s="177"/>
      <c r="K609" s="178" t="str">
        <f t="shared" si="10"/>
        <v>***</v>
      </c>
    </row>
    <row r="610" spans="1:11" hidden="1" x14ac:dyDescent="0.2">
      <c r="A610" s="1" t="s">
        <v>528</v>
      </c>
      <c r="C610" s="173"/>
      <c r="D610" s="174"/>
      <c r="E610" s="175"/>
      <c r="F610" s="176" t="s">
        <v>538</v>
      </c>
      <c r="G610" s="176" t="s">
        <v>359</v>
      </c>
      <c r="H610" s="177"/>
      <c r="I610" s="178">
        <v>1900</v>
      </c>
      <c r="J610" s="177"/>
      <c r="K610" s="178" t="str">
        <f t="shared" si="10"/>
        <v>***</v>
      </c>
    </row>
    <row r="611" spans="1:11" hidden="1" x14ac:dyDescent="0.2">
      <c r="A611" s="1" t="s">
        <v>528</v>
      </c>
      <c r="C611" s="173"/>
      <c r="D611" s="174"/>
      <c r="E611" s="175"/>
      <c r="F611" s="176" t="s">
        <v>1418</v>
      </c>
      <c r="G611" s="176" t="s">
        <v>359</v>
      </c>
      <c r="H611" s="177"/>
      <c r="I611" s="178">
        <v>100</v>
      </c>
      <c r="J611" s="177"/>
      <c r="K611" s="178" t="str">
        <f t="shared" si="10"/>
        <v>***</v>
      </c>
    </row>
    <row r="612" spans="1:11" x14ac:dyDescent="0.2">
      <c r="A612" s="1" t="s">
        <v>13</v>
      </c>
      <c r="C612" s="19" t="s">
        <v>148</v>
      </c>
      <c r="D612" s="25" t="s">
        <v>360</v>
      </c>
      <c r="E612" s="20" t="s">
        <v>361</v>
      </c>
      <c r="F612" s="21"/>
      <c r="G612" s="21"/>
      <c r="H612" s="28">
        <v>0</v>
      </c>
      <c r="I612" s="29">
        <v>1430</v>
      </c>
      <c r="J612" s="28" t="s">
        <v>15</v>
      </c>
      <c r="K612" s="29" t="str">
        <f t="shared" si="10"/>
        <v>***</v>
      </c>
    </row>
    <row r="613" spans="1:11" x14ac:dyDescent="0.2">
      <c r="A613" s="1" t="s">
        <v>16</v>
      </c>
      <c r="C613" s="22"/>
      <c r="D613" s="157"/>
      <c r="E613" s="23" t="s">
        <v>70</v>
      </c>
      <c r="F613" s="24"/>
      <c r="G613" s="24"/>
      <c r="H613" s="30">
        <v>0</v>
      </c>
      <c r="I613" s="31">
        <v>1430</v>
      </c>
      <c r="J613" s="30"/>
      <c r="K613" s="31" t="str">
        <f t="shared" si="10"/>
        <v>***</v>
      </c>
    </row>
    <row r="614" spans="1:11" x14ac:dyDescent="0.2">
      <c r="A614" s="1" t="s">
        <v>528</v>
      </c>
      <c r="C614" s="173"/>
      <c r="D614" s="174"/>
      <c r="E614" s="175" t="s">
        <v>532</v>
      </c>
      <c r="F614" s="176"/>
      <c r="G614" s="176"/>
      <c r="H614" s="177">
        <v>0</v>
      </c>
      <c r="I614" s="178">
        <v>1430</v>
      </c>
      <c r="J614" s="177"/>
      <c r="K614" s="178" t="str">
        <f t="shared" si="10"/>
        <v>***</v>
      </c>
    </row>
    <row r="615" spans="1:11" hidden="1" x14ac:dyDescent="0.2">
      <c r="A615" s="1" t="s">
        <v>528</v>
      </c>
      <c r="C615" s="173"/>
      <c r="D615" s="174"/>
      <c r="E615" s="175"/>
      <c r="F615" s="176" t="s">
        <v>541</v>
      </c>
      <c r="G615" s="176" t="s">
        <v>361</v>
      </c>
      <c r="H615" s="177"/>
      <c r="I615" s="178">
        <v>30</v>
      </c>
      <c r="J615" s="177"/>
      <c r="K615" s="178" t="str">
        <f t="shared" si="10"/>
        <v>***</v>
      </c>
    </row>
    <row r="616" spans="1:11" hidden="1" x14ac:dyDescent="0.2">
      <c r="A616" s="1" t="s">
        <v>528</v>
      </c>
      <c r="C616" s="173"/>
      <c r="D616" s="174"/>
      <c r="E616" s="175"/>
      <c r="F616" s="176" t="s">
        <v>536</v>
      </c>
      <c r="G616" s="176" t="s">
        <v>361</v>
      </c>
      <c r="H616" s="177"/>
      <c r="I616" s="178">
        <v>200</v>
      </c>
      <c r="J616" s="177"/>
      <c r="K616" s="178" t="str">
        <f t="shared" si="10"/>
        <v>***</v>
      </c>
    </row>
    <row r="617" spans="1:11" hidden="1" x14ac:dyDescent="0.2">
      <c r="A617" s="1" t="s">
        <v>528</v>
      </c>
      <c r="C617" s="173"/>
      <c r="D617" s="174"/>
      <c r="E617" s="175"/>
      <c r="F617" s="176" t="s">
        <v>702</v>
      </c>
      <c r="G617" s="176" t="s">
        <v>361</v>
      </c>
      <c r="H617" s="177"/>
      <c r="I617" s="178">
        <v>300</v>
      </c>
      <c r="J617" s="177"/>
      <c r="K617" s="178" t="str">
        <f t="shared" si="10"/>
        <v>***</v>
      </c>
    </row>
    <row r="618" spans="1:11" hidden="1" x14ac:dyDescent="0.2">
      <c r="A618" s="1" t="s">
        <v>528</v>
      </c>
      <c r="C618" s="173"/>
      <c r="D618" s="174"/>
      <c r="E618" s="175"/>
      <c r="F618" s="176" t="s">
        <v>538</v>
      </c>
      <c r="G618" s="176" t="s">
        <v>361</v>
      </c>
      <c r="H618" s="177"/>
      <c r="I618" s="178">
        <v>500</v>
      </c>
      <c r="J618" s="177"/>
      <c r="K618" s="178" t="str">
        <f t="shared" si="10"/>
        <v>***</v>
      </c>
    </row>
    <row r="619" spans="1:11" hidden="1" x14ac:dyDescent="0.2">
      <c r="A619" s="1" t="s">
        <v>528</v>
      </c>
      <c r="C619" s="173"/>
      <c r="D619" s="174"/>
      <c r="E619" s="175"/>
      <c r="F619" s="176" t="s">
        <v>1418</v>
      </c>
      <c r="G619" s="176" t="s">
        <v>361</v>
      </c>
      <c r="H619" s="177"/>
      <c r="I619" s="178">
        <v>200</v>
      </c>
      <c r="J619" s="177"/>
      <c r="K619" s="178" t="str">
        <f t="shared" si="10"/>
        <v>***</v>
      </c>
    </row>
    <row r="620" spans="1:11" hidden="1" x14ac:dyDescent="0.2">
      <c r="A620" s="1" t="s">
        <v>528</v>
      </c>
      <c r="C620" s="173"/>
      <c r="D620" s="174"/>
      <c r="E620" s="175"/>
      <c r="F620" s="176" t="s">
        <v>1419</v>
      </c>
      <c r="G620" s="176" t="s">
        <v>361</v>
      </c>
      <c r="H620" s="177"/>
      <c r="I620" s="178">
        <v>200</v>
      </c>
      <c r="J620" s="177"/>
      <c r="K620" s="178" t="str">
        <f t="shared" si="10"/>
        <v>***</v>
      </c>
    </row>
    <row r="621" spans="1:11" x14ac:dyDescent="0.2">
      <c r="A621" s="1" t="s">
        <v>13</v>
      </c>
      <c r="C621" s="19" t="s">
        <v>148</v>
      </c>
      <c r="D621" s="25" t="s">
        <v>362</v>
      </c>
      <c r="E621" s="20" t="s">
        <v>363</v>
      </c>
      <c r="F621" s="21"/>
      <c r="G621" s="21"/>
      <c r="H621" s="28">
        <v>0</v>
      </c>
      <c r="I621" s="29">
        <v>5000</v>
      </c>
      <c r="J621" s="28" t="s">
        <v>15</v>
      </c>
      <c r="K621" s="29" t="str">
        <f t="shared" si="10"/>
        <v>***</v>
      </c>
    </row>
    <row r="622" spans="1:11" x14ac:dyDescent="0.2">
      <c r="A622" s="1" t="s">
        <v>16</v>
      </c>
      <c r="C622" s="22"/>
      <c r="D622" s="157"/>
      <c r="E622" s="23" t="s">
        <v>70</v>
      </c>
      <c r="F622" s="24"/>
      <c r="G622" s="24"/>
      <c r="H622" s="30">
        <v>0</v>
      </c>
      <c r="I622" s="31">
        <v>5000</v>
      </c>
      <c r="J622" s="30"/>
      <c r="K622" s="31" t="str">
        <f t="shared" si="10"/>
        <v>***</v>
      </c>
    </row>
    <row r="623" spans="1:11" x14ac:dyDescent="0.2">
      <c r="A623" s="1" t="s">
        <v>528</v>
      </c>
      <c r="C623" s="173"/>
      <c r="D623" s="174"/>
      <c r="E623" s="175" t="s">
        <v>532</v>
      </c>
      <c r="F623" s="176"/>
      <c r="G623" s="176"/>
      <c r="H623" s="177">
        <v>0</v>
      </c>
      <c r="I623" s="178">
        <v>5000</v>
      </c>
      <c r="J623" s="177"/>
      <c r="K623" s="178" t="str">
        <f t="shared" si="10"/>
        <v>***</v>
      </c>
    </row>
    <row r="624" spans="1:11" hidden="1" x14ac:dyDescent="0.2">
      <c r="A624" s="1" t="s">
        <v>528</v>
      </c>
      <c r="C624" s="173"/>
      <c r="D624" s="174"/>
      <c r="E624" s="175"/>
      <c r="F624" s="176" t="s">
        <v>536</v>
      </c>
      <c r="G624" s="176" t="s">
        <v>1516</v>
      </c>
      <c r="H624" s="177"/>
      <c r="I624" s="178">
        <v>1500</v>
      </c>
      <c r="J624" s="177"/>
      <c r="K624" s="178" t="str">
        <f t="shared" si="10"/>
        <v>***</v>
      </c>
    </row>
    <row r="625" spans="1:11" hidden="1" x14ac:dyDescent="0.2">
      <c r="A625" s="1" t="s">
        <v>528</v>
      </c>
      <c r="C625" s="173"/>
      <c r="D625" s="174"/>
      <c r="E625" s="175"/>
      <c r="F625" s="176" t="s">
        <v>702</v>
      </c>
      <c r="G625" s="176" t="s">
        <v>1516</v>
      </c>
      <c r="H625" s="177"/>
      <c r="I625" s="178">
        <v>40</v>
      </c>
      <c r="J625" s="177"/>
      <c r="K625" s="178" t="str">
        <f t="shared" si="10"/>
        <v>***</v>
      </c>
    </row>
    <row r="626" spans="1:11" hidden="1" x14ac:dyDescent="0.2">
      <c r="A626" s="1" t="s">
        <v>528</v>
      </c>
      <c r="C626" s="173"/>
      <c r="D626" s="174"/>
      <c r="E626" s="175"/>
      <c r="F626" s="176" t="s">
        <v>538</v>
      </c>
      <c r="G626" s="176" t="s">
        <v>1516</v>
      </c>
      <c r="H626" s="177"/>
      <c r="I626" s="178">
        <v>1460</v>
      </c>
      <c r="J626" s="177"/>
      <c r="K626" s="178" t="str">
        <f t="shared" si="10"/>
        <v>***</v>
      </c>
    </row>
    <row r="627" spans="1:11" hidden="1" x14ac:dyDescent="0.2">
      <c r="A627" s="1" t="s">
        <v>528</v>
      </c>
      <c r="C627" s="173"/>
      <c r="D627" s="174"/>
      <c r="E627" s="175"/>
      <c r="F627" s="176" t="s">
        <v>548</v>
      </c>
      <c r="G627" s="176" t="s">
        <v>1516</v>
      </c>
      <c r="H627" s="177"/>
      <c r="I627" s="178">
        <v>2000</v>
      </c>
      <c r="J627" s="177"/>
      <c r="K627" s="178" t="str">
        <f t="shared" ref="K627:K641" si="11">IF(H627=0,"***",I627/H627)</f>
        <v>***</v>
      </c>
    </row>
    <row r="628" spans="1:11" x14ac:dyDescent="0.2">
      <c r="A628" s="1" t="s">
        <v>13</v>
      </c>
      <c r="C628" s="19" t="s">
        <v>148</v>
      </c>
      <c r="D628" s="25" t="s">
        <v>149</v>
      </c>
      <c r="E628" s="20" t="s">
        <v>150</v>
      </c>
      <c r="F628" s="21"/>
      <c r="G628" s="21"/>
      <c r="H628" s="28">
        <v>600000</v>
      </c>
      <c r="I628" s="29">
        <v>60000</v>
      </c>
      <c r="J628" s="28" t="s">
        <v>15</v>
      </c>
      <c r="K628" s="29">
        <f t="shared" si="11"/>
        <v>0.1</v>
      </c>
    </row>
    <row r="629" spans="1:11" x14ac:dyDescent="0.2">
      <c r="A629" s="1" t="s">
        <v>16</v>
      </c>
      <c r="C629" s="22"/>
      <c r="D629" s="157"/>
      <c r="E629" s="23" t="s">
        <v>70</v>
      </c>
      <c r="F629" s="24"/>
      <c r="G629" s="24"/>
      <c r="H629" s="30">
        <v>600000</v>
      </c>
      <c r="I629" s="31">
        <v>60000</v>
      </c>
      <c r="J629" s="30"/>
      <c r="K629" s="31">
        <f t="shared" si="11"/>
        <v>0.1</v>
      </c>
    </row>
    <row r="630" spans="1:11" x14ac:dyDescent="0.2">
      <c r="A630" s="1" t="s">
        <v>528</v>
      </c>
      <c r="C630" s="173"/>
      <c r="D630" s="174"/>
      <c r="E630" s="175" t="s">
        <v>532</v>
      </c>
      <c r="F630" s="176"/>
      <c r="G630" s="176"/>
      <c r="H630" s="177">
        <v>600000</v>
      </c>
      <c r="I630" s="178">
        <v>60000</v>
      </c>
      <c r="J630" s="177"/>
      <c r="K630" s="178">
        <f t="shared" si="11"/>
        <v>0.1</v>
      </c>
    </row>
    <row r="631" spans="1:11" hidden="1" x14ac:dyDescent="0.2">
      <c r="A631" s="1" t="s">
        <v>528</v>
      </c>
      <c r="C631" s="173"/>
      <c r="D631" s="174"/>
      <c r="E631" s="175"/>
      <c r="F631" s="176" t="s">
        <v>594</v>
      </c>
      <c r="G631" s="176" t="s">
        <v>150</v>
      </c>
      <c r="H631" s="177"/>
      <c r="I631" s="178">
        <v>60000</v>
      </c>
      <c r="J631" s="177"/>
      <c r="K631" s="178" t="str">
        <f t="shared" si="11"/>
        <v>***</v>
      </c>
    </row>
    <row r="632" spans="1:11" x14ac:dyDescent="0.2">
      <c r="A632" s="1" t="s">
        <v>13</v>
      </c>
      <c r="C632" s="19" t="s">
        <v>148</v>
      </c>
      <c r="D632" s="25" t="s">
        <v>151</v>
      </c>
      <c r="E632" s="20" t="s">
        <v>152</v>
      </c>
      <c r="F632" s="21"/>
      <c r="G632" s="21"/>
      <c r="H632" s="28">
        <v>500000</v>
      </c>
      <c r="I632" s="29">
        <v>60000</v>
      </c>
      <c r="J632" s="28" t="s">
        <v>15</v>
      </c>
      <c r="K632" s="29">
        <f t="shared" si="11"/>
        <v>0.12</v>
      </c>
    </row>
    <row r="633" spans="1:11" x14ac:dyDescent="0.2">
      <c r="A633" s="1" t="s">
        <v>16</v>
      </c>
      <c r="C633" s="22"/>
      <c r="D633" s="157"/>
      <c r="E633" s="23" t="s">
        <v>70</v>
      </c>
      <c r="F633" s="24"/>
      <c r="G633" s="24"/>
      <c r="H633" s="30">
        <v>500000</v>
      </c>
      <c r="I633" s="31">
        <v>60000</v>
      </c>
      <c r="J633" s="30"/>
      <c r="K633" s="31">
        <f t="shared" si="11"/>
        <v>0.12</v>
      </c>
    </row>
    <row r="634" spans="1:11" x14ac:dyDescent="0.2">
      <c r="A634" s="1" t="s">
        <v>528</v>
      </c>
      <c r="C634" s="173"/>
      <c r="D634" s="174"/>
      <c r="E634" s="175" t="s">
        <v>532</v>
      </c>
      <c r="F634" s="176"/>
      <c r="G634" s="176"/>
      <c r="H634" s="177">
        <v>500000</v>
      </c>
      <c r="I634" s="178">
        <v>60000</v>
      </c>
      <c r="J634" s="177"/>
      <c r="K634" s="178">
        <f t="shared" si="11"/>
        <v>0.12</v>
      </c>
    </row>
    <row r="635" spans="1:11" hidden="1" x14ac:dyDescent="0.2">
      <c r="A635" s="1" t="s">
        <v>528</v>
      </c>
      <c r="C635" s="173"/>
      <c r="D635" s="174"/>
      <c r="E635" s="175"/>
      <c r="F635" s="176" t="s">
        <v>594</v>
      </c>
      <c r="G635" s="176" t="s">
        <v>152</v>
      </c>
      <c r="H635" s="177"/>
      <c r="I635" s="178">
        <v>60000</v>
      </c>
      <c r="J635" s="177"/>
      <c r="K635" s="178" t="str">
        <f t="shared" si="11"/>
        <v>***</v>
      </c>
    </row>
    <row r="636" spans="1:11" x14ac:dyDescent="0.2">
      <c r="A636" s="1" t="s">
        <v>13</v>
      </c>
      <c r="C636" s="19" t="s">
        <v>19</v>
      </c>
      <c r="D636" s="25" t="s">
        <v>1517</v>
      </c>
      <c r="E636" s="20" t="s">
        <v>1518</v>
      </c>
      <c r="F636" s="21"/>
      <c r="G636" s="21"/>
      <c r="H636" s="28">
        <v>0</v>
      </c>
      <c r="I636" s="29">
        <v>211507.8</v>
      </c>
      <c r="J636" s="28" t="s">
        <v>15</v>
      </c>
      <c r="K636" s="29" t="str">
        <f t="shared" si="11"/>
        <v>***</v>
      </c>
    </row>
    <row r="637" spans="1:11" x14ac:dyDescent="0.2">
      <c r="A637" s="1" t="s">
        <v>16</v>
      </c>
      <c r="C637" s="22"/>
      <c r="D637" s="157"/>
      <c r="E637" s="23" t="s">
        <v>70</v>
      </c>
      <c r="F637" s="24"/>
      <c r="G637" s="24"/>
      <c r="H637" s="30">
        <v>0</v>
      </c>
      <c r="I637" s="31">
        <v>211507.8</v>
      </c>
      <c r="J637" s="30"/>
      <c r="K637" s="31" t="str">
        <f t="shared" si="11"/>
        <v>***</v>
      </c>
    </row>
    <row r="638" spans="1:11" x14ac:dyDescent="0.2">
      <c r="A638" s="1" t="s">
        <v>528</v>
      </c>
      <c r="C638" s="173"/>
      <c r="D638" s="174"/>
      <c r="E638" s="175" t="s">
        <v>1519</v>
      </c>
      <c r="F638" s="176"/>
      <c r="G638" s="176"/>
      <c r="H638" s="177">
        <v>0</v>
      </c>
      <c r="I638" s="178">
        <v>171506.9</v>
      </c>
      <c r="J638" s="177"/>
      <c r="K638" s="178" t="str">
        <f t="shared" si="11"/>
        <v>***</v>
      </c>
    </row>
    <row r="639" spans="1:11" hidden="1" x14ac:dyDescent="0.2">
      <c r="A639" s="1" t="s">
        <v>528</v>
      </c>
      <c r="C639" s="173"/>
      <c r="D639" s="174"/>
      <c r="E639" s="175"/>
      <c r="F639" s="176" t="s">
        <v>548</v>
      </c>
      <c r="G639" s="176" t="s">
        <v>1520</v>
      </c>
      <c r="H639" s="177"/>
      <c r="I639" s="178">
        <v>171506.9</v>
      </c>
      <c r="J639" s="177"/>
      <c r="K639" s="178" t="str">
        <f t="shared" si="11"/>
        <v>***</v>
      </c>
    </row>
    <row r="640" spans="1:11" ht="13.5" thickBot="1" x14ac:dyDescent="0.25">
      <c r="A640" s="1" t="s">
        <v>528</v>
      </c>
      <c r="C640" s="173"/>
      <c r="D640" s="174"/>
      <c r="E640" s="175" t="s">
        <v>1521</v>
      </c>
      <c r="F640" s="176"/>
      <c r="G640" s="176"/>
      <c r="H640" s="177">
        <v>0</v>
      </c>
      <c r="I640" s="178">
        <v>40000.9</v>
      </c>
      <c r="J640" s="177"/>
      <c r="K640" s="178" t="str">
        <f t="shared" si="11"/>
        <v>***</v>
      </c>
    </row>
    <row r="641" spans="1:11" ht="13.5" hidden="1" thickBot="1" x14ac:dyDescent="0.25">
      <c r="A641" s="1" t="s">
        <v>528</v>
      </c>
      <c r="C641" s="173"/>
      <c r="D641" s="174"/>
      <c r="E641" s="175"/>
      <c r="F641" s="176" t="s">
        <v>548</v>
      </c>
      <c r="G641" s="176" t="s">
        <v>1520</v>
      </c>
      <c r="H641" s="177"/>
      <c r="I641" s="178">
        <v>40000.9</v>
      </c>
      <c r="J641" s="177"/>
      <c r="K641" s="178" t="str">
        <f t="shared" si="11"/>
        <v>***</v>
      </c>
    </row>
    <row r="642" spans="1:11" ht="13.5" thickBot="1" x14ac:dyDescent="0.25">
      <c r="A642" s="1" t="s">
        <v>12</v>
      </c>
      <c r="C642" s="171" t="s">
        <v>343</v>
      </c>
      <c r="D642" s="172"/>
      <c r="E642" s="144"/>
      <c r="F642" s="9"/>
      <c r="G642" s="9"/>
      <c r="H642" s="179" t="s">
        <v>551</v>
      </c>
      <c r="I642" s="15">
        <v>368767.8</v>
      </c>
      <c r="J642" s="27"/>
      <c r="K642" s="180" t="s">
        <v>25</v>
      </c>
    </row>
    <row r="643" spans="1:11" ht="13.5" thickBot="1" x14ac:dyDescent="0.25">
      <c r="A643" s="1" t="s">
        <v>21</v>
      </c>
      <c r="C643" s="6" t="s">
        <v>22</v>
      </c>
      <c r="D643" s="12"/>
      <c r="E643" s="7"/>
      <c r="F643" s="8"/>
      <c r="G643" s="8"/>
      <c r="H643" s="185" t="s">
        <v>551</v>
      </c>
      <c r="I643" s="182">
        <f>SUM(I12:I642)/5</f>
        <v>5411709.5999999959</v>
      </c>
      <c r="J643" s="181" t="e">
        <f>I643-#REF!</f>
        <v>#REF!</v>
      </c>
      <c r="K643" s="183" t="s">
        <v>25</v>
      </c>
    </row>
    <row r="644" spans="1:11" x14ac:dyDescent="0.2">
      <c r="A644" s="1" t="s">
        <v>1</v>
      </c>
      <c r="D644" s="11"/>
      <c r="H644" s="26"/>
      <c r="I644" s="26"/>
      <c r="J644" s="26"/>
      <c r="K644" s="26"/>
    </row>
  </sheetData>
  <mergeCells count="1">
    <mergeCell ref="H9:K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N61"/>
  <sheetViews>
    <sheetView showGridLines="0" topLeftCell="B4" workbookViewId="0">
      <selection activeCell="H60" sqref="H60"/>
    </sheetView>
  </sheetViews>
  <sheetFormatPr defaultRowHeight="12.75" x14ac:dyDescent="0.2"/>
  <cols>
    <col min="1" max="1" width="4.28515625" style="1" hidden="1" customWidth="1"/>
    <col min="2" max="2" width="0.85546875" style="1" customWidth="1"/>
    <col min="3" max="3" width="26.140625" style="1" customWidth="1"/>
    <col min="4" max="4" width="8.7109375" style="1" customWidth="1"/>
    <col min="5" max="5" width="48.28515625" style="1" customWidth="1"/>
    <col min="6" max="6" width="4.42578125" style="18" hidden="1" customWidth="1"/>
    <col min="7" max="7" width="36.85546875" style="18" hidden="1" customWidth="1"/>
    <col min="8" max="9" width="15" style="18" customWidth="1"/>
    <col min="10" max="10" width="9.28515625" style="18" hidden="1" customWidth="1"/>
    <col min="11" max="11" width="8.28515625" style="18" customWidth="1"/>
    <col min="12" max="14" width="9.140625" style="18"/>
    <col min="257" max="257" width="0" hidden="1" customWidth="1"/>
    <col min="258" max="258" width="0.85546875" customWidth="1"/>
    <col min="259" max="259" width="26.140625" customWidth="1"/>
    <col min="260" max="260" width="8.7109375" customWidth="1"/>
    <col min="261" max="261" width="48.28515625" customWidth="1"/>
    <col min="262" max="263" width="0" hidden="1" customWidth="1"/>
    <col min="264" max="265" width="15" customWidth="1"/>
    <col min="266" max="266" width="0" hidden="1" customWidth="1"/>
    <col min="267" max="267" width="8.28515625" customWidth="1"/>
    <col min="513" max="513" width="0" hidden="1" customWidth="1"/>
    <col min="514" max="514" width="0.85546875" customWidth="1"/>
    <col min="515" max="515" width="26.140625" customWidth="1"/>
    <col min="516" max="516" width="8.7109375" customWidth="1"/>
    <col min="517" max="517" width="48.28515625" customWidth="1"/>
    <col min="518" max="519" width="0" hidden="1" customWidth="1"/>
    <col min="520" max="521" width="15" customWidth="1"/>
    <col min="522" max="522" width="0" hidden="1" customWidth="1"/>
    <col min="523" max="523" width="8.28515625" customWidth="1"/>
    <col min="769" max="769" width="0" hidden="1" customWidth="1"/>
    <col min="770" max="770" width="0.85546875" customWidth="1"/>
    <col min="771" max="771" width="26.140625" customWidth="1"/>
    <col min="772" max="772" width="8.7109375" customWidth="1"/>
    <col min="773" max="773" width="48.28515625" customWidth="1"/>
    <col min="774" max="775" width="0" hidden="1" customWidth="1"/>
    <col min="776" max="777" width="15" customWidth="1"/>
    <col min="778" max="778" width="0" hidden="1" customWidth="1"/>
    <col min="779" max="779" width="8.28515625" customWidth="1"/>
    <col min="1025" max="1025" width="0" hidden="1" customWidth="1"/>
    <col min="1026" max="1026" width="0.85546875" customWidth="1"/>
    <col min="1027" max="1027" width="26.140625" customWidth="1"/>
    <col min="1028" max="1028" width="8.7109375" customWidth="1"/>
    <col min="1029" max="1029" width="48.28515625" customWidth="1"/>
    <col min="1030" max="1031" width="0" hidden="1" customWidth="1"/>
    <col min="1032" max="1033" width="15" customWidth="1"/>
    <col min="1034" max="1034" width="0" hidden="1" customWidth="1"/>
    <col min="1035" max="1035" width="8.28515625" customWidth="1"/>
    <col min="1281" max="1281" width="0" hidden="1" customWidth="1"/>
    <col min="1282" max="1282" width="0.85546875" customWidth="1"/>
    <col min="1283" max="1283" width="26.140625" customWidth="1"/>
    <col min="1284" max="1284" width="8.7109375" customWidth="1"/>
    <col min="1285" max="1285" width="48.28515625" customWidth="1"/>
    <col min="1286" max="1287" width="0" hidden="1" customWidth="1"/>
    <col min="1288" max="1289" width="15" customWidth="1"/>
    <col min="1290" max="1290" width="0" hidden="1" customWidth="1"/>
    <col min="1291" max="1291" width="8.28515625" customWidth="1"/>
    <col min="1537" max="1537" width="0" hidden="1" customWidth="1"/>
    <col min="1538" max="1538" width="0.85546875" customWidth="1"/>
    <col min="1539" max="1539" width="26.140625" customWidth="1"/>
    <col min="1540" max="1540" width="8.7109375" customWidth="1"/>
    <col min="1541" max="1541" width="48.28515625" customWidth="1"/>
    <col min="1542" max="1543" width="0" hidden="1" customWidth="1"/>
    <col min="1544" max="1545" width="15" customWidth="1"/>
    <col min="1546" max="1546" width="0" hidden="1" customWidth="1"/>
    <col min="1547" max="1547" width="8.28515625" customWidth="1"/>
    <col min="1793" max="1793" width="0" hidden="1" customWidth="1"/>
    <col min="1794" max="1794" width="0.85546875" customWidth="1"/>
    <col min="1795" max="1795" width="26.140625" customWidth="1"/>
    <col min="1796" max="1796" width="8.7109375" customWidth="1"/>
    <col min="1797" max="1797" width="48.28515625" customWidth="1"/>
    <col min="1798" max="1799" width="0" hidden="1" customWidth="1"/>
    <col min="1800" max="1801" width="15" customWidth="1"/>
    <col min="1802" max="1802" width="0" hidden="1" customWidth="1"/>
    <col min="1803" max="1803" width="8.28515625" customWidth="1"/>
    <col min="2049" max="2049" width="0" hidden="1" customWidth="1"/>
    <col min="2050" max="2050" width="0.85546875" customWidth="1"/>
    <col min="2051" max="2051" width="26.140625" customWidth="1"/>
    <col min="2052" max="2052" width="8.7109375" customWidth="1"/>
    <col min="2053" max="2053" width="48.28515625" customWidth="1"/>
    <col min="2054" max="2055" width="0" hidden="1" customWidth="1"/>
    <col min="2056" max="2057" width="15" customWidth="1"/>
    <col min="2058" max="2058" width="0" hidden="1" customWidth="1"/>
    <col min="2059" max="2059" width="8.28515625" customWidth="1"/>
    <col min="2305" max="2305" width="0" hidden="1" customWidth="1"/>
    <col min="2306" max="2306" width="0.85546875" customWidth="1"/>
    <col min="2307" max="2307" width="26.140625" customWidth="1"/>
    <col min="2308" max="2308" width="8.7109375" customWidth="1"/>
    <col min="2309" max="2309" width="48.28515625" customWidth="1"/>
    <col min="2310" max="2311" width="0" hidden="1" customWidth="1"/>
    <col min="2312" max="2313" width="15" customWidth="1"/>
    <col min="2314" max="2314" width="0" hidden="1" customWidth="1"/>
    <col min="2315" max="2315" width="8.28515625" customWidth="1"/>
    <col min="2561" max="2561" width="0" hidden="1" customWidth="1"/>
    <col min="2562" max="2562" width="0.85546875" customWidth="1"/>
    <col min="2563" max="2563" width="26.140625" customWidth="1"/>
    <col min="2564" max="2564" width="8.7109375" customWidth="1"/>
    <col min="2565" max="2565" width="48.28515625" customWidth="1"/>
    <col min="2566" max="2567" width="0" hidden="1" customWidth="1"/>
    <col min="2568" max="2569" width="15" customWidth="1"/>
    <col min="2570" max="2570" width="0" hidden="1" customWidth="1"/>
    <col min="2571" max="2571" width="8.28515625" customWidth="1"/>
    <col min="2817" max="2817" width="0" hidden="1" customWidth="1"/>
    <col min="2818" max="2818" width="0.85546875" customWidth="1"/>
    <col min="2819" max="2819" width="26.140625" customWidth="1"/>
    <col min="2820" max="2820" width="8.7109375" customWidth="1"/>
    <col min="2821" max="2821" width="48.28515625" customWidth="1"/>
    <col min="2822" max="2823" width="0" hidden="1" customWidth="1"/>
    <col min="2824" max="2825" width="15" customWidth="1"/>
    <col min="2826" max="2826" width="0" hidden="1" customWidth="1"/>
    <col min="2827" max="2827" width="8.28515625" customWidth="1"/>
    <col min="3073" max="3073" width="0" hidden="1" customWidth="1"/>
    <col min="3074" max="3074" width="0.85546875" customWidth="1"/>
    <col min="3075" max="3075" width="26.140625" customWidth="1"/>
    <col min="3076" max="3076" width="8.7109375" customWidth="1"/>
    <col min="3077" max="3077" width="48.28515625" customWidth="1"/>
    <col min="3078" max="3079" width="0" hidden="1" customWidth="1"/>
    <col min="3080" max="3081" width="15" customWidth="1"/>
    <col min="3082" max="3082" width="0" hidden="1" customWidth="1"/>
    <col min="3083" max="3083" width="8.28515625" customWidth="1"/>
    <col min="3329" max="3329" width="0" hidden="1" customWidth="1"/>
    <col min="3330" max="3330" width="0.85546875" customWidth="1"/>
    <col min="3331" max="3331" width="26.140625" customWidth="1"/>
    <col min="3332" max="3332" width="8.7109375" customWidth="1"/>
    <col min="3333" max="3333" width="48.28515625" customWidth="1"/>
    <col min="3334" max="3335" width="0" hidden="1" customWidth="1"/>
    <col min="3336" max="3337" width="15" customWidth="1"/>
    <col min="3338" max="3338" width="0" hidden="1" customWidth="1"/>
    <col min="3339" max="3339" width="8.28515625" customWidth="1"/>
    <col min="3585" max="3585" width="0" hidden="1" customWidth="1"/>
    <col min="3586" max="3586" width="0.85546875" customWidth="1"/>
    <col min="3587" max="3587" width="26.140625" customWidth="1"/>
    <col min="3588" max="3588" width="8.7109375" customWidth="1"/>
    <col min="3589" max="3589" width="48.28515625" customWidth="1"/>
    <col min="3590" max="3591" width="0" hidden="1" customWidth="1"/>
    <col min="3592" max="3593" width="15" customWidth="1"/>
    <col min="3594" max="3594" width="0" hidden="1" customWidth="1"/>
    <col min="3595" max="3595" width="8.28515625" customWidth="1"/>
    <col min="3841" max="3841" width="0" hidden="1" customWidth="1"/>
    <col min="3842" max="3842" width="0.85546875" customWidth="1"/>
    <col min="3843" max="3843" width="26.140625" customWidth="1"/>
    <col min="3844" max="3844" width="8.7109375" customWidth="1"/>
    <col min="3845" max="3845" width="48.28515625" customWidth="1"/>
    <col min="3846" max="3847" width="0" hidden="1" customWidth="1"/>
    <col min="3848" max="3849" width="15" customWidth="1"/>
    <col min="3850" max="3850" width="0" hidden="1" customWidth="1"/>
    <col min="3851" max="3851" width="8.28515625" customWidth="1"/>
    <col min="4097" max="4097" width="0" hidden="1" customWidth="1"/>
    <col min="4098" max="4098" width="0.85546875" customWidth="1"/>
    <col min="4099" max="4099" width="26.140625" customWidth="1"/>
    <col min="4100" max="4100" width="8.7109375" customWidth="1"/>
    <col min="4101" max="4101" width="48.28515625" customWidth="1"/>
    <col min="4102" max="4103" width="0" hidden="1" customWidth="1"/>
    <col min="4104" max="4105" width="15" customWidth="1"/>
    <col min="4106" max="4106" width="0" hidden="1" customWidth="1"/>
    <col min="4107" max="4107" width="8.28515625" customWidth="1"/>
    <col min="4353" max="4353" width="0" hidden="1" customWidth="1"/>
    <col min="4354" max="4354" width="0.85546875" customWidth="1"/>
    <col min="4355" max="4355" width="26.140625" customWidth="1"/>
    <col min="4356" max="4356" width="8.7109375" customWidth="1"/>
    <col min="4357" max="4357" width="48.28515625" customWidth="1"/>
    <col min="4358" max="4359" width="0" hidden="1" customWidth="1"/>
    <col min="4360" max="4361" width="15" customWidth="1"/>
    <col min="4362" max="4362" width="0" hidden="1" customWidth="1"/>
    <col min="4363" max="4363" width="8.28515625" customWidth="1"/>
    <col min="4609" max="4609" width="0" hidden="1" customWidth="1"/>
    <col min="4610" max="4610" width="0.85546875" customWidth="1"/>
    <col min="4611" max="4611" width="26.140625" customWidth="1"/>
    <col min="4612" max="4612" width="8.7109375" customWidth="1"/>
    <col min="4613" max="4613" width="48.28515625" customWidth="1"/>
    <col min="4614" max="4615" width="0" hidden="1" customWidth="1"/>
    <col min="4616" max="4617" width="15" customWidth="1"/>
    <col min="4618" max="4618" width="0" hidden="1" customWidth="1"/>
    <col min="4619" max="4619" width="8.28515625" customWidth="1"/>
    <col min="4865" max="4865" width="0" hidden="1" customWidth="1"/>
    <col min="4866" max="4866" width="0.85546875" customWidth="1"/>
    <col min="4867" max="4867" width="26.140625" customWidth="1"/>
    <col min="4868" max="4868" width="8.7109375" customWidth="1"/>
    <col min="4869" max="4869" width="48.28515625" customWidth="1"/>
    <col min="4870" max="4871" width="0" hidden="1" customWidth="1"/>
    <col min="4872" max="4873" width="15" customWidth="1"/>
    <col min="4874" max="4874" width="0" hidden="1" customWidth="1"/>
    <col min="4875" max="4875" width="8.28515625" customWidth="1"/>
    <col min="5121" max="5121" width="0" hidden="1" customWidth="1"/>
    <col min="5122" max="5122" width="0.85546875" customWidth="1"/>
    <col min="5123" max="5123" width="26.140625" customWidth="1"/>
    <col min="5124" max="5124" width="8.7109375" customWidth="1"/>
    <col min="5125" max="5125" width="48.28515625" customWidth="1"/>
    <col min="5126" max="5127" width="0" hidden="1" customWidth="1"/>
    <col min="5128" max="5129" width="15" customWidth="1"/>
    <col min="5130" max="5130" width="0" hidden="1" customWidth="1"/>
    <col min="5131" max="5131" width="8.28515625" customWidth="1"/>
    <col min="5377" max="5377" width="0" hidden="1" customWidth="1"/>
    <col min="5378" max="5378" width="0.85546875" customWidth="1"/>
    <col min="5379" max="5379" width="26.140625" customWidth="1"/>
    <col min="5380" max="5380" width="8.7109375" customWidth="1"/>
    <col min="5381" max="5381" width="48.28515625" customWidth="1"/>
    <col min="5382" max="5383" width="0" hidden="1" customWidth="1"/>
    <col min="5384" max="5385" width="15" customWidth="1"/>
    <col min="5386" max="5386" width="0" hidden="1" customWidth="1"/>
    <col min="5387" max="5387" width="8.28515625" customWidth="1"/>
    <col min="5633" max="5633" width="0" hidden="1" customWidth="1"/>
    <col min="5634" max="5634" width="0.85546875" customWidth="1"/>
    <col min="5635" max="5635" width="26.140625" customWidth="1"/>
    <col min="5636" max="5636" width="8.7109375" customWidth="1"/>
    <col min="5637" max="5637" width="48.28515625" customWidth="1"/>
    <col min="5638" max="5639" width="0" hidden="1" customWidth="1"/>
    <col min="5640" max="5641" width="15" customWidth="1"/>
    <col min="5642" max="5642" width="0" hidden="1" customWidth="1"/>
    <col min="5643" max="5643" width="8.28515625" customWidth="1"/>
    <col min="5889" max="5889" width="0" hidden="1" customWidth="1"/>
    <col min="5890" max="5890" width="0.85546875" customWidth="1"/>
    <col min="5891" max="5891" width="26.140625" customWidth="1"/>
    <col min="5892" max="5892" width="8.7109375" customWidth="1"/>
    <col min="5893" max="5893" width="48.28515625" customWidth="1"/>
    <col min="5894" max="5895" width="0" hidden="1" customWidth="1"/>
    <col min="5896" max="5897" width="15" customWidth="1"/>
    <col min="5898" max="5898" width="0" hidden="1" customWidth="1"/>
    <col min="5899" max="5899" width="8.28515625" customWidth="1"/>
    <col min="6145" max="6145" width="0" hidden="1" customWidth="1"/>
    <col min="6146" max="6146" width="0.85546875" customWidth="1"/>
    <col min="6147" max="6147" width="26.140625" customWidth="1"/>
    <col min="6148" max="6148" width="8.7109375" customWidth="1"/>
    <col min="6149" max="6149" width="48.28515625" customWidth="1"/>
    <col min="6150" max="6151" width="0" hidden="1" customWidth="1"/>
    <col min="6152" max="6153" width="15" customWidth="1"/>
    <col min="6154" max="6154" width="0" hidden="1" customWidth="1"/>
    <col min="6155" max="6155" width="8.28515625" customWidth="1"/>
    <col min="6401" max="6401" width="0" hidden="1" customWidth="1"/>
    <col min="6402" max="6402" width="0.85546875" customWidth="1"/>
    <col min="6403" max="6403" width="26.140625" customWidth="1"/>
    <col min="6404" max="6404" width="8.7109375" customWidth="1"/>
    <col min="6405" max="6405" width="48.28515625" customWidth="1"/>
    <col min="6406" max="6407" width="0" hidden="1" customWidth="1"/>
    <col min="6408" max="6409" width="15" customWidth="1"/>
    <col min="6410" max="6410" width="0" hidden="1" customWidth="1"/>
    <col min="6411" max="6411" width="8.28515625" customWidth="1"/>
    <col min="6657" max="6657" width="0" hidden="1" customWidth="1"/>
    <col min="6658" max="6658" width="0.85546875" customWidth="1"/>
    <col min="6659" max="6659" width="26.140625" customWidth="1"/>
    <col min="6660" max="6660" width="8.7109375" customWidth="1"/>
    <col min="6661" max="6661" width="48.28515625" customWidth="1"/>
    <col min="6662" max="6663" width="0" hidden="1" customWidth="1"/>
    <col min="6664" max="6665" width="15" customWidth="1"/>
    <col min="6666" max="6666" width="0" hidden="1" customWidth="1"/>
    <col min="6667" max="6667" width="8.28515625" customWidth="1"/>
    <col min="6913" max="6913" width="0" hidden="1" customWidth="1"/>
    <col min="6914" max="6914" width="0.85546875" customWidth="1"/>
    <col min="6915" max="6915" width="26.140625" customWidth="1"/>
    <col min="6916" max="6916" width="8.7109375" customWidth="1"/>
    <col min="6917" max="6917" width="48.28515625" customWidth="1"/>
    <col min="6918" max="6919" width="0" hidden="1" customWidth="1"/>
    <col min="6920" max="6921" width="15" customWidth="1"/>
    <col min="6922" max="6922" width="0" hidden="1" customWidth="1"/>
    <col min="6923" max="6923" width="8.28515625" customWidth="1"/>
    <col min="7169" max="7169" width="0" hidden="1" customWidth="1"/>
    <col min="7170" max="7170" width="0.85546875" customWidth="1"/>
    <col min="7171" max="7171" width="26.140625" customWidth="1"/>
    <col min="7172" max="7172" width="8.7109375" customWidth="1"/>
    <col min="7173" max="7173" width="48.28515625" customWidth="1"/>
    <col min="7174" max="7175" width="0" hidden="1" customWidth="1"/>
    <col min="7176" max="7177" width="15" customWidth="1"/>
    <col min="7178" max="7178" width="0" hidden="1" customWidth="1"/>
    <col min="7179" max="7179" width="8.28515625" customWidth="1"/>
    <col min="7425" max="7425" width="0" hidden="1" customWidth="1"/>
    <col min="7426" max="7426" width="0.85546875" customWidth="1"/>
    <col min="7427" max="7427" width="26.140625" customWidth="1"/>
    <col min="7428" max="7428" width="8.7109375" customWidth="1"/>
    <col min="7429" max="7429" width="48.28515625" customWidth="1"/>
    <col min="7430" max="7431" width="0" hidden="1" customWidth="1"/>
    <col min="7432" max="7433" width="15" customWidth="1"/>
    <col min="7434" max="7434" width="0" hidden="1" customWidth="1"/>
    <col min="7435" max="7435" width="8.28515625" customWidth="1"/>
    <col min="7681" max="7681" width="0" hidden="1" customWidth="1"/>
    <col min="7682" max="7682" width="0.85546875" customWidth="1"/>
    <col min="7683" max="7683" width="26.140625" customWidth="1"/>
    <col min="7684" max="7684" width="8.7109375" customWidth="1"/>
    <col min="7685" max="7685" width="48.28515625" customWidth="1"/>
    <col min="7686" max="7687" width="0" hidden="1" customWidth="1"/>
    <col min="7688" max="7689" width="15" customWidth="1"/>
    <col min="7690" max="7690" width="0" hidden="1" customWidth="1"/>
    <col min="7691" max="7691" width="8.28515625" customWidth="1"/>
    <col min="7937" max="7937" width="0" hidden="1" customWidth="1"/>
    <col min="7938" max="7938" width="0.85546875" customWidth="1"/>
    <col min="7939" max="7939" width="26.140625" customWidth="1"/>
    <col min="7940" max="7940" width="8.7109375" customWidth="1"/>
    <col min="7941" max="7941" width="48.28515625" customWidth="1"/>
    <col min="7942" max="7943" width="0" hidden="1" customWidth="1"/>
    <col min="7944" max="7945" width="15" customWidth="1"/>
    <col min="7946" max="7946" width="0" hidden="1" customWidth="1"/>
    <col min="7947" max="7947" width="8.28515625" customWidth="1"/>
    <col min="8193" max="8193" width="0" hidden="1" customWidth="1"/>
    <col min="8194" max="8194" width="0.85546875" customWidth="1"/>
    <col min="8195" max="8195" width="26.140625" customWidth="1"/>
    <col min="8196" max="8196" width="8.7109375" customWidth="1"/>
    <col min="8197" max="8197" width="48.28515625" customWidth="1"/>
    <col min="8198" max="8199" width="0" hidden="1" customWidth="1"/>
    <col min="8200" max="8201" width="15" customWidth="1"/>
    <col min="8202" max="8202" width="0" hidden="1" customWidth="1"/>
    <col min="8203" max="8203" width="8.28515625" customWidth="1"/>
    <col min="8449" max="8449" width="0" hidden="1" customWidth="1"/>
    <col min="8450" max="8450" width="0.85546875" customWidth="1"/>
    <col min="8451" max="8451" width="26.140625" customWidth="1"/>
    <col min="8452" max="8452" width="8.7109375" customWidth="1"/>
    <col min="8453" max="8453" width="48.28515625" customWidth="1"/>
    <col min="8454" max="8455" width="0" hidden="1" customWidth="1"/>
    <col min="8456" max="8457" width="15" customWidth="1"/>
    <col min="8458" max="8458" width="0" hidden="1" customWidth="1"/>
    <col min="8459" max="8459" width="8.28515625" customWidth="1"/>
    <col min="8705" max="8705" width="0" hidden="1" customWidth="1"/>
    <col min="8706" max="8706" width="0.85546875" customWidth="1"/>
    <col min="8707" max="8707" width="26.140625" customWidth="1"/>
    <col min="8708" max="8708" width="8.7109375" customWidth="1"/>
    <col min="8709" max="8709" width="48.28515625" customWidth="1"/>
    <col min="8710" max="8711" width="0" hidden="1" customWidth="1"/>
    <col min="8712" max="8713" width="15" customWidth="1"/>
    <col min="8714" max="8714" width="0" hidden="1" customWidth="1"/>
    <col min="8715" max="8715" width="8.28515625" customWidth="1"/>
    <col min="8961" max="8961" width="0" hidden="1" customWidth="1"/>
    <col min="8962" max="8962" width="0.85546875" customWidth="1"/>
    <col min="8963" max="8963" width="26.140625" customWidth="1"/>
    <col min="8964" max="8964" width="8.7109375" customWidth="1"/>
    <col min="8965" max="8965" width="48.28515625" customWidth="1"/>
    <col min="8966" max="8967" width="0" hidden="1" customWidth="1"/>
    <col min="8968" max="8969" width="15" customWidth="1"/>
    <col min="8970" max="8970" width="0" hidden="1" customWidth="1"/>
    <col min="8971" max="8971" width="8.28515625" customWidth="1"/>
    <col min="9217" max="9217" width="0" hidden="1" customWidth="1"/>
    <col min="9218" max="9218" width="0.85546875" customWidth="1"/>
    <col min="9219" max="9219" width="26.140625" customWidth="1"/>
    <col min="9220" max="9220" width="8.7109375" customWidth="1"/>
    <col min="9221" max="9221" width="48.28515625" customWidth="1"/>
    <col min="9222" max="9223" width="0" hidden="1" customWidth="1"/>
    <col min="9224" max="9225" width="15" customWidth="1"/>
    <col min="9226" max="9226" width="0" hidden="1" customWidth="1"/>
    <col min="9227" max="9227" width="8.28515625" customWidth="1"/>
    <col min="9473" max="9473" width="0" hidden="1" customWidth="1"/>
    <col min="9474" max="9474" width="0.85546875" customWidth="1"/>
    <col min="9475" max="9475" width="26.140625" customWidth="1"/>
    <col min="9476" max="9476" width="8.7109375" customWidth="1"/>
    <col min="9477" max="9477" width="48.28515625" customWidth="1"/>
    <col min="9478" max="9479" width="0" hidden="1" customWidth="1"/>
    <col min="9480" max="9481" width="15" customWidth="1"/>
    <col min="9482" max="9482" width="0" hidden="1" customWidth="1"/>
    <col min="9483" max="9483" width="8.28515625" customWidth="1"/>
    <col min="9729" max="9729" width="0" hidden="1" customWidth="1"/>
    <col min="9730" max="9730" width="0.85546875" customWidth="1"/>
    <col min="9731" max="9731" width="26.140625" customWidth="1"/>
    <col min="9732" max="9732" width="8.7109375" customWidth="1"/>
    <col min="9733" max="9733" width="48.28515625" customWidth="1"/>
    <col min="9734" max="9735" width="0" hidden="1" customWidth="1"/>
    <col min="9736" max="9737" width="15" customWidth="1"/>
    <col min="9738" max="9738" width="0" hidden="1" customWidth="1"/>
    <col min="9739" max="9739" width="8.28515625" customWidth="1"/>
    <col min="9985" max="9985" width="0" hidden="1" customWidth="1"/>
    <col min="9986" max="9986" width="0.85546875" customWidth="1"/>
    <col min="9987" max="9987" width="26.140625" customWidth="1"/>
    <col min="9988" max="9988" width="8.7109375" customWidth="1"/>
    <col min="9989" max="9989" width="48.28515625" customWidth="1"/>
    <col min="9990" max="9991" width="0" hidden="1" customWidth="1"/>
    <col min="9992" max="9993" width="15" customWidth="1"/>
    <col min="9994" max="9994" width="0" hidden="1" customWidth="1"/>
    <col min="9995" max="9995" width="8.28515625" customWidth="1"/>
    <col min="10241" max="10241" width="0" hidden="1" customWidth="1"/>
    <col min="10242" max="10242" width="0.85546875" customWidth="1"/>
    <col min="10243" max="10243" width="26.140625" customWidth="1"/>
    <col min="10244" max="10244" width="8.7109375" customWidth="1"/>
    <col min="10245" max="10245" width="48.28515625" customWidth="1"/>
    <col min="10246" max="10247" width="0" hidden="1" customWidth="1"/>
    <col min="10248" max="10249" width="15" customWidth="1"/>
    <col min="10250" max="10250" width="0" hidden="1" customWidth="1"/>
    <col min="10251" max="10251" width="8.28515625" customWidth="1"/>
    <col min="10497" max="10497" width="0" hidden="1" customWidth="1"/>
    <col min="10498" max="10498" width="0.85546875" customWidth="1"/>
    <col min="10499" max="10499" width="26.140625" customWidth="1"/>
    <col min="10500" max="10500" width="8.7109375" customWidth="1"/>
    <col min="10501" max="10501" width="48.28515625" customWidth="1"/>
    <col min="10502" max="10503" width="0" hidden="1" customWidth="1"/>
    <col min="10504" max="10505" width="15" customWidth="1"/>
    <col min="10506" max="10506" width="0" hidden="1" customWidth="1"/>
    <col min="10507" max="10507" width="8.28515625" customWidth="1"/>
    <col min="10753" max="10753" width="0" hidden="1" customWidth="1"/>
    <col min="10754" max="10754" width="0.85546875" customWidth="1"/>
    <col min="10755" max="10755" width="26.140625" customWidth="1"/>
    <col min="10756" max="10756" width="8.7109375" customWidth="1"/>
    <col min="10757" max="10757" width="48.28515625" customWidth="1"/>
    <col min="10758" max="10759" width="0" hidden="1" customWidth="1"/>
    <col min="10760" max="10761" width="15" customWidth="1"/>
    <col min="10762" max="10762" width="0" hidden="1" customWidth="1"/>
    <col min="10763" max="10763" width="8.28515625" customWidth="1"/>
    <col min="11009" max="11009" width="0" hidden="1" customWidth="1"/>
    <col min="11010" max="11010" width="0.85546875" customWidth="1"/>
    <col min="11011" max="11011" width="26.140625" customWidth="1"/>
    <col min="11012" max="11012" width="8.7109375" customWidth="1"/>
    <col min="11013" max="11013" width="48.28515625" customWidth="1"/>
    <col min="11014" max="11015" width="0" hidden="1" customWidth="1"/>
    <col min="11016" max="11017" width="15" customWidth="1"/>
    <col min="11018" max="11018" width="0" hidden="1" customWidth="1"/>
    <col min="11019" max="11019" width="8.28515625" customWidth="1"/>
    <col min="11265" max="11265" width="0" hidden="1" customWidth="1"/>
    <col min="11266" max="11266" width="0.85546875" customWidth="1"/>
    <col min="11267" max="11267" width="26.140625" customWidth="1"/>
    <col min="11268" max="11268" width="8.7109375" customWidth="1"/>
    <col min="11269" max="11269" width="48.28515625" customWidth="1"/>
    <col min="11270" max="11271" width="0" hidden="1" customWidth="1"/>
    <col min="11272" max="11273" width="15" customWidth="1"/>
    <col min="11274" max="11274" width="0" hidden="1" customWidth="1"/>
    <col min="11275" max="11275" width="8.28515625" customWidth="1"/>
    <col min="11521" max="11521" width="0" hidden="1" customWidth="1"/>
    <col min="11522" max="11522" width="0.85546875" customWidth="1"/>
    <col min="11523" max="11523" width="26.140625" customWidth="1"/>
    <col min="11524" max="11524" width="8.7109375" customWidth="1"/>
    <col min="11525" max="11525" width="48.28515625" customWidth="1"/>
    <col min="11526" max="11527" width="0" hidden="1" customWidth="1"/>
    <col min="11528" max="11529" width="15" customWidth="1"/>
    <col min="11530" max="11530" width="0" hidden="1" customWidth="1"/>
    <col min="11531" max="11531" width="8.28515625" customWidth="1"/>
    <col min="11777" max="11777" width="0" hidden="1" customWidth="1"/>
    <col min="11778" max="11778" width="0.85546875" customWidth="1"/>
    <col min="11779" max="11779" width="26.140625" customWidth="1"/>
    <col min="11780" max="11780" width="8.7109375" customWidth="1"/>
    <col min="11781" max="11781" width="48.28515625" customWidth="1"/>
    <col min="11782" max="11783" width="0" hidden="1" customWidth="1"/>
    <col min="11784" max="11785" width="15" customWidth="1"/>
    <col min="11786" max="11786" width="0" hidden="1" customWidth="1"/>
    <col min="11787" max="11787" width="8.28515625" customWidth="1"/>
    <col min="12033" max="12033" width="0" hidden="1" customWidth="1"/>
    <col min="12034" max="12034" width="0.85546875" customWidth="1"/>
    <col min="12035" max="12035" width="26.140625" customWidth="1"/>
    <col min="12036" max="12036" width="8.7109375" customWidth="1"/>
    <col min="12037" max="12037" width="48.28515625" customWidth="1"/>
    <col min="12038" max="12039" width="0" hidden="1" customWidth="1"/>
    <col min="12040" max="12041" width="15" customWidth="1"/>
    <col min="12042" max="12042" width="0" hidden="1" customWidth="1"/>
    <col min="12043" max="12043" width="8.28515625" customWidth="1"/>
    <col min="12289" max="12289" width="0" hidden="1" customWidth="1"/>
    <col min="12290" max="12290" width="0.85546875" customWidth="1"/>
    <col min="12291" max="12291" width="26.140625" customWidth="1"/>
    <col min="12292" max="12292" width="8.7109375" customWidth="1"/>
    <col min="12293" max="12293" width="48.28515625" customWidth="1"/>
    <col min="12294" max="12295" width="0" hidden="1" customWidth="1"/>
    <col min="12296" max="12297" width="15" customWidth="1"/>
    <col min="12298" max="12298" width="0" hidden="1" customWidth="1"/>
    <col min="12299" max="12299" width="8.28515625" customWidth="1"/>
    <col min="12545" max="12545" width="0" hidden="1" customWidth="1"/>
    <col min="12546" max="12546" width="0.85546875" customWidth="1"/>
    <col min="12547" max="12547" width="26.140625" customWidth="1"/>
    <col min="12548" max="12548" width="8.7109375" customWidth="1"/>
    <col min="12549" max="12549" width="48.28515625" customWidth="1"/>
    <col min="12550" max="12551" width="0" hidden="1" customWidth="1"/>
    <col min="12552" max="12553" width="15" customWidth="1"/>
    <col min="12554" max="12554" width="0" hidden="1" customWidth="1"/>
    <col min="12555" max="12555" width="8.28515625" customWidth="1"/>
    <col min="12801" max="12801" width="0" hidden="1" customWidth="1"/>
    <col min="12802" max="12802" width="0.85546875" customWidth="1"/>
    <col min="12803" max="12803" width="26.140625" customWidth="1"/>
    <col min="12804" max="12804" width="8.7109375" customWidth="1"/>
    <col min="12805" max="12805" width="48.28515625" customWidth="1"/>
    <col min="12806" max="12807" width="0" hidden="1" customWidth="1"/>
    <col min="12808" max="12809" width="15" customWidth="1"/>
    <col min="12810" max="12810" width="0" hidden="1" customWidth="1"/>
    <col min="12811" max="12811" width="8.28515625" customWidth="1"/>
    <col min="13057" max="13057" width="0" hidden="1" customWidth="1"/>
    <col min="13058" max="13058" width="0.85546875" customWidth="1"/>
    <col min="13059" max="13059" width="26.140625" customWidth="1"/>
    <col min="13060" max="13060" width="8.7109375" customWidth="1"/>
    <col min="13061" max="13061" width="48.28515625" customWidth="1"/>
    <col min="13062" max="13063" width="0" hidden="1" customWidth="1"/>
    <col min="13064" max="13065" width="15" customWidth="1"/>
    <col min="13066" max="13066" width="0" hidden="1" customWidth="1"/>
    <col min="13067" max="13067" width="8.28515625" customWidth="1"/>
    <col min="13313" max="13313" width="0" hidden="1" customWidth="1"/>
    <col min="13314" max="13314" width="0.85546875" customWidth="1"/>
    <col min="13315" max="13315" width="26.140625" customWidth="1"/>
    <col min="13316" max="13316" width="8.7109375" customWidth="1"/>
    <col min="13317" max="13317" width="48.28515625" customWidth="1"/>
    <col min="13318" max="13319" width="0" hidden="1" customWidth="1"/>
    <col min="13320" max="13321" width="15" customWidth="1"/>
    <col min="13322" max="13322" width="0" hidden="1" customWidth="1"/>
    <col min="13323" max="13323" width="8.28515625" customWidth="1"/>
    <col min="13569" max="13569" width="0" hidden="1" customWidth="1"/>
    <col min="13570" max="13570" width="0.85546875" customWidth="1"/>
    <col min="13571" max="13571" width="26.140625" customWidth="1"/>
    <col min="13572" max="13572" width="8.7109375" customWidth="1"/>
    <col min="13573" max="13573" width="48.28515625" customWidth="1"/>
    <col min="13574" max="13575" width="0" hidden="1" customWidth="1"/>
    <col min="13576" max="13577" width="15" customWidth="1"/>
    <col min="13578" max="13578" width="0" hidden="1" customWidth="1"/>
    <col min="13579" max="13579" width="8.28515625" customWidth="1"/>
    <col min="13825" max="13825" width="0" hidden="1" customWidth="1"/>
    <col min="13826" max="13826" width="0.85546875" customWidth="1"/>
    <col min="13827" max="13827" width="26.140625" customWidth="1"/>
    <col min="13828" max="13828" width="8.7109375" customWidth="1"/>
    <col min="13829" max="13829" width="48.28515625" customWidth="1"/>
    <col min="13830" max="13831" width="0" hidden="1" customWidth="1"/>
    <col min="13832" max="13833" width="15" customWidth="1"/>
    <col min="13834" max="13834" width="0" hidden="1" customWidth="1"/>
    <col min="13835" max="13835" width="8.28515625" customWidth="1"/>
    <col min="14081" max="14081" width="0" hidden="1" customWidth="1"/>
    <col min="14082" max="14082" width="0.85546875" customWidth="1"/>
    <col min="14083" max="14083" width="26.140625" customWidth="1"/>
    <col min="14084" max="14084" width="8.7109375" customWidth="1"/>
    <col min="14085" max="14085" width="48.28515625" customWidth="1"/>
    <col min="14086" max="14087" width="0" hidden="1" customWidth="1"/>
    <col min="14088" max="14089" width="15" customWidth="1"/>
    <col min="14090" max="14090" width="0" hidden="1" customWidth="1"/>
    <col min="14091" max="14091" width="8.28515625" customWidth="1"/>
    <col min="14337" max="14337" width="0" hidden="1" customWidth="1"/>
    <col min="14338" max="14338" width="0.85546875" customWidth="1"/>
    <col min="14339" max="14339" width="26.140625" customWidth="1"/>
    <col min="14340" max="14340" width="8.7109375" customWidth="1"/>
    <col min="14341" max="14341" width="48.28515625" customWidth="1"/>
    <col min="14342" max="14343" width="0" hidden="1" customWidth="1"/>
    <col min="14344" max="14345" width="15" customWidth="1"/>
    <col min="14346" max="14346" width="0" hidden="1" customWidth="1"/>
    <col min="14347" max="14347" width="8.28515625" customWidth="1"/>
    <col min="14593" max="14593" width="0" hidden="1" customWidth="1"/>
    <col min="14594" max="14594" width="0.85546875" customWidth="1"/>
    <col min="14595" max="14595" width="26.140625" customWidth="1"/>
    <col min="14596" max="14596" width="8.7109375" customWidth="1"/>
    <col min="14597" max="14597" width="48.28515625" customWidth="1"/>
    <col min="14598" max="14599" width="0" hidden="1" customWidth="1"/>
    <col min="14600" max="14601" width="15" customWidth="1"/>
    <col min="14602" max="14602" width="0" hidden="1" customWidth="1"/>
    <col min="14603" max="14603" width="8.28515625" customWidth="1"/>
    <col min="14849" max="14849" width="0" hidden="1" customWidth="1"/>
    <col min="14850" max="14850" width="0.85546875" customWidth="1"/>
    <col min="14851" max="14851" width="26.140625" customWidth="1"/>
    <col min="14852" max="14852" width="8.7109375" customWidth="1"/>
    <col min="14853" max="14853" width="48.28515625" customWidth="1"/>
    <col min="14854" max="14855" width="0" hidden="1" customWidth="1"/>
    <col min="14856" max="14857" width="15" customWidth="1"/>
    <col min="14858" max="14858" width="0" hidden="1" customWidth="1"/>
    <col min="14859" max="14859" width="8.28515625" customWidth="1"/>
    <col min="15105" max="15105" width="0" hidden="1" customWidth="1"/>
    <col min="15106" max="15106" width="0.85546875" customWidth="1"/>
    <col min="15107" max="15107" width="26.140625" customWidth="1"/>
    <col min="15108" max="15108" width="8.7109375" customWidth="1"/>
    <col min="15109" max="15109" width="48.28515625" customWidth="1"/>
    <col min="15110" max="15111" width="0" hidden="1" customWidth="1"/>
    <col min="15112" max="15113" width="15" customWidth="1"/>
    <col min="15114" max="15114" width="0" hidden="1" customWidth="1"/>
    <col min="15115" max="15115" width="8.28515625" customWidth="1"/>
    <col min="15361" max="15361" width="0" hidden="1" customWidth="1"/>
    <col min="15362" max="15362" width="0.85546875" customWidth="1"/>
    <col min="15363" max="15363" width="26.140625" customWidth="1"/>
    <col min="15364" max="15364" width="8.7109375" customWidth="1"/>
    <col min="15365" max="15365" width="48.28515625" customWidth="1"/>
    <col min="15366" max="15367" width="0" hidden="1" customWidth="1"/>
    <col min="15368" max="15369" width="15" customWidth="1"/>
    <col min="15370" max="15370" width="0" hidden="1" customWidth="1"/>
    <col min="15371" max="15371" width="8.28515625" customWidth="1"/>
    <col min="15617" max="15617" width="0" hidden="1" customWidth="1"/>
    <col min="15618" max="15618" width="0.85546875" customWidth="1"/>
    <col min="15619" max="15619" width="26.140625" customWidth="1"/>
    <col min="15620" max="15620" width="8.7109375" customWidth="1"/>
    <col min="15621" max="15621" width="48.28515625" customWidth="1"/>
    <col min="15622" max="15623" width="0" hidden="1" customWidth="1"/>
    <col min="15624" max="15625" width="15" customWidth="1"/>
    <col min="15626" max="15626" width="0" hidden="1" customWidth="1"/>
    <col min="15627" max="15627" width="8.28515625" customWidth="1"/>
    <col min="15873" max="15873" width="0" hidden="1" customWidth="1"/>
    <col min="15874" max="15874" width="0.85546875" customWidth="1"/>
    <col min="15875" max="15875" width="26.140625" customWidth="1"/>
    <col min="15876" max="15876" width="8.7109375" customWidth="1"/>
    <col min="15877" max="15877" width="48.28515625" customWidth="1"/>
    <col min="15878" max="15879" width="0" hidden="1" customWidth="1"/>
    <col min="15880" max="15881" width="15" customWidth="1"/>
    <col min="15882" max="15882" width="0" hidden="1" customWidth="1"/>
    <col min="15883" max="15883" width="8.28515625" customWidth="1"/>
    <col min="16129" max="16129" width="0" hidden="1" customWidth="1"/>
    <col min="16130" max="16130" width="0.85546875" customWidth="1"/>
    <col min="16131" max="16131" width="26.140625" customWidth="1"/>
    <col min="16132" max="16132" width="8.7109375" customWidth="1"/>
    <col min="16133" max="16133" width="48.28515625" customWidth="1"/>
    <col min="16134" max="16135" width="0" hidden="1" customWidth="1"/>
    <col min="16136" max="16137" width="15" customWidth="1"/>
    <col min="16138" max="16138" width="0" hidden="1" customWidth="1"/>
    <col min="16139" max="16139" width="8.28515625" customWidth="1"/>
  </cols>
  <sheetData>
    <row r="1" spans="1:11" x14ac:dyDescent="0.2">
      <c r="A1" s="1" t="s">
        <v>15</v>
      </c>
    </row>
    <row r="3" spans="1:11" x14ac:dyDescent="0.2">
      <c r="C3" s="16" t="s">
        <v>23</v>
      </c>
      <c r="D3" s="16"/>
      <c r="E3" s="16"/>
      <c r="F3" s="17"/>
      <c r="G3" s="17"/>
      <c r="H3" s="17"/>
      <c r="I3" s="17"/>
      <c r="J3" s="17"/>
      <c r="K3" s="17"/>
    </row>
    <row r="4" spans="1:11" x14ac:dyDescent="0.2">
      <c r="C4" s="16" t="s">
        <v>523</v>
      </c>
      <c r="D4" s="16"/>
      <c r="E4" s="16"/>
      <c r="F4" s="17"/>
      <c r="G4" s="17"/>
      <c r="H4" s="17"/>
      <c r="I4" s="17"/>
      <c r="J4" s="17"/>
      <c r="K4" s="17"/>
    </row>
    <row r="5" spans="1:11" x14ac:dyDescent="0.2">
      <c r="C5" s="16" t="s">
        <v>24</v>
      </c>
      <c r="D5" s="16"/>
      <c r="E5" s="16"/>
      <c r="F5" s="17"/>
      <c r="G5" s="17"/>
      <c r="H5" s="17"/>
      <c r="I5" s="17"/>
      <c r="J5" s="17"/>
      <c r="K5" s="17"/>
    </row>
    <row r="7" spans="1:11" ht="18" x14ac:dyDescent="0.25">
      <c r="A7" s="2" t="s">
        <v>0</v>
      </c>
      <c r="B7" s="2"/>
      <c r="C7" s="3" t="s">
        <v>135</v>
      </c>
      <c r="D7" s="10"/>
      <c r="E7" s="4"/>
      <c r="F7" s="5"/>
      <c r="G7" s="5"/>
      <c r="H7" s="13"/>
      <c r="I7" s="13"/>
      <c r="J7" s="13"/>
      <c r="K7" s="158"/>
    </row>
    <row r="8" spans="1:11" ht="13.5" thickBot="1" x14ac:dyDescent="0.25">
      <c r="A8" s="1" t="s">
        <v>1</v>
      </c>
      <c r="D8" s="11"/>
      <c r="H8" s="26"/>
      <c r="I8" s="26"/>
      <c r="J8" s="26"/>
      <c r="K8" s="26"/>
    </row>
    <row r="9" spans="1:11" ht="13.5" thickBot="1" x14ac:dyDescent="0.25">
      <c r="A9" s="1" t="s">
        <v>2</v>
      </c>
      <c r="C9" s="6" t="s">
        <v>3</v>
      </c>
      <c r="D9" s="12"/>
      <c r="E9" s="7"/>
      <c r="F9" s="8"/>
      <c r="G9" s="8"/>
      <c r="H9" s="14"/>
      <c r="I9" s="14"/>
      <c r="J9" s="14"/>
      <c r="K9" s="159"/>
    </row>
    <row r="10" spans="1:11" ht="13.5" thickBot="1" x14ac:dyDescent="0.25">
      <c r="A10" s="1" t="s">
        <v>4</v>
      </c>
      <c r="C10" s="129"/>
      <c r="D10" s="130"/>
      <c r="E10" s="131"/>
      <c r="F10" s="160"/>
      <c r="G10" s="160"/>
      <c r="H10" s="205"/>
      <c r="I10" s="205"/>
      <c r="J10" s="205"/>
      <c r="K10" s="206"/>
    </row>
    <row r="11" spans="1:11" ht="34.5" customHeight="1" x14ac:dyDescent="0.2">
      <c r="A11" s="1" t="s">
        <v>5</v>
      </c>
      <c r="C11" s="161" t="s">
        <v>6</v>
      </c>
      <c r="D11" s="162" t="s">
        <v>7</v>
      </c>
      <c r="E11" s="163" t="s">
        <v>8</v>
      </c>
      <c r="F11" s="164"/>
      <c r="G11" s="164"/>
      <c r="H11" s="164" t="s">
        <v>524</v>
      </c>
      <c r="I11" s="165" t="s">
        <v>525</v>
      </c>
      <c r="J11" s="164" t="s">
        <v>526</v>
      </c>
      <c r="K11" s="165" t="s">
        <v>323</v>
      </c>
    </row>
    <row r="12" spans="1:11" ht="13.5" customHeight="1" thickBot="1" x14ac:dyDescent="0.25">
      <c r="A12" s="1" t="s">
        <v>9</v>
      </c>
      <c r="C12" s="166"/>
      <c r="D12" s="167"/>
      <c r="E12" s="168" t="s">
        <v>527</v>
      </c>
      <c r="F12" s="169" t="s">
        <v>10</v>
      </c>
      <c r="G12" s="169" t="s">
        <v>11</v>
      </c>
      <c r="H12" s="169"/>
      <c r="I12" s="170"/>
      <c r="J12" s="169"/>
      <c r="K12" s="170"/>
    </row>
    <row r="13" spans="1:11" ht="13.5" thickBot="1" x14ac:dyDescent="0.25">
      <c r="A13" s="1" t="s">
        <v>12</v>
      </c>
      <c r="C13" s="171" t="s">
        <v>342</v>
      </c>
      <c r="D13" s="172"/>
      <c r="E13" s="144"/>
      <c r="F13" s="9"/>
      <c r="G13" s="9"/>
      <c r="H13" s="27"/>
      <c r="I13" s="15"/>
      <c r="J13" s="27"/>
      <c r="K13" s="15"/>
    </row>
    <row r="14" spans="1:11" x14ac:dyDescent="0.2">
      <c r="A14" s="1" t="s">
        <v>13</v>
      </c>
      <c r="C14" s="19" t="s">
        <v>19</v>
      </c>
      <c r="D14" s="25" t="s">
        <v>592</v>
      </c>
      <c r="E14" s="20" t="s">
        <v>593</v>
      </c>
      <c r="F14" s="21"/>
      <c r="G14" s="21"/>
      <c r="H14" s="28">
        <v>0</v>
      </c>
      <c r="I14" s="29">
        <v>500000</v>
      </c>
      <c r="J14" s="28" t="s">
        <v>15</v>
      </c>
      <c r="K14" s="29" t="str">
        <f t="shared" ref="K14:K58" si="0">IF(H14=0,"***",I14/H14)</f>
        <v>***</v>
      </c>
    </row>
    <row r="15" spans="1:11" x14ac:dyDescent="0.2">
      <c r="A15" s="1" t="s">
        <v>16</v>
      </c>
      <c r="C15" s="22"/>
      <c r="D15" s="157"/>
      <c r="E15" s="23" t="s">
        <v>137</v>
      </c>
      <c r="F15" s="24"/>
      <c r="G15" s="24"/>
      <c r="H15" s="30">
        <v>0</v>
      </c>
      <c r="I15" s="31">
        <v>500000</v>
      </c>
      <c r="J15" s="30"/>
      <c r="K15" s="31" t="str">
        <f t="shared" si="0"/>
        <v>***</v>
      </c>
    </row>
    <row r="16" spans="1:11" x14ac:dyDescent="0.2">
      <c r="A16" s="1" t="s">
        <v>528</v>
      </c>
      <c r="C16" s="173"/>
      <c r="D16" s="174"/>
      <c r="E16" s="175" t="s">
        <v>532</v>
      </c>
      <c r="F16" s="176"/>
      <c r="G16" s="176"/>
      <c r="H16" s="177">
        <v>0</v>
      </c>
      <c r="I16" s="178">
        <v>500000</v>
      </c>
      <c r="J16" s="177"/>
      <c r="K16" s="178" t="str">
        <f t="shared" si="0"/>
        <v>***</v>
      </c>
    </row>
    <row r="17" spans="1:11" hidden="1" x14ac:dyDescent="0.2">
      <c r="A17" s="1" t="s">
        <v>528</v>
      </c>
      <c r="C17" s="173"/>
      <c r="D17" s="174"/>
      <c r="E17" s="175"/>
      <c r="F17" s="176" t="s">
        <v>594</v>
      </c>
      <c r="G17" s="176" t="s">
        <v>593</v>
      </c>
      <c r="H17" s="177"/>
      <c r="I17" s="178">
        <v>500000</v>
      </c>
      <c r="J17" s="177"/>
      <c r="K17" s="178" t="str">
        <f t="shared" si="0"/>
        <v>***</v>
      </c>
    </row>
    <row r="18" spans="1:11" x14ac:dyDescent="0.2">
      <c r="A18" s="1" t="s">
        <v>13</v>
      </c>
      <c r="C18" s="19" t="s">
        <v>19</v>
      </c>
      <c r="D18" s="25" t="s">
        <v>595</v>
      </c>
      <c r="E18" s="20" t="s">
        <v>596</v>
      </c>
      <c r="F18" s="21"/>
      <c r="G18" s="21"/>
      <c r="H18" s="28">
        <v>0</v>
      </c>
      <c r="I18" s="29">
        <v>60000</v>
      </c>
      <c r="J18" s="28" t="s">
        <v>15</v>
      </c>
      <c r="K18" s="29" t="str">
        <f t="shared" si="0"/>
        <v>***</v>
      </c>
    </row>
    <row r="19" spans="1:11" x14ac:dyDescent="0.2">
      <c r="A19" s="1" t="s">
        <v>16</v>
      </c>
      <c r="C19" s="22"/>
      <c r="D19" s="157"/>
      <c r="E19" s="23" t="s">
        <v>137</v>
      </c>
      <c r="F19" s="24"/>
      <c r="G19" s="24"/>
      <c r="H19" s="30">
        <v>0</v>
      </c>
      <c r="I19" s="31">
        <v>60000</v>
      </c>
      <c r="J19" s="30"/>
      <c r="K19" s="31" t="str">
        <f t="shared" si="0"/>
        <v>***</v>
      </c>
    </row>
    <row r="20" spans="1:11" x14ac:dyDescent="0.2">
      <c r="A20" s="1" t="s">
        <v>528</v>
      </c>
      <c r="C20" s="173"/>
      <c r="D20" s="174"/>
      <c r="E20" s="175" t="s">
        <v>532</v>
      </c>
      <c r="F20" s="176"/>
      <c r="G20" s="176"/>
      <c r="H20" s="177">
        <v>0</v>
      </c>
      <c r="I20" s="178">
        <v>60000</v>
      </c>
      <c r="J20" s="177"/>
      <c r="K20" s="178" t="str">
        <f t="shared" si="0"/>
        <v>***</v>
      </c>
    </row>
    <row r="21" spans="1:11" hidden="1" x14ac:dyDescent="0.2">
      <c r="A21" s="1" t="s">
        <v>528</v>
      </c>
      <c r="C21" s="173"/>
      <c r="D21" s="174"/>
      <c r="E21" s="175"/>
      <c r="F21" s="176" t="s">
        <v>594</v>
      </c>
      <c r="G21" s="176" t="s">
        <v>596</v>
      </c>
      <c r="H21" s="177"/>
      <c r="I21" s="178">
        <v>60000</v>
      </c>
      <c r="J21" s="177"/>
      <c r="K21" s="178" t="str">
        <f t="shared" si="0"/>
        <v>***</v>
      </c>
    </row>
    <row r="22" spans="1:11" x14ac:dyDescent="0.2">
      <c r="A22" s="1" t="s">
        <v>13</v>
      </c>
      <c r="C22" s="19" t="s">
        <v>19</v>
      </c>
      <c r="D22" s="25" t="s">
        <v>314</v>
      </c>
      <c r="E22" s="20" t="s">
        <v>315</v>
      </c>
      <c r="F22" s="21"/>
      <c r="G22" s="21"/>
      <c r="H22" s="28">
        <v>6899117.7999999998</v>
      </c>
      <c r="I22" s="29">
        <v>7727676</v>
      </c>
      <c r="J22" s="28" t="s">
        <v>15</v>
      </c>
      <c r="K22" s="29">
        <f t="shared" si="0"/>
        <v>1.1200962534659142</v>
      </c>
    </row>
    <row r="23" spans="1:11" x14ac:dyDescent="0.2">
      <c r="A23" s="1" t="s">
        <v>16</v>
      </c>
      <c r="C23" s="22"/>
      <c r="D23" s="157"/>
      <c r="E23" s="23" t="s">
        <v>316</v>
      </c>
      <c r="F23" s="24"/>
      <c r="G23" s="24"/>
      <c r="H23" s="30">
        <v>6899117.7999999998</v>
      </c>
      <c r="I23" s="31">
        <v>7727676</v>
      </c>
      <c r="J23" s="30"/>
      <c r="K23" s="31">
        <f t="shared" si="0"/>
        <v>1.1200962534659142</v>
      </c>
    </row>
    <row r="24" spans="1:11" x14ac:dyDescent="0.2">
      <c r="A24" s="1" t="s">
        <v>528</v>
      </c>
      <c r="C24" s="173"/>
      <c r="D24" s="174"/>
      <c r="E24" s="175" t="s">
        <v>532</v>
      </c>
      <c r="F24" s="176"/>
      <c r="G24" s="176"/>
      <c r="H24" s="177">
        <v>6899117.7999999998</v>
      </c>
      <c r="I24" s="178">
        <v>7727676</v>
      </c>
      <c r="J24" s="177"/>
      <c r="K24" s="178">
        <f t="shared" si="0"/>
        <v>1.1200962534659142</v>
      </c>
    </row>
    <row r="25" spans="1:11" hidden="1" x14ac:dyDescent="0.2">
      <c r="A25" s="1" t="s">
        <v>528</v>
      </c>
      <c r="C25" s="173"/>
      <c r="D25" s="174"/>
      <c r="E25" s="175"/>
      <c r="F25" s="176" t="s">
        <v>597</v>
      </c>
      <c r="G25" s="176" t="s">
        <v>598</v>
      </c>
      <c r="H25" s="177"/>
      <c r="I25" s="178">
        <v>6660864</v>
      </c>
      <c r="J25" s="177"/>
      <c r="K25" s="178" t="str">
        <f t="shared" si="0"/>
        <v>***</v>
      </c>
    </row>
    <row r="26" spans="1:11" hidden="1" x14ac:dyDescent="0.2">
      <c r="A26" s="1" t="s">
        <v>528</v>
      </c>
      <c r="C26" s="173"/>
      <c r="D26" s="174"/>
      <c r="E26" s="175"/>
      <c r="F26" s="176" t="s">
        <v>597</v>
      </c>
      <c r="G26" s="176" t="s">
        <v>599</v>
      </c>
      <c r="H26" s="177"/>
      <c r="I26" s="178">
        <v>1066812</v>
      </c>
      <c r="J26" s="177"/>
      <c r="K26" s="178" t="str">
        <f t="shared" si="0"/>
        <v>***</v>
      </c>
    </row>
    <row r="27" spans="1:11" x14ac:dyDescent="0.2">
      <c r="A27" s="1" t="s">
        <v>13</v>
      </c>
      <c r="C27" s="19" t="s">
        <v>19</v>
      </c>
      <c r="D27" s="25" t="s">
        <v>600</v>
      </c>
      <c r="E27" s="20" t="s">
        <v>136</v>
      </c>
      <c r="F27" s="21"/>
      <c r="G27" s="21"/>
      <c r="H27" s="28">
        <v>2117717</v>
      </c>
      <c r="I27" s="29">
        <v>1430000</v>
      </c>
      <c r="J27" s="28" t="s">
        <v>15</v>
      </c>
      <c r="K27" s="29">
        <f t="shared" si="0"/>
        <v>0.67525547558998678</v>
      </c>
    </row>
    <row r="28" spans="1:11" x14ac:dyDescent="0.2">
      <c r="A28" s="1" t="s">
        <v>16</v>
      </c>
      <c r="C28" s="22"/>
      <c r="D28" s="157"/>
      <c r="E28" s="23" t="s">
        <v>137</v>
      </c>
      <c r="F28" s="24"/>
      <c r="G28" s="24"/>
      <c r="H28" s="30">
        <v>1767717</v>
      </c>
      <c r="I28" s="31">
        <v>1180000</v>
      </c>
      <c r="J28" s="30"/>
      <c r="K28" s="31">
        <f t="shared" si="0"/>
        <v>0.66752766421321963</v>
      </c>
    </row>
    <row r="29" spans="1:11" x14ac:dyDescent="0.2">
      <c r="A29" s="1" t="s">
        <v>528</v>
      </c>
      <c r="C29" s="173"/>
      <c r="D29" s="174"/>
      <c r="E29" s="175" t="s">
        <v>532</v>
      </c>
      <c r="F29" s="176"/>
      <c r="G29" s="176"/>
      <c r="H29" s="177">
        <v>100000</v>
      </c>
      <c r="I29" s="178">
        <v>250000</v>
      </c>
      <c r="J29" s="177"/>
      <c r="K29" s="178">
        <f t="shared" si="0"/>
        <v>2.5</v>
      </c>
    </row>
    <row r="30" spans="1:11" hidden="1" x14ac:dyDescent="0.2">
      <c r="A30" s="1" t="s">
        <v>528</v>
      </c>
      <c r="C30" s="173"/>
      <c r="D30" s="174"/>
      <c r="E30" s="175"/>
      <c r="F30" s="176" t="s">
        <v>594</v>
      </c>
      <c r="G30" s="176" t="s">
        <v>601</v>
      </c>
      <c r="H30" s="177"/>
      <c r="I30" s="178">
        <v>250000</v>
      </c>
      <c r="J30" s="177"/>
      <c r="K30" s="178" t="str">
        <f t="shared" si="0"/>
        <v>***</v>
      </c>
    </row>
    <row r="31" spans="1:11" x14ac:dyDescent="0.2">
      <c r="A31" s="1" t="s">
        <v>528</v>
      </c>
      <c r="C31" s="173"/>
      <c r="D31" s="174"/>
      <c r="E31" s="175" t="s">
        <v>602</v>
      </c>
      <c r="F31" s="176"/>
      <c r="G31" s="176"/>
      <c r="H31" s="177">
        <v>968717</v>
      </c>
      <c r="I31" s="178">
        <v>800000</v>
      </c>
      <c r="J31" s="177"/>
      <c r="K31" s="178">
        <f t="shared" si="0"/>
        <v>0.82583458326838488</v>
      </c>
    </row>
    <row r="32" spans="1:11" hidden="1" x14ac:dyDescent="0.2">
      <c r="A32" s="1" t="s">
        <v>528</v>
      </c>
      <c r="C32" s="173"/>
      <c r="D32" s="174"/>
      <c r="E32" s="175"/>
      <c r="F32" s="176" t="s">
        <v>594</v>
      </c>
      <c r="G32" s="176" t="s">
        <v>603</v>
      </c>
      <c r="H32" s="177"/>
      <c r="I32" s="178">
        <v>800000</v>
      </c>
      <c r="J32" s="177"/>
      <c r="K32" s="178" t="str">
        <f t="shared" si="0"/>
        <v>***</v>
      </c>
    </row>
    <row r="33" spans="1:11" x14ac:dyDescent="0.2">
      <c r="A33" s="1" t="s">
        <v>528</v>
      </c>
      <c r="C33" s="173"/>
      <c r="D33" s="174"/>
      <c r="E33" s="175" t="s">
        <v>604</v>
      </c>
      <c r="F33" s="176"/>
      <c r="G33" s="176"/>
      <c r="H33" s="177">
        <v>150000</v>
      </c>
      <c r="I33" s="178">
        <v>100000</v>
      </c>
      <c r="J33" s="177"/>
      <c r="K33" s="178">
        <f t="shared" si="0"/>
        <v>0.66666666666666663</v>
      </c>
    </row>
    <row r="34" spans="1:11" hidden="1" x14ac:dyDescent="0.2">
      <c r="A34" s="1" t="s">
        <v>528</v>
      </c>
      <c r="C34" s="173"/>
      <c r="D34" s="174"/>
      <c r="E34" s="175"/>
      <c r="F34" s="176" t="s">
        <v>594</v>
      </c>
      <c r="G34" s="176" t="s">
        <v>605</v>
      </c>
      <c r="H34" s="177"/>
      <c r="I34" s="178">
        <v>100000</v>
      </c>
      <c r="J34" s="177"/>
      <c r="K34" s="178" t="str">
        <f t="shared" si="0"/>
        <v>***</v>
      </c>
    </row>
    <row r="35" spans="1:11" x14ac:dyDescent="0.2">
      <c r="A35" s="1" t="s">
        <v>528</v>
      </c>
      <c r="C35" s="173"/>
      <c r="D35" s="174"/>
      <c r="E35" s="175" t="s">
        <v>606</v>
      </c>
      <c r="F35" s="176"/>
      <c r="G35" s="176"/>
      <c r="H35" s="177">
        <v>30000</v>
      </c>
      <c r="I35" s="178">
        <v>30000</v>
      </c>
      <c r="J35" s="177"/>
      <c r="K35" s="178">
        <f t="shared" si="0"/>
        <v>1</v>
      </c>
    </row>
    <row r="36" spans="1:11" hidden="1" x14ac:dyDescent="0.2">
      <c r="A36" s="1" t="s">
        <v>528</v>
      </c>
      <c r="C36" s="173"/>
      <c r="D36" s="174"/>
      <c r="E36" s="175"/>
      <c r="F36" s="176" t="s">
        <v>594</v>
      </c>
      <c r="G36" s="176" t="s">
        <v>607</v>
      </c>
      <c r="H36" s="177"/>
      <c r="I36" s="178">
        <v>30000</v>
      </c>
      <c r="J36" s="177"/>
      <c r="K36" s="178" t="str">
        <f t="shared" si="0"/>
        <v>***</v>
      </c>
    </row>
    <row r="37" spans="1:11" x14ac:dyDescent="0.2">
      <c r="A37" s="1" t="s">
        <v>16</v>
      </c>
      <c r="C37" s="22"/>
      <c r="D37" s="157"/>
      <c r="E37" s="23" t="s">
        <v>313</v>
      </c>
      <c r="F37" s="24"/>
      <c r="G37" s="24"/>
      <c r="H37" s="30">
        <v>350000</v>
      </c>
      <c r="I37" s="31">
        <v>250000</v>
      </c>
      <c r="J37" s="30"/>
      <c r="K37" s="31">
        <f t="shared" si="0"/>
        <v>0.7142857142857143</v>
      </c>
    </row>
    <row r="38" spans="1:11" x14ac:dyDescent="0.2">
      <c r="A38" s="1" t="s">
        <v>528</v>
      </c>
      <c r="C38" s="173"/>
      <c r="D38" s="174"/>
      <c r="E38" s="175" t="s">
        <v>608</v>
      </c>
      <c r="F38" s="176"/>
      <c r="G38" s="176"/>
      <c r="H38" s="177">
        <v>350000</v>
      </c>
      <c r="I38" s="178">
        <v>250000</v>
      </c>
      <c r="J38" s="177"/>
      <c r="K38" s="178">
        <f t="shared" si="0"/>
        <v>0.7142857142857143</v>
      </c>
    </row>
    <row r="39" spans="1:11" hidden="1" x14ac:dyDescent="0.2">
      <c r="A39" s="1" t="s">
        <v>528</v>
      </c>
      <c r="C39" s="173"/>
      <c r="D39" s="174"/>
      <c r="E39" s="175"/>
      <c r="F39" s="176" t="s">
        <v>594</v>
      </c>
      <c r="G39" s="176" t="s">
        <v>609</v>
      </c>
      <c r="H39" s="177"/>
      <c r="I39" s="178">
        <v>250000</v>
      </c>
      <c r="J39" s="177"/>
      <c r="K39" s="178" t="str">
        <f t="shared" si="0"/>
        <v>***</v>
      </c>
    </row>
    <row r="40" spans="1:11" x14ac:dyDescent="0.2">
      <c r="A40" s="1" t="s">
        <v>13</v>
      </c>
      <c r="C40" s="19" t="s">
        <v>19</v>
      </c>
      <c r="D40" s="25" t="s">
        <v>138</v>
      </c>
      <c r="E40" s="20" t="s">
        <v>139</v>
      </c>
      <c r="F40" s="21"/>
      <c r="G40" s="21"/>
      <c r="H40" s="28">
        <v>256500</v>
      </c>
      <c r="I40" s="29">
        <v>256500</v>
      </c>
      <c r="J40" s="28" t="s">
        <v>15</v>
      </c>
      <c r="K40" s="29">
        <f t="shared" si="0"/>
        <v>1</v>
      </c>
    </row>
    <row r="41" spans="1:11" x14ac:dyDescent="0.2">
      <c r="A41" s="1" t="s">
        <v>16</v>
      </c>
      <c r="C41" s="22"/>
      <c r="D41" s="157"/>
      <c r="E41" s="23" t="s">
        <v>137</v>
      </c>
      <c r="F41" s="24"/>
      <c r="G41" s="24"/>
      <c r="H41" s="30">
        <v>49500</v>
      </c>
      <c r="I41" s="31">
        <v>49500</v>
      </c>
      <c r="J41" s="30"/>
      <c r="K41" s="31">
        <f t="shared" si="0"/>
        <v>1</v>
      </c>
    </row>
    <row r="42" spans="1:11" x14ac:dyDescent="0.2">
      <c r="A42" s="1" t="s">
        <v>528</v>
      </c>
      <c r="C42" s="173"/>
      <c r="D42" s="174"/>
      <c r="E42" s="175" t="s">
        <v>532</v>
      </c>
      <c r="F42" s="176"/>
      <c r="G42" s="176"/>
      <c r="H42" s="177">
        <v>49500</v>
      </c>
      <c r="I42" s="178">
        <v>49500</v>
      </c>
      <c r="J42" s="177"/>
      <c r="K42" s="178">
        <f t="shared" si="0"/>
        <v>1</v>
      </c>
    </row>
    <row r="43" spans="1:11" hidden="1" x14ac:dyDescent="0.2">
      <c r="A43" s="1" t="s">
        <v>528</v>
      </c>
      <c r="C43" s="173"/>
      <c r="D43" s="174"/>
      <c r="E43" s="175"/>
      <c r="F43" s="176" t="s">
        <v>536</v>
      </c>
      <c r="G43" s="176" t="s">
        <v>479</v>
      </c>
      <c r="H43" s="177"/>
      <c r="I43" s="178">
        <v>20000</v>
      </c>
      <c r="J43" s="177"/>
      <c r="K43" s="178" t="str">
        <f t="shared" si="0"/>
        <v>***</v>
      </c>
    </row>
    <row r="44" spans="1:11" hidden="1" x14ac:dyDescent="0.2">
      <c r="A44" s="1" t="s">
        <v>528</v>
      </c>
      <c r="C44" s="173"/>
      <c r="D44" s="174"/>
      <c r="E44" s="175"/>
      <c r="F44" s="176" t="s">
        <v>536</v>
      </c>
      <c r="G44" s="176" t="s">
        <v>610</v>
      </c>
      <c r="H44" s="177"/>
      <c r="I44" s="178">
        <v>8000</v>
      </c>
      <c r="J44" s="177"/>
      <c r="K44" s="178" t="str">
        <f t="shared" si="0"/>
        <v>***</v>
      </c>
    </row>
    <row r="45" spans="1:11" hidden="1" x14ac:dyDescent="0.2">
      <c r="A45" s="1" t="s">
        <v>528</v>
      </c>
      <c r="C45" s="173"/>
      <c r="D45" s="174"/>
      <c r="E45" s="175"/>
      <c r="F45" s="176" t="s">
        <v>538</v>
      </c>
      <c r="G45" s="176" t="s">
        <v>611</v>
      </c>
      <c r="H45" s="177"/>
      <c r="I45" s="178">
        <v>20000</v>
      </c>
      <c r="J45" s="177"/>
      <c r="K45" s="178" t="str">
        <f t="shared" si="0"/>
        <v>***</v>
      </c>
    </row>
    <row r="46" spans="1:11" hidden="1" x14ac:dyDescent="0.2">
      <c r="A46" s="1" t="s">
        <v>528</v>
      </c>
      <c r="C46" s="173"/>
      <c r="D46" s="174"/>
      <c r="E46" s="175"/>
      <c r="F46" s="176" t="s">
        <v>548</v>
      </c>
      <c r="G46" s="176" t="s">
        <v>612</v>
      </c>
      <c r="H46" s="177"/>
      <c r="I46" s="178">
        <v>1500</v>
      </c>
      <c r="J46" s="177"/>
      <c r="K46" s="178" t="str">
        <f t="shared" si="0"/>
        <v>***</v>
      </c>
    </row>
    <row r="47" spans="1:11" x14ac:dyDescent="0.2">
      <c r="A47" s="1" t="s">
        <v>16</v>
      </c>
      <c r="C47" s="22"/>
      <c r="D47" s="157"/>
      <c r="E47" s="23" t="s">
        <v>140</v>
      </c>
      <c r="F47" s="24"/>
      <c r="G47" s="24"/>
      <c r="H47" s="30">
        <v>207000</v>
      </c>
      <c r="I47" s="31">
        <v>207000</v>
      </c>
      <c r="J47" s="30"/>
      <c r="K47" s="31">
        <f t="shared" si="0"/>
        <v>1</v>
      </c>
    </row>
    <row r="48" spans="1:11" x14ac:dyDescent="0.2">
      <c r="A48" s="1" t="s">
        <v>528</v>
      </c>
      <c r="C48" s="173"/>
      <c r="D48" s="174"/>
      <c r="E48" s="175" t="s">
        <v>532</v>
      </c>
      <c r="F48" s="176"/>
      <c r="G48" s="176"/>
      <c r="H48" s="177">
        <v>207000</v>
      </c>
      <c r="I48" s="178">
        <v>207000</v>
      </c>
      <c r="J48" s="177"/>
      <c r="K48" s="178">
        <f t="shared" si="0"/>
        <v>1</v>
      </c>
    </row>
    <row r="49" spans="1:11" hidden="1" x14ac:dyDescent="0.2">
      <c r="A49" s="1" t="s">
        <v>528</v>
      </c>
      <c r="C49" s="173"/>
      <c r="D49" s="174"/>
      <c r="E49" s="175"/>
      <c r="F49" s="176" t="s">
        <v>613</v>
      </c>
      <c r="G49" s="176" t="s">
        <v>614</v>
      </c>
      <c r="H49" s="177"/>
      <c r="I49" s="178">
        <v>200000</v>
      </c>
      <c r="J49" s="177"/>
      <c r="K49" s="178" t="str">
        <f t="shared" si="0"/>
        <v>***</v>
      </c>
    </row>
    <row r="50" spans="1:11" hidden="1" x14ac:dyDescent="0.2">
      <c r="A50" s="1" t="s">
        <v>528</v>
      </c>
      <c r="C50" s="173"/>
      <c r="D50" s="174"/>
      <c r="E50" s="175"/>
      <c r="F50" s="176" t="s">
        <v>560</v>
      </c>
      <c r="G50" s="176" t="s">
        <v>615</v>
      </c>
      <c r="H50" s="177"/>
      <c r="I50" s="178">
        <v>7000</v>
      </c>
      <c r="J50" s="177"/>
      <c r="K50" s="178" t="str">
        <f t="shared" si="0"/>
        <v>***</v>
      </c>
    </row>
    <row r="51" spans="1:11" x14ac:dyDescent="0.2">
      <c r="A51" s="1" t="s">
        <v>13</v>
      </c>
      <c r="C51" s="19" t="s">
        <v>19</v>
      </c>
      <c r="D51" s="25" t="s">
        <v>141</v>
      </c>
      <c r="E51" s="20" t="s">
        <v>142</v>
      </c>
      <c r="F51" s="21"/>
      <c r="G51" s="21"/>
      <c r="H51" s="28">
        <v>790000</v>
      </c>
      <c r="I51" s="29">
        <v>550000</v>
      </c>
      <c r="J51" s="28" t="s">
        <v>15</v>
      </c>
      <c r="K51" s="29">
        <f t="shared" si="0"/>
        <v>0.69620253164556967</v>
      </c>
    </row>
    <row r="52" spans="1:11" x14ac:dyDescent="0.2">
      <c r="A52" s="1" t="s">
        <v>16</v>
      </c>
      <c r="C52" s="22"/>
      <c r="D52" s="157"/>
      <c r="E52" s="23" t="s">
        <v>140</v>
      </c>
      <c r="F52" s="24"/>
      <c r="G52" s="24"/>
      <c r="H52" s="30">
        <v>790000</v>
      </c>
      <c r="I52" s="31">
        <v>550000</v>
      </c>
      <c r="J52" s="30"/>
      <c r="K52" s="31">
        <f t="shared" si="0"/>
        <v>0.69620253164556967</v>
      </c>
    </row>
    <row r="53" spans="1:11" x14ac:dyDescent="0.2">
      <c r="A53" s="1" t="s">
        <v>528</v>
      </c>
      <c r="C53" s="173"/>
      <c r="D53" s="174"/>
      <c r="E53" s="175" t="s">
        <v>532</v>
      </c>
      <c r="F53" s="176"/>
      <c r="G53" s="176"/>
      <c r="H53" s="177">
        <v>790000</v>
      </c>
      <c r="I53" s="178">
        <v>550000</v>
      </c>
      <c r="J53" s="177"/>
      <c r="K53" s="178">
        <f t="shared" si="0"/>
        <v>0.69620253164556967</v>
      </c>
    </row>
    <row r="54" spans="1:11" hidden="1" x14ac:dyDescent="0.2">
      <c r="A54" s="1" t="s">
        <v>528</v>
      </c>
      <c r="C54" s="173"/>
      <c r="D54" s="174"/>
      <c r="E54" s="175"/>
      <c r="F54" s="176" t="s">
        <v>533</v>
      </c>
      <c r="G54" s="176" t="s">
        <v>616</v>
      </c>
      <c r="H54" s="177"/>
      <c r="I54" s="178">
        <v>550000</v>
      </c>
      <c r="J54" s="177"/>
      <c r="K54" s="178" t="str">
        <f t="shared" si="0"/>
        <v>***</v>
      </c>
    </row>
    <row r="55" spans="1:11" x14ac:dyDescent="0.2">
      <c r="A55" s="1" t="s">
        <v>13</v>
      </c>
      <c r="C55" s="19" t="s">
        <v>19</v>
      </c>
      <c r="D55" s="25" t="s">
        <v>143</v>
      </c>
      <c r="E55" s="20" t="s">
        <v>144</v>
      </c>
      <c r="F55" s="21"/>
      <c r="G55" s="21"/>
      <c r="H55" s="28">
        <v>5415316.5</v>
      </c>
      <c r="I55" s="29">
        <v>30000</v>
      </c>
      <c r="J55" s="28" t="s">
        <v>15</v>
      </c>
      <c r="K55" s="29">
        <f t="shared" si="0"/>
        <v>5.5398424081030163E-3</v>
      </c>
    </row>
    <row r="56" spans="1:11" x14ac:dyDescent="0.2">
      <c r="A56" s="1" t="s">
        <v>16</v>
      </c>
      <c r="C56" s="22"/>
      <c r="D56" s="157"/>
      <c r="E56" s="23" t="s">
        <v>140</v>
      </c>
      <c r="F56" s="24"/>
      <c r="G56" s="24"/>
      <c r="H56" s="30">
        <v>5415316.5</v>
      </c>
      <c r="I56" s="31">
        <v>30000</v>
      </c>
      <c r="J56" s="30"/>
      <c r="K56" s="31">
        <f t="shared" si="0"/>
        <v>5.5398424081030163E-3</v>
      </c>
    </row>
    <row r="57" spans="1:11" ht="13.5" thickBot="1" x14ac:dyDescent="0.25">
      <c r="A57" s="1" t="s">
        <v>528</v>
      </c>
      <c r="C57" s="173"/>
      <c r="D57" s="174"/>
      <c r="E57" s="175" t="s">
        <v>532</v>
      </c>
      <c r="F57" s="176"/>
      <c r="G57" s="176"/>
      <c r="H57" s="177">
        <v>5415316.5</v>
      </c>
      <c r="I57" s="178">
        <v>30000</v>
      </c>
      <c r="J57" s="177"/>
      <c r="K57" s="178">
        <f t="shared" si="0"/>
        <v>5.5398424081030163E-3</v>
      </c>
    </row>
    <row r="58" spans="1:11" ht="13.5" hidden="1" thickBot="1" x14ac:dyDescent="0.25">
      <c r="A58" s="1" t="s">
        <v>528</v>
      </c>
      <c r="C58" s="173"/>
      <c r="D58" s="174"/>
      <c r="E58" s="175"/>
      <c r="F58" s="176" t="s">
        <v>617</v>
      </c>
      <c r="G58" s="176" t="s">
        <v>618</v>
      </c>
      <c r="H58" s="177"/>
      <c r="I58" s="178">
        <v>30000</v>
      </c>
      <c r="J58" s="177"/>
      <c r="K58" s="178" t="str">
        <f t="shared" si="0"/>
        <v>***</v>
      </c>
    </row>
    <row r="59" spans="1:11" ht="13.5" thickBot="1" x14ac:dyDescent="0.25">
      <c r="A59" s="1" t="s">
        <v>12</v>
      </c>
      <c r="C59" s="171" t="s">
        <v>343</v>
      </c>
      <c r="D59" s="172"/>
      <c r="E59" s="144"/>
      <c r="F59" s="9"/>
      <c r="G59" s="9"/>
      <c r="H59" s="179" t="s">
        <v>551</v>
      </c>
      <c r="I59" s="15">
        <v>10554176</v>
      </c>
      <c r="J59" s="27"/>
      <c r="K59" s="180" t="s">
        <v>25</v>
      </c>
    </row>
    <row r="60" spans="1:11" ht="13.5" thickBot="1" x14ac:dyDescent="0.25">
      <c r="A60" s="1" t="s">
        <v>21</v>
      </c>
      <c r="C60" s="6" t="s">
        <v>22</v>
      </c>
      <c r="D60" s="12"/>
      <c r="E60" s="7"/>
      <c r="F60" s="8"/>
      <c r="G60" s="8"/>
      <c r="H60" s="181" t="s">
        <v>551</v>
      </c>
      <c r="I60" s="182">
        <f>SUM(I13:I59)/5</f>
        <v>10554176</v>
      </c>
      <c r="J60" s="181" t="e">
        <f>I60-#REF!</f>
        <v>#REF!</v>
      </c>
      <c r="K60" s="183" t="s">
        <v>25</v>
      </c>
    </row>
    <row r="61" spans="1:11" x14ac:dyDescent="0.2">
      <c r="A61" s="1" t="s">
        <v>1</v>
      </c>
      <c r="D61" s="11"/>
      <c r="H61" s="26"/>
      <c r="I61" s="26"/>
      <c r="J61" s="26"/>
      <c r="K61" s="26"/>
    </row>
  </sheetData>
  <mergeCells count="1">
    <mergeCell ref="H10:K10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4"/>
  <sheetViews>
    <sheetView zoomScale="90" zoomScaleNormal="90" workbookViewId="0">
      <selection activeCell="A4" sqref="A4:B19"/>
    </sheetView>
  </sheetViews>
  <sheetFormatPr defaultRowHeight="12.75" x14ac:dyDescent="0.2"/>
  <cols>
    <col min="1" max="1" width="15.42578125" style="32" customWidth="1"/>
    <col min="2" max="9" width="19" style="32" customWidth="1"/>
    <col min="10" max="10" width="13.7109375" style="32" customWidth="1"/>
    <col min="11" max="11" width="0.85546875" style="32" hidden="1" customWidth="1"/>
    <col min="12" max="12" width="10.7109375" style="32" hidden="1" customWidth="1"/>
    <col min="13" max="13" width="9.85546875" style="32" bestFit="1" customWidth="1"/>
    <col min="14" max="245" width="9.140625" style="32"/>
    <col min="246" max="246" width="15.42578125" style="32" customWidth="1"/>
    <col min="247" max="254" width="19" style="32" customWidth="1"/>
    <col min="255" max="255" width="12.28515625" style="32" bestFit="1" customWidth="1"/>
    <col min="256" max="257" width="11.7109375" style="32" bestFit="1" customWidth="1"/>
    <col min="258" max="259" width="10.7109375" style="32" customWidth="1"/>
    <col min="260" max="501" width="9.140625" style="32"/>
    <col min="502" max="502" width="15.42578125" style="32" customWidth="1"/>
    <col min="503" max="510" width="19" style="32" customWidth="1"/>
    <col min="511" max="511" width="12.28515625" style="32" bestFit="1" customWidth="1"/>
    <col min="512" max="513" width="11.7109375" style="32" bestFit="1" customWidth="1"/>
    <col min="514" max="515" width="10.7109375" style="32" customWidth="1"/>
    <col min="516" max="757" width="9.140625" style="32"/>
    <col min="758" max="758" width="15.42578125" style="32" customWidth="1"/>
    <col min="759" max="766" width="19" style="32" customWidth="1"/>
    <col min="767" max="767" width="12.28515625" style="32" bestFit="1" customWidth="1"/>
    <col min="768" max="769" width="11.7109375" style="32" bestFit="1" customWidth="1"/>
    <col min="770" max="771" width="10.7109375" style="32" customWidth="1"/>
    <col min="772" max="1013" width="9.140625" style="32"/>
    <col min="1014" max="1014" width="15.42578125" style="32" customWidth="1"/>
    <col min="1015" max="1022" width="19" style="32" customWidth="1"/>
    <col min="1023" max="1023" width="12.28515625" style="32" bestFit="1" customWidth="1"/>
    <col min="1024" max="1025" width="11.7109375" style="32" bestFit="1" customWidth="1"/>
    <col min="1026" max="1027" width="10.7109375" style="32" customWidth="1"/>
    <col min="1028" max="1269" width="9.140625" style="32"/>
    <col min="1270" max="1270" width="15.42578125" style="32" customWidth="1"/>
    <col min="1271" max="1278" width="19" style="32" customWidth="1"/>
    <col min="1279" max="1279" width="12.28515625" style="32" bestFit="1" customWidth="1"/>
    <col min="1280" max="1281" width="11.7109375" style="32" bestFit="1" customWidth="1"/>
    <col min="1282" max="1283" width="10.7109375" style="32" customWidth="1"/>
    <col min="1284" max="1525" width="9.140625" style="32"/>
    <col min="1526" max="1526" width="15.42578125" style="32" customWidth="1"/>
    <col min="1527" max="1534" width="19" style="32" customWidth="1"/>
    <col min="1535" max="1535" width="12.28515625" style="32" bestFit="1" customWidth="1"/>
    <col min="1536" max="1537" width="11.7109375" style="32" bestFit="1" customWidth="1"/>
    <col min="1538" max="1539" width="10.7109375" style="32" customWidth="1"/>
    <col min="1540" max="1781" width="9.140625" style="32"/>
    <col min="1782" max="1782" width="15.42578125" style="32" customWidth="1"/>
    <col min="1783" max="1790" width="19" style="32" customWidth="1"/>
    <col min="1791" max="1791" width="12.28515625" style="32" bestFit="1" customWidth="1"/>
    <col min="1792" max="1793" width="11.7109375" style="32" bestFit="1" customWidth="1"/>
    <col min="1794" max="1795" width="10.7109375" style="32" customWidth="1"/>
    <col min="1796" max="2037" width="9.140625" style="32"/>
    <col min="2038" max="2038" width="15.42578125" style="32" customWidth="1"/>
    <col min="2039" max="2046" width="19" style="32" customWidth="1"/>
    <col min="2047" max="2047" width="12.28515625" style="32" bestFit="1" customWidth="1"/>
    <col min="2048" max="2049" width="11.7109375" style="32" bestFit="1" customWidth="1"/>
    <col min="2050" max="2051" width="10.7109375" style="32" customWidth="1"/>
    <col min="2052" max="2293" width="9.140625" style="32"/>
    <col min="2294" max="2294" width="15.42578125" style="32" customWidth="1"/>
    <col min="2295" max="2302" width="19" style="32" customWidth="1"/>
    <col min="2303" max="2303" width="12.28515625" style="32" bestFit="1" customWidth="1"/>
    <col min="2304" max="2305" width="11.7109375" style="32" bestFit="1" customWidth="1"/>
    <col min="2306" max="2307" width="10.7109375" style="32" customWidth="1"/>
    <col min="2308" max="2549" width="9.140625" style="32"/>
    <col min="2550" max="2550" width="15.42578125" style="32" customWidth="1"/>
    <col min="2551" max="2558" width="19" style="32" customWidth="1"/>
    <col min="2559" max="2559" width="12.28515625" style="32" bestFit="1" customWidth="1"/>
    <col min="2560" max="2561" width="11.7109375" style="32" bestFit="1" customWidth="1"/>
    <col min="2562" max="2563" width="10.7109375" style="32" customWidth="1"/>
    <col min="2564" max="2805" width="9.140625" style="32"/>
    <col min="2806" max="2806" width="15.42578125" style="32" customWidth="1"/>
    <col min="2807" max="2814" width="19" style="32" customWidth="1"/>
    <col min="2815" max="2815" width="12.28515625" style="32" bestFit="1" customWidth="1"/>
    <col min="2816" max="2817" width="11.7109375" style="32" bestFit="1" customWidth="1"/>
    <col min="2818" max="2819" width="10.7109375" style="32" customWidth="1"/>
    <col min="2820" max="3061" width="9.140625" style="32"/>
    <col min="3062" max="3062" width="15.42578125" style="32" customWidth="1"/>
    <col min="3063" max="3070" width="19" style="32" customWidth="1"/>
    <col min="3071" max="3071" width="12.28515625" style="32" bestFit="1" customWidth="1"/>
    <col min="3072" max="3073" width="11.7109375" style="32" bestFit="1" customWidth="1"/>
    <col min="3074" max="3075" width="10.7109375" style="32" customWidth="1"/>
    <col min="3076" max="3317" width="9.140625" style="32"/>
    <col min="3318" max="3318" width="15.42578125" style="32" customWidth="1"/>
    <col min="3319" max="3326" width="19" style="32" customWidth="1"/>
    <col min="3327" max="3327" width="12.28515625" style="32" bestFit="1" customWidth="1"/>
    <col min="3328" max="3329" width="11.7109375" style="32" bestFit="1" customWidth="1"/>
    <col min="3330" max="3331" width="10.7109375" style="32" customWidth="1"/>
    <col min="3332" max="3573" width="9.140625" style="32"/>
    <col min="3574" max="3574" width="15.42578125" style="32" customWidth="1"/>
    <col min="3575" max="3582" width="19" style="32" customWidth="1"/>
    <col min="3583" max="3583" width="12.28515625" style="32" bestFit="1" customWidth="1"/>
    <col min="3584" max="3585" width="11.7109375" style="32" bestFit="1" customWidth="1"/>
    <col min="3586" max="3587" width="10.7109375" style="32" customWidth="1"/>
    <col min="3588" max="3829" width="9.140625" style="32"/>
    <col min="3830" max="3830" width="15.42578125" style="32" customWidth="1"/>
    <col min="3831" max="3838" width="19" style="32" customWidth="1"/>
    <col min="3839" max="3839" width="12.28515625" style="32" bestFit="1" customWidth="1"/>
    <col min="3840" max="3841" width="11.7109375" style="32" bestFit="1" customWidth="1"/>
    <col min="3842" max="3843" width="10.7109375" style="32" customWidth="1"/>
    <col min="3844" max="4085" width="9.140625" style="32"/>
    <col min="4086" max="4086" width="15.42578125" style="32" customWidth="1"/>
    <col min="4087" max="4094" width="19" style="32" customWidth="1"/>
    <col min="4095" max="4095" width="12.28515625" style="32" bestFit="1" customWidth="1"/>
    <col min="4096" max="4097" width="11.7109375" style="32" bestFit="1" customWidth="1"/>
    <col min="4098" max="4099" width="10.7109375" style="32" customWidth="1"/>
    <col min="4100" max="4341" width="9.140625" style="32"/>
    <col min="4342" max="4342" width="15.42578125" style="32" customWidth="1"/>
    <col min="4343" max="4350" width="19" style="32" customWidth="1"/>
    <col min="4351" max="4351" width="12.28515625" style="32" bestFit="1" customWidth="1"/>
    <col min="4352" max="4353" width="11.7109375" style="32" bestFit="1" customWidth="1"/>
    <col min="4354" max="4355" width="10.7109375" style="32" customWidth="1"/>
    <col min="4356" max="4597" width="9.140625" style="32"/>
    <col min="4598" max="4598" width="15.42578125" style="32" customWidth="1"/>
    <col min="4599" max="4606" width="19" style="32" customWidth="1"/>
    <col min="4607" max="4607" width="12.28515625" style="32" bestFit="1" customWidth="1"/>
    <col min="4608" max="4609" width="11.7109375" style="32" bestFit="1" customWidth="1"/>
    <col min="4610" max="4611" width="10.7109375" style="32" customWidth="1"/>
    <col min="4612" max="4853" width="9.140625" style="32"/>
    <col min="4854" max="4854" width="15.42578125" style="32" customWidth="1"/>
    <col min="4855" max="4862" width="19" style="32" customWidth="1"/>
    <col min="4863" max="4863" width="12.28515625" style="32" bestFit="1" customWidth="1"/>
    <col min="4864" max="4865" width="11.7109375" style="32" bestFit="1" customWidth="1"/>
    <col min="4866" max="4867" width="10.7109375" style="32" customWidth="1"/>
    <col min="4868" max="5109" width="9.140625" style="32"/>
    <col min="5110" max="5110" width="15.42578125" style="32" customWidth="1"/>
    <col min="5111" max="5118" width="19" style="32" customWidth="1"/>
    <col min="5119" max="5119" width="12.28515625" style="32" bestFit="1" customWidth="1"/>
    <col min="5120" max="5121" width="11.7109375" style="32" bestFit="1" customWidth="1"/>
    <col min="5122" max="5123" width="10.7109375" style="32" customWidth="1"/>
    <col min="5124" max="5365" width="9.140625" style="32"/>
    <col min="5366" max="5366" width="15.42578125" style="32" customWidth="1"/>
    <col min="5367" max="5374" width="19" style="32" customWidth="1"/>
    <col min="5375" max="5375" width="12.28515625" style="32" bestFit="1" customWidth="1"/>
    <col min="5376" max="5377" width="11.7109375" style="32" bestFit="1" customWidth="1"/>
    <col min="5378" max="5379" width="10.7109375" style="32" customWidth="1"/>
    <col min="5380" max="5621" width="9.140625" style="32"/>
    <col min="5622" max="5622" width="15.42578125" style="32" customWidth="1"/>
    <col min="5623" max="5630" width="19" style="32" customWidth="1"/>
    <col min="5631" max="5631" width="12.28515625" style="32" bestFit="1" customWidth="1"/>
    <col min="5632" max="5633" width="11.7109375" style="32" bestFit="1" customWidth="1"/>
    <col min="5634" max="5635" width="10.7109375" style="32" customWidth="1"/>
    <col min="5636" max="5877" width="9.140625" style="32"/>
    <col min="5878" max="5878" width="15.42578125" style="32" customWidth="1"/>
    <col min="5879" max="5886" width="19" style="32" customWidth="1"/>
    <col min="5887" max="5887" width="12.28515625" style="32" bestFit="1" customWidth="1"/>
    <col min="5888" max="5889" width="11.7109375" style="32" bestFit="1" customWidth="1"/>
    <col min="5890" max="5891" width="10.7109375" style="32" customWidth="1"/>
    <col min="5892" max="6133" width="9.140625" style="32"/>
    <col min="6134" max="6134" width="15.42578125" style="32" customWidth="1"/>
    <col min="6135" max="6142" width="19" style="32" customWidth="1"/>
    <col min="6143" max="6143" width="12.28515625" style="32" bestFit="1" customWidth="1"/>
    <col min="6144" max="6145" width="11.7109375" style="32" bestFit="1" customWidth="1"/>
    <col min="6146" max="6147" width="10.7109375" style="32" customWidth="1"/>
    <col min="6148" max="6389" width="9.140625" style="32"/>
    <col min="6390" max="6390" width="15.42578125" style="32" customWidth="1"/>
    <col min="6391" max="6398" width="19" style="32" customWidth="1"/>
    <col min="6399" max="6399" width="12.28515625" style="32" bestFit="1" customWidth="1"/>
    <col min="6400" max="6401" width="11.7109375" style="32" bestFit="1" customWidth="1"/>
    <col min="6402" max="6403" width="10.7109375" style="32" customWidth="1"/>
    <col min="6404" max="6645" width="9.140625" style="32"/>
    <col min="6646" max="6646" width="15.42578125" style="32" customWidth="1"/>
    <col min="6647" max="6654" width="19" style="32" customWidth="1"/>
    <col min="6655" max="6655" width="12.28515625" style="32" bestFit="1" customWidth="1"/>
    <col min="6656" max="6657" width="11.7109375" style="32" bestFit="1" customWidth="1"/>
    <col min="6658" max="6659" width="10.7109375" style="32" customWidth="1"/>
    <col min="6660" max="6901" width="9.140625" style="32"/>
    <col min="6902" max="6902" width="15.42578125" style="32" customWidth="1"/>
    <col min="6903" max="6910" width="19" style="32" customWidth="1"/>
    <col min="6911" max="6911" width="12.28515625" style="32" bestFit="1" customWidth="1"/>
    <col min="6912" max="6913" width="11.7109375" style="32" bestFit="1" customWidth="1"/>
    <col min="6914" max="6915" width="10.7109375" style="32" customWidth="1"/>
    <col min="6916" max="7157" width="9.140625" style="32"/>
    <col min="7158" max="7158" width="15.42578125" style="32" customWidth="1"/>
    <col min="7159" max="7166" width="19" style="32" customWidth="1"/>
    <col min="7167" max="7167" width="12.28515625" style="32" bestFit="1" customWidth="1"/>
    <col min="7168" max="7169" width="11.7109375" style="32" bestFit="1" customWidth="1"/>
    <col min="7170" max="7171" width="10.7109375" style="32" customWidth="1"/>
    <col min="7172" max="7413" width="9.140625" style="32"/>
    <col min="7414" max="7414" width="15.42578125" style="32" customWidth="1"/>
    <col min="7415" max="7422" width="19" style="32" customWidth="1"/>
    <col min="7423" max="7423" width="12.28515625" style="32" bestFit="1" customWidth="1"/>
    <col min="7424" max="7425" width="11.7109375" style="32" bestFit="1" customWidth="1"/>
    <col min="7426" max="7427" width="10.7109375" style="32" customWidth="1"/>
    <col min="7428" max="7669" width="9.140625" style="32"/>
    <col min="7670" max="7670" width="15.42578125" style="32" customWidth="1"/>
    <col min="7671" max="7678" width="19" style="32" customWidth="1"/>
    <col min="7679" max="7679" width="12.28515625" style="32" bestFit="1" customWidth="1"/>
    <col min="7680" max="7681" width="11.7109375" style="32" bestFit="1" customWidth="1"/>
    <col min="7682" max="7683" width="10.7109375" style="32" customWidth="1"/>
    <col min="7684" max="7925" width="9.140625" style="32"/>
    <col min="7926" max="7926" width="15.42578125" style="32" customWidth="1"/>
    <col min="7927" max="7934" width="19" style="32" customWidth="1"/>
    <col min="7935" max="7935" width="12.28515625" style="32" bestFit="1" customWidth="1"/>
    <col min="7936" max="7937" width="11.7109375" style="32" bestFit="1" customWidth="1"/>
    <col min="7938" max="7939" width="10.7109375" style="32" customWidth="1"/>
    <col min="7940" max="8181" width="9.140625" style="32"/>
    <col min="8182" max="8182" width="15.42578125" style="32" customWidth="1"/>
    <col min="8183" max="8190" width="19" style="32" customWidth="1"/>
    <col min="8191" max="8191" width="12.28515625" style="32" bestFit="1" customWidth="1"/>
    <col min="8192" max="8193" width="11.7109375" style="32" bestFit="1" customWidth="1"/>
    <col min="8194" max="8195" width="10.7109375" style="32" customWidth="1"/>
    <col min="8196" max="8437" width="9.140625" style="32"/>
    <col min="8438" max="8438" width="15.42578125" style="32" customWidth="1"/>
    <col min="8439" max="8446" width="19" style="32" customWidth="1"/>
    <col min="8447" max="8447" width="12.28515625" style="32" bestFit="1" customWidth="1"/>
    <col min="8448" max="8449" width="11.7109375" style="32" bestFit="1" customWidth="1"/>
    <col min="8450" max="8451" width="10.7109375" style="32" customWidth="1"/>
    <col min="8452" max="8693" width="9.140625" style="32"/>
    <col min="8694" max="8694" width="15.42578125" style="32" customWidth="1"/>
    <col min="8695" max="8702" width="19" style="32" customWidth="1"/>
    <col min="8703" max="8703" width="12.28515625" style="32" bestFit="1" customWidth="1"/>
    <col min="8704" max="8705" width="11.7109375" style="32" bestFit="1" customWidth="1"/>
    <col min="8706" max="8707" width="10.7109375" style="32" customWidth="1"/>
    <col min="8708" max="8949" width="9.140625" style="32"/>
    <col min="8950" max="8950" width="15.42578125" style="32" customWidth="1"/>
    <col min="8951" max="8958" width="19" style="32" customWidth="1"/>
    <col min="8959" max="8959" width="12.28515625" style="32" bestFit="1" customWidth="1"/>
    <col min="8960" max="8961" width="11.7109375" style="32" bestFit="1" customWidth="1"/>
    <col min="8962" max="8963" width="10.7109375" style="32" customWidth="1"/>
    <col min="8964" max="9205" width="9.140625" style="32"/>
    <col min="9206" max="9206" width="15.42578125" style="32" customWidth="1"/>
    <col min="9207" max="9214" width="19" style="32" customWidth="1"/>
    <col min="9215" max="9215" width="12.28515625" style="32" bestFit="1" customWidth="1"/>
    <col min="9216" max="9217" width="11.7109375" style="32" bestFit="1" customWidth="1"/>
    <col min="9218" max="9219" width="10.7109375" style="32" customWidth="1"/>
    <col min="9220" max="9461" width="9.140625" style="32"/>
    <col min="9462" max="9462" width="15.42578125" style="32" customWidth="1"/>
    <col min="9463" max="9470" width="19" style="32" customWidth="1"/>
    <col min="9471" max="9471" width="12.28515625" style="32" bestFit="1" customWidth="1"/>
    <col min="9472" max="9473" width="11.7109375" style="32" bestFit="1" customWidth="1"/>
    <col min="9474" max="9475" width="10.7109375" style="32" customWidth="1"/>
    <col min="9476" max="9717" width="9.140625" style="32"/>
    <col min="9718" max="9718" width="15.42578125" style="32" customWidth="1"/>
    <col min="9719" max="9726" width="19" style="32" customWidth="1"/>
    <col min="9727" max="9727" width="12.28515625" style="32" bestFit="1" customWidth="1"/>
    <col min="9728" max="9729" width="11.7109375" style="32" bestFit="1" customWidth="1"/>
    <col min="9730" max="9731" width="10.7109375" style="32" customWidth="1"/>
    <col min="9732" max="9973" width="9.140625" style="32"/>
    <col min="9974" max="9974" width="15.42578125" style="32" customWidth="1"/>
    <col min="9975" max="9982" width="19" style="32" customWidth="1"/>
    <col min="9983" max="9983" width="12.28515625" style="32" bestFit="1" customWidth="1"/>
    <col min="9984" max="9985" width="11.7109375" style="32" bestFit="1" customWidth="1"/>
    <col min="9986" max="9987" width="10.7109375" style="32" customWidth="1"/>
    <col min="9988" max="10229" width="9.140625" style="32"/>
    <col min="10230" max="10230" width="15.42578125" style="32" customWidth="1"/>
    <col min="10231" max="10238" width="19" style="32" customWidth="1"/>
    <col min="10239" max="10239" width="12.28515625" style="32" bestFit="1" customWidth="1"/>
    <col min="10240" max="10241" width="11.7109375" style="32" bestFit="1" customWidth="1"/>
    <col min="10242" max="10243" width="10.7109375" style="32" customWidth="1"/>
    <col min="10244" max="10485" width="9.140625" style="32"/>
    <col min="10486" max="10486" width="15.42578125" style="32" customWidth="1"/>
    <col min="10487" max="10494" width="19" style="32" customWidth="1"/>
    <col min="10495" max="10495" width="12.28515625" style="32" bestFit="1" customWidth="1"/>
    <col min="10496" max="10497" width="11.7109375" style="32" bestFit="1" customWidth="1"/>
    <col min="10498" max="10499" width="10.7109375" style="32" customWidth="1"/>
    <col min="10500" max="10741" width="9.140625" style="32"/>
    <col min="10742" max="10742" width="15.42578125" style="32" customWidth="1"/>
    <col min="10743" max="10750" width="19" style="32" customWidth="1"/>
    <col min="10751" max="10751" width="12.28515625" style="32" bestFit="1" customWidth="1"/>
    <col min="10752" max="10753" width="11.7109375" style="32" bestFit="1" customWidth="1"/>
    <col min="10754" max="10755" width="10.7109375" style="32" customWidth="1"/>
    <col min="10756" max="10997" width="9.140625" style="32"/>
    <col min="10998" max="10998" width="15.42578125" style="32" customWidth="1"/>
    <col min="10999" max="11006" width="19" style="32" customWidth="1"/>
    <col min="11007" max="11007" width="12.28515625" style="32" bestFit="1" customWidth="1"/>
    <col min="11008" max="11009" width="11.7109375" style="32" bestFit="1" customWidth="1"/>
    <col min="11010" max="11011" width="10.7109375" style="32" customWidth="1"/>
    <col min="11012" max="11253" width="9.140625" style="32"/>
    <col min="11254" max="11254" width="15.42578125" style="32" customWidth="1"/>
    <col min="11255" max="11262" width="19" style="32" customWidth="1"/>
    <col min="11263" max="11263" width="12.28515625" style="32" bestFit="1" customWidth="1"/>
    <col min="11264" max="11265" width="11.7109375" style="32" bestFit="1" customWidth="1"/>
    <col min="11266" max="11267" width="10.7109375" style="32" customWidth="1"/>
    <col min="11268" max="11509" width="9.140625" style="32"/>
    <col min="11510" max="11510" width="15.42578125" style="32" customWidth="1"/>
    <col min="11511" max="11518" width="19" style="32" customWidth="1"/>
    <col min="11519" max="11519" width="12.28515625" style="32" bestFit="1" customWidth="1"/>
    <col min="11520" max="11521" width="11.7109375" style="32" bestFit="1" customWidth="1"/>
    <col min="11522" max="11523" width="10.7109375" style="32" customWidth="1"/>
    <col min="11524" max="11765" width="9.140625" style="32"/>
    <col min="11766" max="11766" width="15.42578125" style="32" customWidth="1"/>
    <col min="11767" max="11774" width="19" style="32" customWidth="1"/>
    <col min="11775" max="11775" width="12.28515625" style="32" bestFit="1" customWidth="1"/>
    <col min="11776" max="11777" width="11.7109375" style="32" bestFit="1" customWidth="1"/>
    <col min="11778" max="11779" width="10.7109375" style="32" customWidth="1"/>
    <col min="11780" max="12021" width="9.140625" style="32"/>
    <col min="12022" max="12022" width="15.42578125" style="32" customWidth="1"/>
    <col min="12023" max="12030" width="19" style="32" customWidth="1"/>
    <col min="12031" max="12031" width="12.28515625" style="32" bestFit="1" customWidth="1"/>
    <col min="12032" max="12033" width="11.7109375" style="32" bestFit="1" customWidth="1"/>
    <col min="12034" max="12035" width="10.7109375" style="32" customWidth="1"/>
    <col min="12036" max="12277" width="9.140625" style="32"/>
    <col min="12278" max="12278" width="15.42578125" style="32" customWidth="1"/>
    <col min="12279" max="12286" width="19" style="32" customWidth="1"/>
    <col min="12287" max="12287" width="12.28515625" style="32" bestFit="1" customWidth="1"/>
    <col min="12288" max="12289" width="11.7109375" style="32" bestFit="1" customWidth="1"/>
    <col min="12290" max="12291" width="10.7109375" style="32" customWidth="1"/>
    <col min="12292" max="12533" width="9.140625" style="32"/>
    <col min="12534" max="12534" width="15.42578125" style="32" customWidth="1"/>
    <col min="12535" max="12542" width="19" style="32" customWidth="1"/>
    <col min="12543" max="12543" width="12.28515625" style="32" bestFit="1" customWidth="1"/>
    <col min="12544" max="12545" width="11.7109375" style="32" bestFit="1" customWidth="1"/>
    <col min="12546" max="12547" width="10.7109375" style="32" customWidth="1"/>
    <col min="12548" max="12789" width="9.140625" style="32"/>
    <col min="12790" max="12790" width="15.42578125" style="32" customWidth="1"/>
    <col min="12791" max="12798" width="19" style="32" customWidth="1"/>
    <col min="12799" max="12799" width="12.28515625" style="32" bestFit="1" customWidth="1"/>
    <col min="12800" max="12801" width="11.7109375" style="32" bestFit="1" customWidth="1"/>
    <col min="12802" max="12803" width="10.7109375" style="32" customWidth="1"/>
    <col min="12804" max="13045" width="9.140625" style="32"/>
    <col min="13046" max="13046" width="15.42578125" style="32" customWidth="1"/>
    <col min="13047" max="13054" width="19" style="32" customWidth="1"/>
    <col min="13055" max="13055" width="12.28515625" style="32" bestFit="1" customWidth="1"/>
    <col min="13056" max="13057" width="11.7109375" style="32" bestFit="1" customWidth="1"/>
    <col min="13058" max="13059" width="10.7109375" style="32" customWidth="1"/>
    <col min="13060" max="13301" width="9.140625" style="32"/>
    <col min="13302" max="13302" width="15.42578125" style="32" customWidth="1"/>
    <col min="13303" max="13310" width="19" style="32" customWidth="1"/>
    <col min="13311" max="13311" width="12.28515625" style="32" bestFit="1" customWidth="1"/>
    <col min="13312" max="13313" width="11.7109375" style="32" bestFit="1" customWidth="1"/>
    <col min="13314" max="13315" width="10.7109375" style="32" customWidth="1"/>
    <col min="13316" max="13557" width="9.140625" style="32"/>
    <col min="13558" max="13558" width="15.42578125" style="32" customWidth="1"/>
    <col min="13559" max="13566" width="19" style="32" customWidth="1"/>
    <col min="13567" max="13567" width="12.28515625" style="32" bestFit="1" customWidth="1"/>
    <col min="13568" max="13569" width="11.7109375" style="32" bestFit="1" customWidth="1"/>
    <col min="13570" max="13571" width="10.7109375" style="32" customWidth="1"/>
    <col min="13572" max="13813" width="9.140625" style="32"/>
    <col min="13814" max="13814" width="15.42578125" style="32" customWidth="1"/>
    <col min="13815" max="13822" width="19" style="32" customWidth="1"/>
    <col min="13823" max="13823" width="12.28515625" style="32" bestFit="1" customWidth="1"/>
    <col min="13824" max="13825" width="11.7109375" style="32" bestFit="1" customWidth="1"/>
    <col min="13826" max="13827" width="10.7109375" style="32" customWidth="1"/>
    <col min="13828" max="14069" width="9.140625" style="32"/>
    <col min="14070" max="14070" width="15.42578125" style="32" customWidth="1"/>
    <col min="14071" max="14078" width="19" style="32" customWidth="1"/>
    <col min="14079" max="14079" width="12.28515625" style="32" bestFit="1" customWidth="1"/>
    <col min="14080" max="14081" width="11.7109375" style="32" bestFit="1" customWidth="1"/>
    <col min="14082" max="14083" width="10.7109375" style="32" customWidth="1"/>
    <col min="14084" max="14325" width="9.140625" style="32"/>
    <col min="14326" max="14326" width="15.42578125" style="32" customWidth="1"/>
    <col min="14327" max="14334" width="19" style="32" customWidth="1"/>
    <col min="14335" max="14335" width="12.28515625" style="32" bestFit="1" customWidth="1"/>
    <col min="14336" max="14337" width="11.7109375" style="32" bestFit="1" customWidth="1"/>
    <col min="14338" max="14339" width="10.7109375" style="32" customWidth="1"/>
    <col min="14340" max="14581" width="9.140625" style="32"/>
    <col min="14582" max="14582" width="15.42578125" style="32" customWidth="1"/>
    <col min="14583" max="14590" width="19" style="32" customWidth="1"/>
    <col min="14591" max="14591" width="12.28515625" style="32" bestFit="1" customWidth="1"/>
    <col min="14592" max="14593" width="11.7109375" style="32" bestFit="1" customWidth="1"/>
    <col min="14594" max="14595" width="10.7109375" style="32" customWidth="1"/>
    <col min="14596" max="14837" width="9.140625" style="32"/>
    <col min="14838" max="14838" width="15.42578125" style="32" customWidth="1"/>
    <col min="14839" max="14846" width="19" style="32" customWidth="1"/>
    <col min="14847" max="14847" width="12.28515625" style="32" bestFit="1" customWidth="1"/>
    <col min="14848" max="14849" width="11.7109375" style="32" bestFit="1" customWidth="1"/>
    <col min="14850" max="14851" width="10.7109375" style="32" customWidth="1"/>
    <col min="14852" max="15093" width="9.140625" style="32"/>
    <col min="15094" max="15094" width="15.42578125" style="32" customWidth="1"/>
    <col min="15095" max="15102" width="19" style="32" customWidth="1"/>
    <col min="15103" max="15103" width="12.28515625" style="32" bestFit="1" customWidth="1"/>
    <col min="15104" max="15105" width="11.7109375" style="32" bestFit="1" customWidth="1"/>
    <col min="15106" max="15107" width="10.7109375" style="32" customWidth="1"/>
    <col min="15108" max="15349" width="9.140625" style="32"/>
    <col min="15350" max="15350" width="15.42578125" style="32" customWidth="1"/>
    <col min="15351" max="15358" width="19" style="32" customWidth="1"/>
    <col min="15359" max="15359" width="12.28515625" style="32" bestFit="1" customWidth="1"/>
    <col min="15360" max="15361" width="11.7109375" style="32" bestFit="1" customWidth="1"/>
    <col min="15362" max="15363" width="10.7109375" style="32" customWidth="1"/>
    <col min="15364" max="15605" width="9.140625" style="32"/>
    <col min="15606" max="15606" width="15.42578125" style="32" customWidth="1"/>
    <col min="15607" max="15614" width="19" style="32" customWidth="1"/>
    <col min="15615" max="15615" width="12.28515625" style="32" bestFit="1" customWidth="1"/>
    <col min="15616" max="15617" width="11.7109375" style="32" bestFit="1" customWidth="1"/>
    <col min="15618" max="15619" width="10.7109375" style="32" customWidth="1"/>
    <col min="15620" max="15861" width="9.140625" style="32"/>
    <col min="15862" max="15862" width="15.42578125" style="32" customWidth="1"/>
    <col min="15863" max="15870" width="19" style="32" customWidth="1"/>
    <col min="15871" max="15871" width="12.28515625" style="32" bestFit="1" customWidth="1"/>
    <col min="15872" max="15873" width="11.7109375" style="32" bestFit="1" customWidth="1"/>
    <col min="15874" max="15875" width="10.7109375" style="32" customWidth="1"/>
    <col min="15876" max="16117" width="9.140625" style="32"/>
    <col min="16118" max="16118" width="15.42578125" style="32" customWidth="1"/>
    <col min="16119" max="16126" width="19" style="32" customWidth="1"/>
    <col min="16127" max="16127" width="12.28515625" style="32" bestFit="1" customWidth="1"/>
    <col min="16128" max="16129" width="11.7109375" style="32" bestFit="1" customWidth="1"/>
    <col min="16130" max="16131" width="10.7109375" style="32" customWidth="1"/>
    <col min="16132" max="16373" width="9.140625" style="32"/>
    <col min="16374" max="16374" width="9.140625" style="32" customWidth="1"/>
    <col min="16375" max="16384" width="9.140625" style="32"/>
  </cols>
  <sheetData>
    <row r="2" spans="1:12" ht="25.5" x14ac:dyDescent="0.2">
      <c r="A2" s="207" t="s">
        <v>319</v>
      </c>
      <c r="B2" s="207"/>
      <c r="C2" s="207"/>
      <c r="D2" s="207"/>
      <c r="E2" s="207"/>
      <c r="F2" s="207"/>
      <c r="G2" s="207"/>
      <c r="H2" s="207"/>
      <c r="I2" s="207"/>
    </row>
    <row r="3" spans="1:12" ht="21" thickBot="1" x14ac:dyDescent="0.25">
      <c r="A3" s="33" t="s">
        <v>522</v>
      </c>
      <c r="B3" s="34"/>
      <c r="C3" s="35"/>
      <c r="D3" s="35"/>
      <c r="E3" s="35"/>
      <c r="F3" s="36"/>
      <c r="G3" s="36"/>
      <c r="I3" s="37" t="s">
        <v>26</v>
      </c>
    </row>
    <row r="4" spans="1:12" ht="13.5" thickTop="1" x14ac:dyDescent="0.2">
      <c r="A4" s="208" t="s">
        <v>27</v>
      </c>
      <c r="B4" s="38" t="s">
        <v>28</v>
      </c>
      <c r="C4" s="39" t="s">
        <v>29</v>
      </c>
      <c r="D4" s="39" t="s">
        <v>30</v>
      </c>
      <c r="E4" s="40" t="s">
        <v>31</v>
      </c>
      <c r="F4" s="39" t="s">
        <v>31</v>
      </c>
      <c r="G4" s="39" t="s">
        <v>30</v>
      </c>
      <c r="H4" s="39" t="s">
        <v>317</v>
      </c>
      <c r="I4" s="39" t="s">
        <v>321</v>
      </c>
    </row>
    <row r="5" spans="1:12" ht="13.5" thickBot="1" x14ac:dyDescent="0.25">
      <c r="A5" s="209"/>
      <c r="B5" s="41">
        <v>2024</v>
      </c>
      <c r="C5" s="42">
        <v>2023</v>
      </c>
      <c r="D5" s="43" t="s">
        <v>296</v>
      </c>
      <c r="E5" s="43" t="s">
        <v>32</v>
      </c>
      <c r="F5" s="43" t="s">
        <v>33</v>
      </c>
      <c r="G5" s="43" t="s">
        <v>320</v>
      </c>
      <c r="H5" s="43">
        <v>2024</v>
      </c>
      <c r="I5" s="42" t="s">
        <v>322</v>
      </c>
    </row>
    <row r="6" spans="1:12" ht="14.25" thickTop="1" thickBot="1" x14ac:dyDescent="0.25">
      <c r="A6" s="44"/>
      <c r="B6" s="46"/>
      <c r="C6" s="45">
        <v>1</v>
      </c>
      <c r="D6" s="45">
        <v>2</v>
      </c>
      <c r="E6" s="45">
        <v>3</v>
      </c>
      <c r="F6" s="45">
        <v>4</v>
      </c>
      <c r="G6" s="45">
        <v>5</v>
      </c>
      <c r="H6" s="145" t="s">
        <v>318</v>
      </c>
      <c r="I6" s="46" t="s">
        <v>364</v>
      </c>
      <c r="J6" s="143"/>
      <c r="L6" s="135"/>
    </row>
    <row r="7" spans="1:12" ht="20.25" thickTop="1" thickBot="1" x14ac:dyDescent="0.25">
      <c r="A7" s="47">
        <v>1</v>
      </c>
      <c r="B7" s="48">
        <v>512771.6</v>
      </c>
      <c r="C7" s="48">
        <v>458336.3</v>
      </c>
      <c r="D7" s="49"/>
      <c r="E7" s="50" t="e">
        <f>#REF!</f>
        <v>#REF!</v>
      </c>
      <c r="F7" s="49" t="e">
        <f>#REF!</f>
        <v>#REF!</v>
      </c>
      <c r="G7" s="49"/>
      <c r="H7" s="49" t="e">
        <f t="shared" ref="H7:H14" si="0">SUM(C7-D7+E7+F7+G7)</f>
        <v>#REF!</v>
      </c>
      <c r="I7" s="51" t="e">
        <f>H7-C7</f>
        <v>#REF!</v>
      </c>
      <c r="J7" s="52" t="e">
        <f t="shared" ref="J7:J17" si="1">B7-H7</f>
        <v>#REF!</v>
      </c>
      <c r="K7" s="127" t="e">
        <f t="shared" ref="K7:K17" si="2">I7/C7</f>
        <v>#REF!</v>
      </c>
      <c r="L7" s="52"/>
    </row>
    <row r="8" spans="1:12" ht="19.5" thickBot="1" x14ac:dyDescent="0.25">
      <c r="A8" s="53">
        <v>2</v>
      </c>
      <c r="B8" s="54">
        <v>3614913.9</v>
      </c>
      <c r="C8" s="55">
        <v>2930015.4</v>
      </c>
      <c r="D8" s="56">
        <v>76379</v>
      </c>
      <c r="E8" s="136" t="e">
        <f>#REF!</f>
        <v>#REF!</v>
      </c>
      <c r="F8" s="137" t="e">
        <f>#REF!</f>
        <v>#REF!</v>
      </c>
      <c r="G8" s="137">
        <v>76379</v>
      </c>
      <c r="H8" s="56" t="e">
        <f t="shared" si="0"/>
        <v>#REF!</v>
      </c>
      <c r="I8" s="57" t="e">
        <f t="shared" ref="I8:I19" si="3">H8-C8</f>
        <v>#REF!</v>
      </c>
      <c r="J8" s="52" t="e">
        <f>B8-H8</f>
        <v>#REF!</v>
      </c>
      <c r="K8" s="127" t="e">
        <f t="shared" si="2"/>
        <v>#REF!</v>
      </c>
      <c r="L8" s="52"/>
    </row>
    <row r="9" spans="1:12" ht="19.5" thickBot="1" x14ac:dyDescent="0.25">
      <c r="A9" s="53">
        <v>3</v>
      </c>
      <c r="B9" s="54">
        <v>33360833.699999999</v>
      </c>
      <c r="C9" s="54">
        <v>27271287.699999999</v>
      </c>
      <c r="D9" s="56">
        <v>518982.8</v>
      </c>
      <c r="E9" s="136" t="e">
        <f>#REF!</f>
        <v>#REF!</v>
      </c>
      <c r="F9" s="137" t="e">
        <f>#REF!</f>
        <v>#REF!</v>
      </c>
      <c r="G9" s="137">
        <v>393763.4</v>
      </c>
      <c r="H9" s="56" t="e">
        <f t="shared" si="0"/>
        <v>#REF!</v>
      </c>
      <c r="I9" s="57" t="e">
        <f t="shared" si="3"/>
        <v>#REF!</v>
      </c>
      <c r="J9" s="52" t="e">
        <f t="shared" si="1"/>
        <v>#REF!</v>
      </c>
      <c r="K9" s="127" t="e">
        <f t="shared" si="2"/>
        <v>#REF!</v>
      </c>
      <c r="L9" s="52"/>
    </row>
    <row r="10" spans="1:12" ht="19.5" thickBot="1" x14ac:dyDescent="0.25">
      <c r="A10" s="53" t="s">
        <v>34</v>
      </c>
      <c r="B10" s="54">
        <v>4337537.3000000007</v>
      </c>
      <c r="C10" s="54">
        <f>22630934.3-C11</f>
        <v>3474166.8000000007</v>
      </c>
      <c r="D10" s="56">
        <v>277023.2</v>
      </c>
      <c r="E10" s="136" t="e">
        <f>#REF!</f>
        <v>#REF!</v>
      </c>
      <c r="F10" s="137" t="e">
        <f>#REF!</f>
        <v>#REF!</v>
      </c>
      <c r="G10" s="138">
        <v>132584.5</v>
      </c>
      <c r="H10" s="56" t="e">
        <f t="shared" si="0"/>
        <v>#REF!</v>
      </c>
      <c r="I10" s="57" t="e">
        <f t="shared" si="3"/>
        <v>#REF!</v>
      </c>
      <c r="J10" s="52" t="e">
        <f t="shared" si="1"/>
        <v>#REF!</v>
      </c>
      <c r="K10" s="127" t="e">
        <f t="shared" si="2"/>
        <v>#REF!</v>
      </c>
      <c r="L10" s="52"/>
    </row>
    <row r="11" spans="1:12" ht="19.5" thickBot="1" x14ac:dyDescent="0.25">
      <c r="A11" s="58" t="s">
        <v>35</v>
      </c>
      <c r="B11" s="59">
        <v>20790998.899999999</v>
      </c>
      <c r="C11" s="59">
        <v>19156767.5</v>
      </c>
      <c r="D11" s="60"/>
      <c r="E11" s="139" t="e">
        <f>#REF!</f>
        <v>#REF!</v>
      </c>
      <c r="F11" s="140"/>
      <c r="G11" s="140"/>
      <c r="H11" s="60" t="e">
        <f t="shared" si="0"/>
        <v>#REF!</v>
      </c>
      <c r="I11" s="62" t="e">
        <f t="shared" si="3"/>
        <v>#REF!</v>
      </c>
      <c r="J11" s="52" t="e">
        <f t="shared" si="1"/>
        <v>#REF!</v>
      </c>
      <c r="K11" s="127" t="e">
        <f t="shared" si="2"/>
        <v>#REF!</v>
      </c>
      <c r="L11" s="52"/>
    </row>
    <row r="12" spans="1:12" ht="19.5" thickBot="1" x14ac:dyDescent="0.25">
      <c r="A12" s="53">
        <v>5</v>
      </c>
      <c r="B12" s="54">
        <v>4406714.2</v>
      </c>
      <c r="C12" s="54">
        <v>3601972.4</v>
      </c>
      <c r="D12" s="56">
        <v>1800</v>
      </c>
      <c r="E12" s="136" t="e">
        <f>#REF!</f>
        <v>#REF!</v>
      </c>
      <c r="F12" s="137" t="e">
        <f>#REF!</f>
        <v>#REF!</v>
      </c>
      <c r="G12" s="137">
        <v>2850</v>
      </c>
      <c r="H12" s="56" t="e">
        <f t="shared" si="0"/>
        <v>#REF!</v>
      </c>
      <c r="I12" s="57" t="e">
        <f t="shared" si="3"/>
        <v>#REF!</v>
      </c>
      <c r="J12" s="52" t="e">
        <f t="shared" si="1"/>
        <v>#REF!</v>
      </c>
      <c r="K12" s="127" t="e">
        <f t="shared" si="2"/>
        <v>#REF!</v>
      </c>
      <c r="L12" s="52"/>
    </row>
    <row r="13" spans="1:12" ht="19.5" thickBot="1" x14ac:dyDescent="0.25">
      <c r="A13" s="53">
        <v>6</v>
      </c>
      <c r="B13" s="54">
        <v>2553566.4000000004</v>
      </c>
      <c r="C13" s="54">
        <v>2251650</v>
      </c>
      <c r="D13" s="56"/>
      <c r="E13" s="136" t="e">
        <f>#REF!</f>
        <v>#REF!</v>
      </c>
      <c r="F13" s="137" t="e">
        <f>#REF!</f>
        <v>#REF!</v>
      </c>
      <c r="G13" s="137">
        <v>372.3</v>
      </c>
      <c r="H13" s="56" t="e">
        <f t="shared" si="0"/>
        <v>#REF!</v>
      </c>
      <c r="I13" s="57" t="e">
        <f t="shared" si="3"/>
        <v>#REF!</v>
      </c>
      <c r="J13" s="134" t="e">
        <f t="shared" si="1"/>
        <v>#REF!</v>
      </c>
      <c r="K13" s="127" t="e">
        <f t="shared" si="2"/>
        <v>#REF!</v>
      </c>
      <c r="L13" s="52"/>
    </row>
    <row r="14" spans="1:12" ht="19.5" thickBot="1" x14ac:dyDescent="0.25">
      <c r="A14" s="53">
        <v>7</v>
      </c>
      <c r="B14" s="54">
        <v>3492312.1</v>
      </c>
      <c r="C14" s="54">
        <v>3036779.3</v>
      </c>
      <c r="D14" s="56"/>
      <c r="E14" s="136" t="e">
        <f>#REF!</f>
        <v>#REF!</v>
      </c>
      <c r="F14" s="137" t="e">
        <f>#REF!</f>
        <v>#REF!</v>
      </c>
      <c r="G14" s="137"/>
      <c r="H14" s="56" t="e">
        <f t="shared" si="0"/>
        <v>#REF!</v>
      </c>
      <c r="I14" s="57" t="e">
        <f t="shared" si="3"/>
        <v>#REF!</v>
      </c>
      <c r="J14" s="52" t="e">
        <f t="shared" si="1"/>
        <v>#REF!</v>
      </c>
      <c r="K14" s="127" t="e">
        <f t="shared" si="2"/>
        <v>#REF!</v>
      </c>
      <c r="L14" s="52"/>
    </row>
    <row r="15" spans="1:12" ht="19.5" thickBot="1" x14ac:dyDescent="0.25">
      <c r="A15" s="53">
        <v>8</v>
      </c>
      <c r="B15" s="54">
        <v>1189532.5</v>
      </c>
      <c r="C15" s="54">
        <v>1239334.6000000001</v>
      </c>
      <c r="D15" s="56"/>
      <c r="E15" s="136" t="e">
        <f>#REF!</f>
        <v>#REF!</v>
      </c>
      <c r="F15" s="137" t="e">
        <f>#REF!</f>
        <v>#REF!</v>
      </c>
      <c r="G15" s="137"/>
      <c r="H15" s="56" t="e">
        <f>SUM(C15-D15+E15+F15+G15)</f>
        <v>#REF!</v>
      </c>
      <c r="I15" s="57" t="e">
        <f t="shared" si="3"/>
        <v>#REF!</v>
      </c>
      <c r="J15" s="52" t="e">
        <f t="shared" si="1"/>
        <v>#REF!</v>
      </c>
      <c r="K15" s="127" t="e">
        <f t="shared" si="2"/>
        <v>#REF!</v>
      </c>
      <c r="L15" s="52"/>
    </row>
    <row r="16" spans="1:12" ht="19.5" thickBot="1" x14ac:dyDescent="0.25">
      <c r="A16" s="53">
        <v>9</v>
      </c>
      <c r="B16" s="141">
        <f>5765767.8-1817</f>
        <v>5763950.7999999998</v>
      </c>
      <c r="C16" s="54">
        <v>5805049.5</v>
      </c>
      <c r="D16" s="56">
        <v>519650</v>
      </c>
      <c r="E16" s="137" t="e">
        <f>#REF!</f>
        <v>#REF!</v>
      </c>
      <c r="F16" s="137" t="e">
        <f>#REF!</f>
        <v>#REF!</v>
      </c>
      <c r="G16" s="138">
        <v>80395</v>
      </c>
      <c r="H16" s="56" t="e">
        <f t="shared" ref="H16:H18" si="4">SUM(C16-D16+E16+F16+G16)</f>
        <v>#REF!</v>
      </c>
      <c r="I16" s="57" t="e">
        <f t="shared" si="3"/>
        <v>#REF!</v>
      </c>
      <c r="J16" s="52" t="e">
        <f t="shared" si="1"/>
        <v>#REF!</v>
      </c>
      <c r="K16" s="127" t="e">
        <f t="shared" si="2"/>
        <v>#REF!</v>
      </c>
      <c r="L16" s="52"/>
    </row>
    <row r="17" spans="1:13" ht="19.5" thickBot="1" x14ac:dyDescent="0.25">
      <c r="A17" s="63" t="s">
        <v>36</v>
      </c>
      <c r="B17" s="142">
        <f>1766500+100000</f>
        <v>1866500</v>
      </c>
      <c r="C17" s="64">
        <v>8579533.5</v>
      </c>
      <c r="D17" s="65"/>
      <c r="E17" s="66" t="e">
        <f>#REF!</f>
        <v>#REF!</v>
      </c>
      <c r="F17" s="65" t="e">
        <f>#REF!</f>
        <v>#REF!</v>
      </c>
      <c r="G17" s="65"/>
      <c r="H17" s="65" t="e">
        <f t="shared" si="4"/>
        <v>#REF!</v>
      </c>
      <c r="I17" s="57" t="e">
        <f t="shared" si="3"/>
        <v>#REF!</v>
      </c>
      <c r="J17" s="52" t="e">
        <f t="shared" si="1"/>
        <v>#REF!</v>
      </c>
      <c r="K17" s="127" t="e">
        <f t="shared" si="2"/>
        <v>#REF!</v>
      </c>
      <c r="L17" s="52"/>
    </row>
    <row r="18" spans="1:13" ht="19.5" thickBot="1" x14ac:dyDescent="0.25">
      <c r="A18" s="58" t="s">
        <v>37</v>
      </c>
      <c r="B18" s="59">
        <f>7697732.8+29943.2</f>
        <v>7727676</v>
      </c>
      <c r="C18" s="59">
        <v>6899117.7999999998</v>
      </c>
      <c r="D18" s="60"/>
      <c r="E18" s="61" t="e">
        <f>#REF!</f>
        <v>#REF!</v>
      </c>
      <c r="F18" s="61" t="e">
        <f>#REF!</f>
        <v>#REF!</v>
      </c>
      <c r="G18" s="60"/>
      <c r="H18" s="60" t="e">
        <f t="shared" si="4"/>
        <v>#REF!</v>
      </c>
      <c r="I18" s="62" t="e">
        <f t="shared" si="3"/>
        <v>#REF!</v>
      </c>
      <c r="J18" s="52" t="e">
        <f>B18-H18</f>
        <v>#REF!</v>
      </c>
      <c r="K18" s="52"/>
      <c r="L18" s="52"/>
    </row>
    <row r="19" spans="1:13" ht="21.75" thickTop="1" thickBot="1" x14ac:dyDescent="0.25">
      <c r="A19" s="67" t="s">
        <v>38</v>
      </c>
      <c r="B19" s="68">
        <f t="shared" ref="B19:G19" si="5">SUM(B7:B18)</f>
        <v>89617307.399999991</v>
      </c>
      <c r="C19" s="68">
        <f t="shared" si="5"/>
        <v>84704010.799999997</v>
      </c>
      <c r="D19" s="68">
        <f t="shared" si="5"/>
        <v>1393835</v>
      </c>
      <c r="E19" s="68" t="e">
        <f t="shared" si="5"/>
        <v>#REF!</v>
      </c>
      <c r="F19" s="68" t="e">
        <f t="shared" si="5"/>
        <v>#REF!</v>
      </c>
      <c r="G19" s="68">
        <f t="shared" si="5"/>
        <v>686344.20000000007</v>
      </c>
      <c r="H19" s="68" t="e">
        <f>SUM(H7:H18)</f>
        <v>#REF!</v>
      </c>
      <c r="I19" s="68" t="e">
        <f t="shared" si="3"/>
        <v>#REF!</v>
      </c>
      <c r="J19" s="52" t="e">
        <f>SUM(J7:J18)</f>
        <v>#REF!</v>
      </c>
      <c r="K19" s="127" t="e">
        <f>I19/C19</f>
        <v>#REF!</v>
      </c>
      <c r="L19" s="52"/>
    </row>
    <row r="20" spans="1:13" ht="15" customHeight="1" thickTop="1" x14ac:dyDescent="0.2">
      <c r="A20" s="69"/>
      <c r="B20" s="70"/>
      <c r="C20" s="71"/>
      <c r="D20" s="71"/>
      <c r="E20" s="72"/>
      <c r="F20" s="72"/>
      <c r="G20" s="72"/>
      <c r="H20" s="72"/>
    </row>
    <row r="21" spans="1:13" ht="18.75" x14ac:dyDescent="0.2">
      <c r="A21" s="73" t="s">
        <v>39</v>
      </c>
      <c r="B21" s="74">
        <f t="shared" ref="B21:H21" si="6">B19-B18</f>
        <v>81889631.399999991</v>
      </c>
      <c r="C21" s="74">
        <f t="shared" si="6"/>
        <v>77804893</v>
      </c>
      <c r="D21" s="74">
        <f t="shared" si="6"/>
        <v>1393835</v>
      </c>
      <c r="E21" s="74" t="e">
        <f t="shared" si="6"/>
        <v>#REF!</v>
      </c>
      <c r="F21" s="74" t="e">
        <f t="shared" si="6"/>
        <v>#REF!</v>
      </c>
      <c r="G21" s="74">
        <f t="shared" si="6"/>
        <v>686344.20000000007</v>
      </c>
      <c r="H21" s="74" t="e">
        <f t="shared" si="6"/>
        <v>#REF!</v>
      </c>
      <c r="I21" s="74" t="e">
        <f>H21-C21</f>
        <v>#REF!</v>
      </c>
      <c r="J21" s="52"/>
      <c r="K21" s="127" t="e">
        <f>I21/C21</f>
        <v>#REF!</v>
      </c>
    </row>
    <row r="22" spans="1:13" ht="18.75" x14ac:dyDescent="0.2">
      <c r="A22" s="73" t="s">
        <v>40</v>
      </c>
      <c r="B22" s="74">
        <f>B21-B11</f>
        <v>61098632.499999993</v>
      </c>
      <c r="C22" s="74">
        <f t="shared" ref="C22:H22" si="7">C21-C11</f>
        <v>58648125.5</v>
      </c>
      <c r="D22" s="74">
        <f t="shared" si="7"/>
        <v>1393835</v>
      </c>
      <c r="E22" s="74" t="e">
        <f t="shared" si="7"/>
        <v>#REF!</v>
      </c>
      <c r="F22" s="74" t="e">
        <f t="shared" si="7"/>
        <v>#REF!</v>
      </c>
      <c r="G22" s="74">
        <f t="shared" si="7"/>
        <v>686344.20000000007</v>
      </c>
      <c r="H22" s="74" t="e">
        <f t="shared" si="7"/>
        <v>#REF!</v>
      </c>
      <c r="I22" s="74" t="e">
        <f t="shared" ref="I22" si="8">H22-C22</f>
        <v>#REF!</v>
      </c>
      <c r="J22" s="52"/>
      <c r="K22" s="127" t="e">
        <f>I22/C22</f>
        <v>#REF!</v>
      </c>
    </row>
    <row r="23" spans="1:13" s="156" customFormat="1" ht="18.75" x14ac:dyDescent="0.2">
      <c r="A23" s="152" t="s">
        <v>365</v>
      </c>
      <c r="B23" s="153">
        <f>B21-B11</f>
        <v>61098632.499999993</v>
      </c>
      <c r="C23" s="153">
        <f>C21-C11</f>
        <v>58648125.5</v>
      </c>
      <c r="D23" s="153">
        <v>0</v>
      </c>
      <c r="E23" s="153" t="e">
        <f>E21-E11</f>
        <v>#REF!</v>
      </c>
      <c r="F23" s="153" t="e">
        <f>F21-F11</f>
        <v>#REF!</v>
      </c>
      <c r="G23" s="153">
        <v>0</v>
      </c>
      <c r="H23" s="153" t="e">
        <f>C23-D23+E23+F23+G23</f>
        <v>#REF!</v>
      </c>
      <c r="I23" s="153" t="e">
        <f t="shared" ref="I23" si="9">-D23+E23+F23+G23</f>
        <v>#REF!</v>
      </c>
      <c r="J23" s="134"/>
      <c r="K23" s="154" t="e">
        <f>I23/C23</f>
        <v>#REF!</v>
      </c>
      <c r="L23" s="155"/>
      <c r="M23" s="134"/>
    </row>
    <row r="24" spans="1:13" x14ac:dyDescent="0.2">
      <c r="H24" s="52"/>
    </row>
  </sheetData>
  <mergeCells count="2">
    <mergeCell ref="A2:I2"/>
    <mergeCell ref="A4:A5"/>
  </mergeCells>
  <printOptions horizontalCentered="1"/>
  <pageMargins left="0.19685039370078741" right="0.19685039370078741" top="0.78740157480314965" bottom="0.78740157480314965" header="0.31496062992125984" footer="0.31496062992125984"/>
  <pageSetup paperSize="9" scale="7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58"/>
  <sheetViews>
    <sheetView showGridLines="0" topLeftCell="B1" zoomScale="90" zoomScaleNormal="90" workbookViewId="0">
      <selection activeCell="C1" sqref="C1"/>
    </sheetView>
  </sheetViews>
  <sheetFormatPr defaultRowHeight="12.75" x14ac:dyDescent="0.2"/>
  <cols>
    <col min="1" max="1" width="4.28515625" style="1" hidden="1" customWidth="1"/>
    <col min="2" max="2" width="0.85546875" style="1" customWidth="1"/>
    <col min="3" max="3" width="26.140625" style="1" customWidth="1"/>
    <col min="4" max="4" width="8.7109375" style="1" customWidth="1"/>
    <col min="5" max="5" width="48.28515625" style="1" customWidth="1"/>
    <col min="6" max="6" width="4.42578125" style="18" hidden="1" customWidth="1"/>
    <col min="7" max="7" width="29.7109375" style="18" hidden="1" customWidth="1"/>
    <col min="8" max="9" width="15" style="18" customWidth="1"/>
    <col min="10" max="10" width="8.42578125" style="18" hidden="1" customWidth="1"/>
    <col min="11" max="11" width="9.28515625" style="18" customWidth="1"/>
    <col min="12" max="14" width="9.140625" style="18"/>
    <col min="257" max="257" width="0" hidden="1" customWidth="1"/>
    <col min="258" max="258" width="0.85546875" customWidth="1"/>
    <col min="259" max="259" width="26.140625" customWidth="1"/>
    <col min="260" max="260" width="8.7109375" customWidth="1"/>
    <col min="261" max="261" width="48.28515625" customWidth="1"/>
    <col min="262" max="263" width="0" hidden="1" customWidth="1"/>
    <col min="264" max="265" width="15" customWidth="1"/>
    <col min="266" max="266" width="0" hidden="1" customWidth="1"/>
    <col min="267" max="267" width="8.28515625" customWidth="1"/>
    <col min="513" max="513" width="0" hidden="1" customWidth="1"/>
    <col min="514" max="514" width="0.85546875" customWidth="1"/>
    <col min="515" max="515" width="26.140625" customWidth="1"/>
    <col min="516" max="516" width="8.7109375" customWidth="1"/>
    <col min="517" max="517" width="48.28515625" customWidth="1"/>
    <col min="518" max="519" width="0" hidden="1" customWidth="1"/>
    <col min="520" max="521" width="15" customWidth="1"/>
    <col min="522" max="522" width="0" hidden="1" customWidth="1"/>
    <col min="523" max="523" width="8.28515625" customWidth="1"/>
    <col min="769" max="769" width="0" hidden="1" customWidth="1"/>
    <col min="770" max="770" width="0.85546875" customWidth="1"/>
    <col min="771" max="771" width="26.140625" customWidth="1"/>
    <col min="772" max="772" width="8.7109375" customWidth="1"/>
    <col min="773" max="773" width="48.28515625" customWidth="1"/>
    <col min="774" max="775" width="0" hidden="1" customWidth="1"/>
    <col min="776" max="777" width="15" customWidth="1"/>
    <col min="778" max="778" width="0" hidden="1" customWidth="1"/>
    <col min="779" max="779" width="8.28515625" customWidth="1"/>
    <col min="1025" max="1025" width="0" hidden="1" customWidth="1"/>
    <col min="1026" max="1026" width="0.85546875" customWidth="1"/>
    <col min="1027" max="1027" width="26.140625" customWidth="1"/>
    <col min="1028" max="1028" width="8.7109375" customWidth="1"/>
    <col min="1029" max="1029" width="48.28515625" customWidth="1"/>
    <col min="1030" max="1031" width="0" hidden="1" customWidth="1"/>
    <col min="1032" max="1033" width="15" customWidth="1"/>
    <col min="1034" max="1034" width="0" hidden="1" customWidth="1"/>
    <col min="1035" max="1035" width="8.28515625" customWidth="1"/>
    <col min="1281" max="1281" width="0" hidden="1" customWidth="1"/>
    <col min="1282" max="1282" width="0.85546875" customWidth="1"/>
    <col min="1283" max="1283" width="26.140625" customWidth="1"/>
    <col min="1284" max="1284" width="8.7109375" customWidth="1"/>
    <col min="1285" max="1285" width="48.28515625" customWidth="1"/>
    <col min="1286" max="1287" width="0" hidden="1" customWidth="1"/>
    <col min="1288" max="1289" width="15" customWidth="1"/>
    <col min="1290" max="1290" width="0" hidden="1" customWidth="1"/>
    <col min="1291" max="1291" width="8.28515625" customWidth="1"/>
    <col min="1537" max="1537" width="0" hidden="1" customWidth="1"/>
    <col min="1538" max="1538" width="0.85546875" customWidth="1"/>
    <col min="1539" max="1539" width="26.140625" customWidth="1"/>
    <col min="1540" max="1540" width="8.7109375" customWidth="1"/>
    <col min="1541" max="1541" width="48.28515625" customWidth="1"/>
    <col min="1542" max="1543" width="0" hidden="1" customWidth="1"/>
    <col min="1544" max="1545" width="15" customWidth="1"/>
    <col min="1546" max="1546" width="0" hidden="1" customWidth="1"/>
    <col min="1547" max="1547" width="8.28515625" customWidth="1"/>
    <col min="1793" max="1793" width="0" hidden="1" customWidth="1"/>
    <col min="1794" max="1794" width="0.85546875" customWidth="1"/>
    <col min="1795" max="1795" width="26.140625" customWidth="1"/>
    <col min="1796" max="1796" width="8.7109375" customWidth="1"/>
    <col min="1797" max="1797" width="48.28515625" customWidth="1"/>
    <col min="1798" max="1799" width="0" hidden="1" customWidth="1"/>
    <col min="1800" max="1801" width="15" customWidth="1"/>
    <col min="1802" max="1802" width="0" hidden="1" customWidth="1"/>
    <col min="1803" max="1803" width="8.28515625" customWidth="1"/>
    <col min="2049" max="2049" width="0" hidden="1" customWidth="1"/>
    <col min="2050" max="2050" width="0.85546875" customWidth="1"/>
    <col min="2051" max="2051" width="26.140625" customWidth="1"/>
    <col min="2052" max="2052" width="8.7109375" customWidth="1"/>
    <col min="2053" max="2053" width="48.28515625" customWidth="1"/>
    <col min="2054" max="2055" width="0" hidden="1" customWidth="1"/>
    <col min="2056" max="2057" width="15" customWidth="1"/>
    <col min="2058" max="2058" width="0" hidden="1" customWidth="1"/>
    <col min="2059" max="2059" width="8.28515625" customWidth="1"/>
    <col min="2305" max="2305" width="0" hidden="1" customWidth="1"/>
    <col min="2306" max="2306" width="0.85546875" customWidth="1"/>
    <col min="2307" max="2307" width="26.140625" customWidth="1"/>
    <col min="2308" max="2308" width="8.7109375" customWidth="1"/>
    <col min="2309" max="2309" width="48.28515625" customWidth="1"/>
    <col min="2310" max="2311" width="0" hidden="1" customWidth="1"/>
    <col min="2312" max="2313" width="15" customWidth="1"/>
    <col min="2314" max="2314" width="0" hidden="1" customWidth="1"/>
    <col min="2315" max="2315" width="8.28515625" customWidth="1"/>
    <col min="2561" max="2561" width="0" hidden="1" customWidth="1"/>
    <col min="2562" max="2562" width="0.85546875" customWidth="1"/>
    <col min="2563" max="2563" width="26.140625" customWidth="1"/>
    <col min="2564" max="2564" width="8.7109375" customWidth="1"/>
    <col min="2565" max="2565" width="48.28515625" customWidth="1"/>
    <col min="2566" max="2567" width="0" hidden="1" customWidth="1"/>
    <col min="2568" max="2569" width="15" customWidth="1"/>
    <col min="2570" max="2570" width="0" hidden="1" customWidth="1"/>
    <col min="2571" max="2571" width="8.28515625" customWidth="1"/>
    <col min="2817" max="2817" width="0" hidden="1" customWidth="1"/>
    <col min="2818" max="2818" width="0.85546875" customWidth="1"/>
    <col min="2819" max="2819" width="26.140625" customWidth="1"/>
    <col min="2820" max="2820" width="8.7109375" customWidth="1"/>
    <col min="2821" max="2821" width="48.28515625" customWidth="1"/>
    <col min="2822" max="2823" width="0" hidden="1" customWidth="1"/>
    <col min="2824" max="2825" width="15" customWidth="1"/>
    <col min="2826" max="2826" width="0" hidden="1" customWidth="1"/>
    <col min="2827" max="2827" width="8.28515625" customWidth="1"/>
    <col min="3073" max="3073" width="0" hidden="1" customWidth="1"/>
    <col min="3074" max="3074" width="0.85546875" customWidth="1"/>
    <col min="3075" max="3075" width="26.140625" customWidth="1"/>
    <col min="3076" max="3076" width="8.7109375" customWidth="1"/>
    <col min="3077" max="3077" width="48.28515625" customWidth="1"/>
    <col min="3078" max="3079" width="0" hidden="1" customWidth="1"/>
    <col min="3080" max="3081" width="15" customWidth="1"/>
    <col min="3082" max="3082" width="0" hidden="1" customWidth="1"/>
    <col min="3083" max="3083" width="8.28515625" customWidth="1"/>
    <col min="3329" max="3329" width="0" hidden="1" customWidth="1"/>
    <col min="3330" max="3330" width="0.85546875" customWidth="1"/>
    <col min="3331" max="3331" width="26.140625" customWidth="1"/>
    <col min="3332" max="3332" width="8.7109375" customWidth="1"/>
    <col min="3333" max="3333" width="48.28515625" customWidth="1"/>
    <col min="3334" max="3335" width="0" hidden="1" customWidth="1"/>
    <col min="3336" max="3337" width="15" customWidth="1"/>
    <col min="3338" max="3338" width="0" hidden="1" customWidth="1"/>
    <col min="3339" max="3339" width="8.28515625" customWidth="1"/>
    <col min="3585" max="3585" width="0" hidden="1" customWidth="1"/>
    <col min="3586" max="3586" width="0.85546875" customWidth="1"/>
    <col min="3587" max="3587" width="26.140625" customWidth="1"/>
    <col min="3588" max="3588" width="8.7109375" customWidth="1"/>
    <col min="3589" max="3589" width="48.28515625" customWidth="1"/>
    <col min="3590" max="3591" width="0" hidden="1" customWidth="1"/>
    <col min="3592" max="3593" width="15" customWidth="1"/>
    <col min="3594" max="3594" width="0" hidden="1" customWidth="1"/>
    <col min="3595" max="3595" width="8.28515625" customWidth="1"/>
    <col min="3841" max="3841" width="0" hidden="1" customWidth="1"/>
    <col min="3842" max="3842" width="0.85546875" customWidth="1"/>
    <col min="3843" max="3843" width="26.140625" customWidth="1"/>
    <col min="3844" max="3844" width="8.7109375" customWidth="1"/>
    <col min="3845" max="3845" width="48.28515625" customWidth="1"/>
    <col min="3846" max="3847" width="0" hidden="1" customWidth="1"/>
    <col min="3848" max="3849" width="15" customWidth="1"/>
    <col min="3850" max="3850" width="0" hidden="1" customWidth="1"/>
    <col min="3851" max="3851" width="8.28515625" customWidth="1"/>
    <col min="4097" max="4097" width="0" hidden="1" customWidth="1"/>
    <col min="4098" max="4098" width="0.85546875" customWidth="1"/>
    <col min="4099" max="4099" width="26.140625" customWidth="1"/>
    <col min="4100" max="4100" width="8.7109375" customWidth="1"/>
    <col min="4101" max="4101" width="48.28515625" customWidth="1"/>
    <col min="4102" max="4103" width="0" hidden="1" customWidth="1"/>
    <col min="4104" max="4105" width="15" customWidth="1"/>
    <col min="4106" max="4106" width="0" hidden="1" customWidth="1"/>
    <col min="4107" max="4107" width="8.28515625" customWidth="1"/>
    <col min="4353" max="4353" width="0" hidden="1" customWidth="1"/>
    <col min="4354" max="4354" width="0.85546875" customWidth="1"/>
    <col min="4355" max="4355" width="26.140625" customWidth="1"/>
    <col min="4356" max="4356" width="8.7109375" customWidth="1"/>
    <col min="4357" max="4357" width="48.28515625" customWidth="1"/>
    <col min="4358" max="4359" width="0" hidden="1" customWidth="1"/>
    <col min="4360" max="4361" width="15" customWidth="1"/>
    <col min="4362" max="4362" width="0" hidden="1" customWidth="1"/>
    <col min="4363" max="4363" width="8.28515625" customWidth="1"/>
    <col min="4609" max="4609" width="0" hidden="1" customWidth="1"/>
    <col min="4610" max="4610" width="0.85546875" customWidth="1"/>
    <col min="4611" max="4611" width="26.140625" customWidth="1"/>
    <col min="4612" max="4612" width="8.7109375" customWidth="1"/>
    <col min="4613" max="4613" width="48.28515625" customWidth="1"/>
    <col min="4614" max="4615" width="0" hidden="1" customWidth="1"/>
    <col min="4616" max="4617" width="15" customWidth="1"/>
    <col min="4618" max="4618" width="0" hidden="1" customWidth="1"/>
    <col min="4619" max="4619" width="8.28515625" customWidth="1"/>
    <col min="4865" max="4865" width="0" hidden="1" customWidth="1"/>
    <col min="4866" max="4866" width="0.85546875" customWidth="1"/>
    <col min="4867" max="4867" width="26.140625" customWidth="1"/>
    <col min="4868" max="4868" width="8.7109375" customWidth="1"/>
    <col min="4869" max="4869" width="48.28515625" customWidth="1"/>
    <col min="4870" max="4871" width="0" hidden="1" customWidth="1"/>
    <col min="4872" max="4873" width="15" customWidth="1"/>
    <col min="4874" max="4874" width="0" hidden="1" customWidth="1"/>
    <col min="4875" max="4875" width="8.28515625" customWidth="1"/>
    <col min="5121" max="5121" width="0" hidden="1" customWidth="1"/>
    <col min="5122" max="5122" width="0.85546875" customWidth="1"/>
    <col min="5123" max="5123" width="26.140625" customWidth="1"/>
    <col min="5124" max="5124" width="8.7109375" customWidth="1"/>
    <col min="5125" max="5125" width="48.28515625" customWidth="1"/>
    <col min="5126" max="5127" width="0" hidden="1" customWidth="1"/>
    <col min="5128" max="5129" width="15" customWidth="1"/>
    <col min="5130" max="5130" width="0" hidden="1" customWidth="1"/>
    <col min="5131" max="5131" width="8.28515625" customWidth="1"/>
    <col min="5377" max="5377" width="0" hidden="1" customWidth="1"/>
    <col min="5378" max="5378" width="0.85546875" customWidth="1"/>
    <col min="5379" max="5379" width="26.140625" customWidth="1"/>
    <col min="5380" max="5380" width="8.7109375" customWidth="1"/>
    <col min="5381" max="5381" width="48.28515625" customWidth="1"/>
    <col min="5382" max="5383" width="0" hidden="1" customWidth="1"/>
    <col min="5384" max="5385" width="15" customWidth="1"/>
    <col min="5386" max="5386" width="0" hidden="1" customWidth="1"/>
    <col min="5387" max="5387" width="8.28515625" customWidth="1"/>
    <col min="5633" max="5633" width="0" hidden="1" customWidth="1"/>
    <col min="5634" max="5634" width="0.85546875" customWidth="1"/>
    <col min="5635" max="5635" width="26.140625" customWidth="1"/>
    <col min="5636" max="5636" width="8.7109375" customWidth="1"/>
    <col min="5637" max="5637" width="48.28515625" customWidth="1"/>
    <col min="5638" max="5639" width="0" hidden="1" customWidth="1"/>
    <col min="5640" max="5641" width="15" customWidth="1"/>
    <col min="5642" max="5642" width="0" hidden="1" customWidth="1"/>
    <col min="5643" max="5643" width="8.28515625" customWidth="1"/>
    <col min="5889" max="5889" width="0" hidden="1" customWidth="1"/>
    <col min="5890" max="5890" width="0.85546875" customWidth="1"/>
    <col min="5891" max="5891" width="26.140625" customWidth="1"/>
    <col min="5892" max="5892" width="8.7109375" customWidth="1"/>
    <col min="5893" max="5893" width="48.28515625" customWidth="1"/>
    <col min="5894" max="5895" width="0" hidden="1" customWidth="1"/>
    <col min="5896" max="5897" width="15" customWidth="1"/>
    <col min="5898" max="5898" width="0" hidden="1" customWidth="1"/>
    <col min="5899" max="5899" width="8.28515625" customWidth="1"/>
    <col min="6145" max="6145" width="0" hidden="1" customWidth="1"/>
    <col min="6146" max="6146" width="0.85546875" customWidth="1"/>
    <col min="6147" max="6147" width="26.140625" customWidth="1"/>
    <col min="6148" max="6148" width="8.7109375" customWidth="1"/>
    <col min="6149" max="6149" width="48.28515625" customWidth="1"/>
    <col min="6150" max="6151" width="0" hidden="1" customWidth="1"/>
    <col min="6152" max="6153" width="15" customWidth="1"/>
    <col min="6154" max="6154" width="0" hidden="1" customWidth="1"/>
    <col min="6155" max="6155" width="8.28515625" customWidth="1"/>
    <col min="6401" max="6401" width="0" hidden="1" customWidth="1"/>
    <col min="6402" max="6402" width="0.85546875" customWidth="1"/>
    <col min="6403" max="6403" width="26.140625" customWidth="1"/>
    <col min="6404" max="6404" width="8.7109375" customWidth="1"/>
    <col min="6405" max="6405" width="48.28515625" customWidth="1"/>
    <col min="6406" max="6407" width="0" hidden="1" customWidth="1"/>
    <col min="6408" max="6409" width="15" customWidth="1"/>
    <col min="6410" max="6410" width="0" hidden="1" customWidth="1"/>
    <col min="6411" max="6411" width="8.28515625" customWidth="1"/>
    <col min="6657" max="6657" width="0" hidden="1" customWidth="1"/>
    <col min="6658" max="6658" width="0.85546875" customWidth="1"/>
    <col min="6659" max="6659" width="26.140625" customWidth="1"/>
    <col min="6660" max="6660" width="8.7109375" customWidth="1"/>
    <col min="6661" max="6661" width="48.28515625" customWidth="1"/>
    <col min="6662" max="6663" width="0" hidden="1" customWidth="1"/>
    <col min="6664" max="6665" width="15" customWidth="1"/>
    <col min="6666" max="6666" width="0" hidden="1" customWidth="1"/>
    <col min="6667" max="6667" width="8.28515625" customWidth="1"/>
    <col min="6913" max="6913" width="0" hidden="1" customWidth="1"/>
    <col min="6914" max="6914" width="0.85546875" customWidth="1"/>
    <col min="6915" max="6915" width="26.140625" customWidth="1"/>
    <col min="6916" max="6916" width="8.7109375" customWidth="1"/>
    <col min="6917" max="6917" width="48.28515625" customWidth="1"/>
    <col min="6918" max="6919" width="0" hidden="1" customWidth="1"/>
    <col min="6920" max="6921" width="15" customWidth="1"/>
    <col min="6922" max="6922" width="0" hidden="1" customWidth="1"/>
    <col min="6923" max="6923" width="8.28515625" customWidth="1"/>
    <col min="7169" max="7169" width="0" hidden="1" customWidth="1"/>
    <col min="7170" max="7170" width="0.85546875" customWidth="1"/>
    <col min="7171" max="7171" width="26.140625" customWidth="1"/>
    <col min="7172" max="7172" width="8.7109375" customWidth="1"/>
    <col min="7173" max="7173" width="48.28515625" customWidth="1"/>
    <col min="7174" max="7175" width="0" hidden="1" customWidth="1"/>
    <col min="7176" max="7177" width="15" customWidth="1"/>
    <col min="7178" max="7178" width="0" hidden="1" customWidth="1"/>
    <col min="7179" max="7179" width="8.28515625" customWidth="1"/>
    <col min="7425" max="7425" width="0" hidden="1" customWidth="1"/>
    <col min="7426" max="7426" width="0.85546875" customWidth="1"/>
    <col min="7427" max="7427" width="26.140625" customWidth="1"/>
    <col min="7428" max="7428" width="8.7109375" customWidth="1"/>
    <col min="7429" max="7429" width="48.28515625" customWidth="1"/>
    <col min="7430" max="7431" width="0" hidden="1" customWidth="1"/>
    <col min="7432" max="7433" width="15" customWidth="1"/>
    <col min="7434" max="7434" width="0" hidden="1" customWidth="1"/>
    <col min="7435" max="7435" width="8.28515625" customWidth="1"/>
    <col min="7681" max="7681" width="0" hidden="1" customWidth="1"/>
    <col min="7682" max="7682" width="0.85546875" customWidth="1"/>
    <col min="7683" max="7683" width="26.140625" customWidth="1"/>
    <col min="7684" max="7684" width="8.7109375" customWidth="1"/>
    <col min="7685" max="7685" width="48.28515625" customWidth="1"/>
    <col min="7686" max="7687" width="0" hidden="1" customWidth="1"/>
    <col min="7688" max="7689" width="15" customWidth="1"/>
    <col min="7690" max="7690" width="0" hidden="1" customWidth="1"/>
    <col min="7691" max="7691" width="8.28515625" customWidth="1"/>
    <col min="7937" max="7937" width="0" hidden="1" customWidth="1"/>
    <col min="7938" max="7938" width="0.85546875" customWidth="1"/>
    <col min="7939" max="7939" width="26.140625" customWidth="1"/>
    <col min="7940" max="7940" width="8.7109375" customWidth="1"/>
    <col min="7941" max="7941" width="48.28515625" customWidth="1"/>
    <col min="7942" max="7943" width="0" hidden="1" customWidth="1"/>
    <col min="7944" max="7945" width="15" customWidth="1"/>
    <col min="7946" max="7946" width="0" hidden="1" customWidth="1"/>
    <col min="7947" max="7947" width="8.28515625" customWidth="1"/>
    <col min="8193" max="8193" width="0" hidden="1" customWidth="1"/>
    <col min="8194" max="8194" width="0.85546875" customWidth="1"/>
    <col min="8195" max="8195" width="26.140625" customWidth="1"/>
    <col min="8196" max="8196" width="8.7109375" customWidth="1"/>
    <col min="8197" max="8197" width="48.28515625" customWidth="1"/>
    <col min="8198" max="8199" width="0" hidden="1" customWidth="1"/>
    <col min="8200" max="8201" width="15" customWidth="1"/>
    <col min="8202" max="8202" width="0" hidden="1" customWidth="1"/>
    <col min="8203" max="8203" width="8.28515625" customWidth="1"/>
    <col min="8449" max="8449" width="0" hidden="1" customWidth="1"/>
    <col min="8450" max="8450" width="0.85546875" customWidth="1"/>
    <col min="8451" max="8451" width="26.140625" customWidth="1"/>
    <col min="8452" max="8452" width="8.7109375" customWidth="1"/>
    <col min="8453" max="8453" width="48.28515625" customWidth="1"/>
    <col min="8454" max="8455" width="0" hidden="1" customWidth="1"/>
    <col min="8456" max="8457" width="15" customWidth="1"/>
    <col min="8458" max="8458" width="0" hidden="1" customWidth="1"/>
    <col min="8459" max="8459" width="8.28515625" customWidth="1"/>
    <col min="8705" max="8705" width="0" hidden="1" customWidth="1"/>
    <col min="8706" max="8706" width="0.85546875" customWidth="1"/>
    <col min="8707" max="8707" width="26.140625" customWidth="1"/>
    <col min="8708" max="8708" width="8.7109375" customWidth="1"/>
    <col min="8709" max="8709" width="48.28515625" customWidth="1"/>
    <col min="8710" max="8711" width="0" hidden="1" customWidth="1"/>
    <col min="8712" max="8713" width="15" customWidth="1"/>
    <col min="8714" max="8714" width="0" hidden="1" customWidth="1"/>
    <col min="8715" max="8715" width="8.28515625" customWidth="1"/>
    <col min="8961" max="8961" width="0" hidden="1" customWidth="1"/>
    <col min="8962" max="8962" width="0.85546875" customWidth="1"/>
    <col min="8963" max="8963" width="26.140625" customWidth="1"/>
    <col min="8964" max="8964" width="8.7109375" customWidth="1"/>
    <col min="8965" max="8965" width="48.28515625" customWidth="1"/>
    <col min="8966" max="8967" width="0" hidden="1" customWidth="1"/>
    <col min="8968" max="8969" width="15" customWidth="1"/>
    <col min="8970" max="8970" width="0" hidden="1" customWidth="1"/>
    <col min="8971" max="8971" width="8.28515625" customWidth="1"/>
    <col min="9217" max="9217" width="0" hidden="1" customWidth="1"/>
    <col min="9218" max="9218" width="0.85546875" customWidth="1"/>
    <col min="9219" max="9219" width="26.140625" customWidth="1"/>
    <col min="9220" max="9220" width="8.7109375" customWidth="1"/>
    <col min="9221" max="9221" width="48.28515625" customWidth="1"/>
    <col min="9222" max="9223" width="0" hidden="1" customWidth="1"/>
    <col min="9224" max="9225" width="15" customWidth="1"/>
    <col min="9226" max="9226" width="0" hidden="1" customWidth="1"/>
    <col min="9227" max="9227" width="8.28515625" customWidth="1"/>
    <col min="9473" max="9473" width="0" hidden="1" customWidth="1"/>
    <col min="9474" max="9474" width="0.85546875" customWidth="1"/>
    <col min="9475" max="9475" width="26.140625" customWidth="1"/>
    <col min="9476" max="9476" width="8.7109375" customWidth="1"/>
    <col min="9477" max="9477" width="48.28515625" customWidth="1"/>
    <col min="9478" max="9479" width="0" hidden="1" customWidth="1"/>
    <col min="9480" max="9481" width="15" customWidth="1"/>
    <col min="9482" max="9482" width="0" hidden="1" customWidth="1"/>
    <col min="9483" max="9483" width="8.28515625" customWidth="1"/>
    <col min="9729" max="9729" width="0" hidden="1" customWidth="1"/>
    <col min="9730" max="9730" width="0.85546875" customWidth="1"/>
    <col min="9731" max="9731" width="26.140625" customWidth="1"/>
    <col min="9732" max="9732" width="8.7109375" customWidth="1"/>
    <col min="9733" max="9733" width="48.28515625" customWidth="1"/>
    <col min="9734" max="9735" width="0" hidden="1" customWidth="1"/>
    <col min="9736" max="9737" width="15" customWidth="1"/>
    <col min="9738" max="9738" width="0" hidden="1" customWidth="1"/>
    <col min="9739" max="9739" width="8.28515625" customWidth="1"/>
    <col min="9985" max="9985" width="0" hidden="1" customWidth="1"/>
    <col min="9986" max="9986" width="0.85546875" customWidth="1"/>
    <col min="9987" max="9987" width="26.140625" customWidth="1"/>
    <col min="9988" max="9988" width="8.7109375" customWidth="1"/>
    <col min="9989" max="9989" width="48.28515625" customWidth="1"/>
    <col min="9990" max="9991" width="0" hidden="1" customWidth="1"/>
    <col min="9992" max="9993" width="15" customWidth="1"/>
    <col min="9994" max="9994" width="0" hidden="1" customWidth="1"/>
    <col min="9995" max="9995" width="8.28515625" customWidth="1"/>
    <col min="10241" max="10241" width="0" hidden="1" customWidth="1"/>
    <col min="10242" max="10242" width="0.85546875" customWidth="1"/>
    <col min="10243" max="10243" width="26.140625" customWidth="1"/>
    <col min="10244" max="10244" width="8.7109375" customWidth="1"/>
    <col min="10245" max="10245" width="48.28515625" customWidth="1"/>
    <col min="10246" max="10247" width="0" hidden="1" customWidth="1"/>
    <col min="10248" max="10249" width="15" customWidth="1"/>
    <col min="10250" max="10250" width="0" hidden="1" customWidth="1"/>
    <col min="10251" max="10251" width="8.28515625" customWidth="1"/>
    <col min="10497" max="10497" width="0" hidden="1" customWidth="1"/>
    <col min="10498" max="10498" width="0.85546875" customWidth="1"/>
    <col min="10499" max="10499" width="26.140625" customWidth="1"/>
    <col min="10500" max="10500" width="8.7109375" customWidth="1"/>
    <col min="10501" max="10501" width="48.28515625" customWidth="1"/>
    <col min="10502" max="10503" width="0" hidden="1" customWidth="1"/>
    <col min="10504" max="10505" width="15" customWidth="1"/>
    <col min="10506" max="10506" width="0" hidden="1" customWidth="1"/>
    <col min="10507" max="10507" width="8.28515625" customWidth="1"/>
    <col min="10753" max="10753" width="0" hidden="1" customWidth="1"/>
    <col min="10754" max="10754" width="0.85546875" customWidth="1"/>
    <col min="10755" max="10755" width="26.140625" customWidth="1"/>
    <col min="10756" max="10756" width="8.7109375" customWidth="1"/>
    <col min="10757" max="10757" width="48.28515625" customWidth="1"/>
    <col min="10758" max="10759" width="0" hidden="1" customWidth="1"/>
    <col min="10760" max="10761" width="15" customWidth="1"/>
    <col min="10762" max="10762" width="0" hidden="1" customWidth="1"/>
    <col min="10763" max="10763" width="8.28515625" customWidth="1"/>
    <col min="11009" max="11009" width="0" hidden="1" customWidth="1"/>
    <col min="11010" max="11010" width="0.85546875" customWidth="1"/>
    <col min="11011" max="11011" width="26.140625" customWidth="1"/>
    <col min="11012" max="11012" width="8.7109375" customWidth="1"/>
    <col min="11013" max="11013" width="48.28515625" customWidth="1"/>
    <col min="11014" max="11015" width="0" hidden="1" customWidth="1"/>
    <col min="11016" max="11017" width="15" customWidth="1"/>
    <col min="11018" max="11018" width="0" hidden="1" customWidth="1"/>
    <col min="11019" max="11019" width="8.28515625" customWidth="1"/>
    <col min="11265" max="11265" width="0" hidden="1" customWidth="1"/>
    <col min="11266" max="11266" width="0.85546875" customWidth="1"/>
    <col min="11267" max="11267" width="26.140625" customWidth="1"/>
    <col min="11268" max="11268" width="8.7109375" customWidth="1"/>
    <col min="11269" max="11269" width="48.28515625" customWidth="1"/>
    <col min="11270" max="11271" width="0" hidden="1" customWidth="1"/>
    <col min="11272" max="11273" width="15" customWidth="1"/>
    <col min="11274" max="11274" width="0" hidden="1" customWidth="1"/>
    <col min="11275" max="11275" width="8.28515625" customWidth="1"/>
    <col min="11521" max="11521" width="0" hidden="1" customWidth="1"/>
    <col min="11522" max="11522" width="0.85546875" customWidth="1"/>
    <col min="11523" max="11523" width="26.140625" customWidth="1"/>
    <col min="11524" max="11524" width="8.7109375" customWidth="1"/>
    <col min="11525" max="11525" width="48.28515625" customWidth="1"/>
    <col min="11526" max="11527" width="0" hidden="1" customWidth="1"/>
    <col min="11528" max="11529" width="15" customWidth="1"/>
    <col min="11530" max="11530" width="0" hidden="1" customWidth="1"/>
    <col min="11531" max="11531" width="8.28515625" customWidth="1"/>
    <col min="11777" max="11777" width="0" hidden="1" customWidth="1"/>
    <col min="11778" max="11778" width="0.85546875" customWidth="1"/>
    <col min="11779" max="11779" width="26.140625" customWidth="1"/>
    <col min="11780" max="11780" width="8.7109375" customWidth="1"/>
    <col min="11781" max="11781" width="48.28515625" customWidth="1"/>
    <col min="11782" max="11783" width="0" hidden="1" customWidth="1"/>
    <col min="11784" max="11785" width="15" customWidth="1"/>
    <col min="11786" max="11786" width="0" hidden="1" customWidth="1"/>
    <col min="11787" max="11787" width="8.28515625" customWidth="1"/>
    <col min="12033" max="12033" width="0" hidden="1" customWidth="1"/>
    <col min="12034" max="12034" width="0.85546875" customWidth="1"/>
    <col min="12035" max="12035" width="26.140625" customWidth="1"/>
    <col min="12036" max="12036" width="8.7109375" customWidth="1"/>
    <col min="12037" max="12037" width="48.28515625" customWidth="1"/>
    <col min="12038" max="12039" width="0" hidden="1" customWidth="1"/>
    <col min="12040" max="12041" width="15" customWidth="1"/>
    <col min="12042" max="12042" width="0" hidden="1" customWidth="1"/>
    <col min="12043" max="12043" width="8.28515625" customWidth="1"/>
    <col min="12289" max="12289" width="0" hidden="1" customWidth="1"/>
    <col min="12290" max="12290" width="0.85546875" customWidth="1"/>
    <col min="12291" max="12291" width="26.140625" customWidth="1"/>
    <col min="12292" max="12292" width="8.7109375" customWidth="1"/>
    <col min="12293" max="12293" width="48.28515625" customWidth="1"/>
    <col min="12294" max="12295" width="0" hidden="1" customWidth="1"/>
    <col min="12296" max="12297" width="15" customWidth="1"/>
    <col min="12298" max="12298" width="0" hidden="1" customWidth="1"/>
    <col min="12299" max="12299" width="8.28515625" customWidth="1"/>
    <col min="12545" max="12545" width="0" hidden="1" customWidth="1"/>
    <col min="12546" max="12546" width="0.85546875" customWidth="1"/>
    <col min="12547" max="12547" width="26.140625" customWidth="1"/>
    <col min="12548" max="12548" width="8.7109375" customWidth="1"/>
    <col min="12549" max="12549" width="48.28515625" customWidth="1"/>
    <col min="12550" max="12551" width="0" hidden="1" customWidth="1"/>
    <col min="12552" max="12553" width="15" customWidth="1"/>
    <col min="12554" max="12554" width="0" hidden="1" customWidth="1"/>
    <col min="12555" max="12555" width="8.28515625" customWidth="1"/>
    <col min="12801" max="12801" width="0" hidden="1" customWidth="1"/>
    <col min="12802" max="12802" width="0.85546875" customWidth="1"/>
    <col min="12803" max="12803" width="26.140625" customWidth="1"/>
    <col min="12804" max="12804" width="8.7109375" customWidth="1"/>
    <col min="12805" max="12805" width="48.28515625" customWidth="1"/>
    <col min="12806" max="12807" width="0" hidden="1" customWidth="1"/>
    <col min="12808" max="12809" width="15" customWidth="1"/>
    <col min="12810" max="12810" width="0" hidden="1" customWidth="1"/>
    <col min="12811" max="12811" width="8.28515625" customWidth="1"/>
    <col min="13057" max="13057" width="0" hidden="1" customWidth="1"/>
    <col min="13058" max="13058" width="0.85546875" customWidth="1"/>
    <col min="13059" max="13059" width="26.140625" customWidth="1"/>
    <col min="13060" max="13060" width="8.7109375" customWidth="1"/>
    <col min="13061" max="13061" width="48.28515625" customWidth="1"/>
    <col min="13062" max="13063" width="0" hidden="1" customWidth="1"/>
    <col min="13064" max="13065" width="15" customWidth="1"/>
    <col min="13066" max="13066" width="0" hidden="1" customWidth="1"/>
    <col min="13067" max="13067" width="8.28515625" customWidth="1"/>
    <col min="13313" max="13313" width="0" hidden="1" customWidth="1"/>
    <col min="13314" max="13314" width="0.85546875" customWidth="1"/>
    <col min="13315" max="13315" width="26.140625" customWidth="1"/>
    <col min="13316" max="13316" width="8.7109375" customWidth="1"/>
    <col min="13317" max="13317" width="48.28515625" customWidth="1"/>
    <col min="13318" max="13319" width="0" hidden="1" customWidth="1"/>
    <col min="13320" max="13321" width="15" customWidth="1"/>
    <col min="13322" max="13322" width="0" hidden="1" customWidth="1"/>
    <col min="13323" max="13323" width="8.28515625" customWidth="1"/>
    <col min="13569" max="13569" width="0" hidden="1" customWidth="1"/>
    <col min="13570" max="13570" width="0.85546875" customWidth="1"/>
    <col min="13571" max="13571" width="26.140625" customWidth="1"/>
    <col min="13572" max="13572" width="8.7109375" customWidth="1"/>
    <col min="13573" max="13573" width="48.28515625" customWidth="1"/>
    <col min="13574" max="13575" width="0" hidden="1" customWidth="1"/>
    <col min="13576" max="13577" width="15" customWidth="1"/>
    <col min="13578" max="13578" width="0" hidden="1" customWidth="1"/>
    <col min="13579" max="13579" width="8.28515625" customWidth="1"/>
    <col min="13825" max="13825" width="0" hidden="1" customWidth="1"/>
    <col min="13826" max="13826" width="0.85546875" customWidth="1"/>
    <col min="13827" max="13827" width="26.140625" customWidth="1"/>
    <col min="13828" max="13828" width="8.7109375" customWidth="1"/>
    <col min="13829" max="13829" width="48.28515625" customWidth="1"/>
    <col min="13830" max="13831" width="0" hidden="1" customWidth="1"/>
    <col min="13832" max="13833" width="15" customWidth="1"/>
    <col min="13834" max="13834" width="0" hidden="1" customWidth="1"/>
    <col min="13835" max="13835" width="8.28515625" customWidth="1"/>
    <col min="14081" max="14081" width="0" hidden="1" customWidth="1"/>
    <col min="14082" max="14082" width="0.85546875" customWidth="1"/>
    <col min="14083" max="14083" width="26.140625" customWidth="1"/>
    <col min="14084" max="14084" width="8.7109375" customWidth="1"/>
    <col min="14085" max="14085" width="48.28515625" customWidth="1"/>
    <col min="14086" max="14087" width="0" hidden="1" customWidth="1"/>
    <col min="14088" max="14089" width="15" customWidth="1"/>
    <col min="14090" max="14090" width="0" hidden="1" customWidth="1"/>
    <col min="14091" max="14091" width="8.28515625" customWidth="1"/>
    <col min="14337" max="14337" width="0" hidden="1" customWidth="1"/>
    <col min="14338" max="14338" width="0.85546875" customWidth="1"/>
    <col min="14339" max="14339" width="26.140625" customWidth="1"/>
    <col min="14340" max="14340" width="8.7109375" customWidth="1"/>
    <col min="14341" max="14341" width="48.28515625" customWidth="1"/>
    <col min="14342" max="14343" width="0" hidden="1" customWidth="1"/>
    <col min="14344" max="14345" width="15" customWidth="1"/>
    <col min="14346" max="14346" width="0" hidden="1" customWidth="1"/>
    <col min="14347" max="14347" width="8.28515625" customWidth="1"/>
    <col min="14593" max="14593" width="0" hidden="1" customWidth="1"/>
    <col min="14594" max="14594" width="0.85546875" customWidth="1"/>
    <col min="14595" max="14595" width="26.140625" customWidth="1"/>
    <col min="14596" max="14596" width="8.7109375" customWidth="1"/>
    <col min="14597" max="14597" width="48.28515625" customWidth="1"/>
    <col min="14598" max="14599" width="0" hidden="1" customWidth="1"/>
    <col min="14600" max="14601" width="15" customWidth="1"/>
    <col min="14602" max="14602" width="0" hidden="1" customWidth="1"/>
    <col min="14603" max="14603" width="8.28515625" customWidth="1"/>
    <col min="14849" max="14849" width="0" hidden="1" customWidth="1"/>
    <col min="14850" max="14850" width="0.85546875" customWidth="1"/>
    <col min="14851" max="14851" width="26.140625" customWidth="1"/>
    <col min="14852" max="14852" width="8.7109375" customWidth="1"/>
    <col min="14853" max="14853" width="48.28515625" customWidth="1"/>
    <col min="14854" max="14855" width="0" hidden="1" customWidth="1"/>
    <col min="14856" max="14857" width="15" customWidth="1"/>
    <col min="14858" max="14858" width="0" hidden="1" customWidth="1"/>
    <col min="14859" max="14859" width="8.28515625" customWidth="1"/>
    <col min="15105" max="15105" width="0" hidden="1" customWidth="1"/>
    <col min="15106" max="15106" width="0.85546875" customWidth="1"/>
    <col min="15107" max="15107" width="26.140625" customWidth="1"/>
    <col min="15108" max="15108" width="8.7109375" customWidth="1"/>
    <col min="15109" max="15109" width="48.28515625" customWidth="1"/>
    <col min="15110" max="15111" width="0" hidden="1" customWidth="1"/>
    <col min="15112" max="15113" width="15" customWidth="1"/>
    <col min="15114" max="15114" width="0" hidden="1" customWidth="1"/>
    <col min="15115" max="15115" width="8.28515625" customWidth="1"/>
    <col min="15361" max="15361" width="0" hidden="1" customWidth="1"/>
    <col min="15362" max="15362" width="0.85546875" customWidth="1"/>
    <col min="15363" max="15363" width="26.140625" customWidth="1"/>
    <col min="15364" max="15364" width="8.7109375" customWidth="1"/>
    <col min="15365" max="15365" width="48.28515625" customWidth="1"/>
    <col min="15366" max="15367" width="0" hidden="1" customWidth="1"/>
    <col min="15368" max="15369" width="15" customWidth="1"/>
    <col min="15370" max="15370" width="0" hidden="1" customWidth="1"/>
    <col min="15371" max="15371" width="8.28515625" customWidth="1"/>
    <col min="15617" max="15617" width="0" hidden="1" customWidth="1"/>
    <col min="15618" max="15618" width="0.85546875" customWidth="1"/>
    <col min="15619" max="15619" width="26.140625" customWidth="1"/>
    <col min="15620" max="15620" width="8.7109375" customWidth="1"/>
    <col min="15621" max="15621" width="48.28515625" customWidth="1"/>
    <col min="15622" max="15623" width="0" hidden="1" customWidth="1"/>
    <col min="15624" max="15625" width="15" customWidth="1"/>
    <col min="15626" max="15626" width="0" hidden="1" customWidth="1"/>
    <col min="15627" max="15627" width="8.28515625" customWidth="1"/>
    <col min="15873" max="15873" width="0" hidden="1" customWidth="1"/>
    <col min="15874" max="15874" width="0.85546875" customWidth="1"/>
    <col min="15875" max="15875" width="26.140625" customWidth="1"/>
    <col min="15876" max="15876" width="8.7109375" customWidth="1"/>
    <col min="15877" max="15877" width="48.28515625" customWidth="1"/>
    <col min="15878" max="15879" width="0" hidden="1" customWidth="1"/>
    <col min="15880" max="15881" width="15" customWidth="1"/>
    <col min="15882" max="15882" width="0" hidden="1" customWidth="1"/>
    <col min="15883" max="15883" width="8.28515625" customWidth="1"/>
    <col min="16129" max="16129" width="0" hidden="1" customWidth="1"/>
    <col min="16130" max="16130" width="0.85546875" customWidth="1"/>
    <col min="16131" max="16131" width="26.140625" customWidth="1"/>
    <col min="16132" max="16132" width="8.7109375" customWidth="1"/>
    <col min="16133" max="16133" width="48.28515625" customWidth="1"/>
    <col min="16134" max="16135" width="0" hidden="1" customWidth="1"/>
    <col min="16136" max="16137" width="15" customWidth="1"/>
    <col min="16138" max="16138" width="0" hidden="1" customWidth="1"/>
    <col min="16139" max="16139" width="8.28515625" customWidth="1"/>
  </cols>
  <sheetData>
    <row r="1" spans="1:11" x14ac:dyDescent="0.2">
      <c r="A1" s="1" t="s">
        <v>15</v>
      </c>
    </row>
    <row r="3" spans="1:11" x14ac:dyDescent="0.2">
      <c r="C3" s="16" t="s">
        <v>23</v>
      </c>
      <c r="D3" s="16"/>
      <c r="E3" s="16"/>
      <c r="F3" s="17"/>
      <c r="G3" s="17"/>
      <c r="H3" s="17"/>
      <c r="I3" s="17"/>
      <c r="J3" s="17"/>
      <c r="K3" s="17"/>
    </row>
    <row r="4" spans="1:11" x14ac:dyDescent="0.2">
      <c r="C4" s="16" t="s">
        <v>523</v>
      </c>
      <c r="D4" s="16"/>
      <c r="E4" s="16"/>
      <c r="F4" s="17"/>
      <c r="G4" s="17"/>
      <c r="H4" s="17"/>
      <c r="I4" s="17"/>
      <c r="J4" s="17"/>
      <c r="K4" s="17"/>
    </row>
    <row r="5" spans="1:11" x14ac:dyDescent="0.2">
      <c r="C5" s="16" t="s">
        <v>24</v>
      </c>
      <c r="D5" s="16"/>
      <c r="E5" s="16"/>
      <c r="F5" s="17"/>
      <c r="G5" s="17"/>
      <c r="H5" s="17"/>
      <c r="I5" s="17"/>
      <c r="J5" s="17"/>
      <c r="K5" s="17"/>
    </row>
    <row r="7" spans="1:11" ht="18" x14ac:dyDescent="0.25">
      <c r="A7" s="2" t="s">
        <v>0</v>
      </c>
      <c r="B7" s="2"/>
      <c r="C7" s="3" t="s">
        <v>114</v>
      </c>
      <c r="D7" s="10"/>
      <c r="E7" s="4"/>
      <c r="F7" s="5"/>
      <c r="G7" s="5"/>
      <c r="H7" s="13"/>
      <c r="I7" s="13"/>
      <c r="J7" s="13"/>
      <c r="K7" s="158"/>
    </row>
    <row r="8" spans="1:11" ht="13.5" thickBot="1" x14ac:dyDescent="0.25">
      <c r="A8" s="1" t="s">
        <v>1</v>
      </c>
      <c r="D8" s="11"/>
      <c r="H8" s="26"/>
      <c r="I8" s="26"/>
      <c r="J8" s="26"/>
      <c r="K8" s="26"/>
    </row>
    <row r="9" spans="1:11" ht="13.5" thickBot="1" x14ac:dyDescent="0.25">
      <c r="A9" s="1" t="s">
        <v>2</v>
      </c>
      <c r="C9" s="6" t="s">
        <v>3</v>
      </c>
      <c r="D9" s="12"/>
      <c r="E9" s="7"/>
      <c r="F9" s="8"/>
      <c r="G9" s="8"/>
      <c r="H9" s="14"/>
      <c r="I9" s="14"/>
      <c r="J9" s="14"/>
      <c r="K9" s="159"/>
    </row>
    <row r="10" spans="1:11" ht="13.5" thickBot="1" x14ac:dyDescent="0.25">
      <c r="A10" s="1" t="s">
        <v>4</v>
      </c>
      <c r="C10" s="129"/>
      <c r="D10" s="130"/>
      <c r="E10" s="131"/>
      <c r="F10" s="160"/>
      <c r="G10" s="160"/>
      <c r="H10" s="205"/>
      <c r="I10" s="205"/>
      <c r="J10" s="205"/>
      <c r="K10" s="206"/>
    </row>
    <row r="11" spans="1:11" ht="34.5" customHeight="1" x14ac:dyDescent="0.2">
      <c r="A11" s="1" t="s">
        <v>5</v>
      </c>
      <c r="C11" s="161" t="s">
        <v>6</v>
      </c>
      <c r="D11" s="162" t="s">
        <v>7</v>
      </c>
      <c r="E11" s="163" t="s">
        <v>8</v>
      </c>
      <c r="F11" s="164"/>
      <c r="G11" s="164"/>
      <c r="H11" s="164" t="s">
        <v>524</v>
      </c>
      <c r="I11" s="165" t="s">
        <v>525</v>
      </c>
      <c r="J11" s="164" t="s">
        <v>526</v>
      </c>
      <c r="K11" s="165" t="s">
        <v>323</v>
      </c>
    </row>
    <row r="12" spans="1:11" ht="13.5" customHeight="1" thickBot="1" x14ac:dyDescent="0.25">
      <c r="A12" s="1" t="s">
        <v>9</v>
      </c>
      <c r="C12" s="166"/>
      <c r="D12" s="167"/>
      <c r="E12" s="168" t="s">
        <v>527</v>
      </c>
      <c r="F12" s="169" t="s">
        <v>10</v>
      </c>
      <c r="G12" s="169" t="s">
        <v>11</v>
      </c>
      <c r="H12" s="169"/>
      <c r="I12" s="170"/>
      <c r="J12" s="169"/>
      <c r="K12" s="170"/>
    </row>
    <row r="13" spans="1:11" ht="13.5" thickBot="1" x14ac:dyDescent="0.25">
      <c r="A13" s="1" t="s">
        <v>12</v>
      </c>
      <c r="C13" s="171" t="s">
        <v>42</v>
      </c>
      <c r="D13" s="172"/>
      <c r="E13" s="144"/>
      <c r="F13" s="9"/>
      <c r="G13" s="9"/>
      <c r="H13" s="27"/>
      <c r="I13" s="15"/>
      <c r="J13" s="27"/>
      <c r="K13" s="15"/>
    </row>
    <row r="14" spans="1:11" x14ac:dyDescent="0.2">
      <c r="A14" s="1" t="s">
        <v>13</v>
      </c>
      <c r="C14" s="19" t="s">
        <v>117</v>
      </c>
      <c r="D14" s="25" t="s">
        <v>118</v>
      </c>
      <c r="E14" s="20" t="s">
        <v>119</v>
      </c>
      <c r="F14" s="21"/>
      <c r="G14" s="21"/>
      <c r="H14" s="28">
        <v>376748.3</v>
      </c>
      <c r="I14" s="29">
        <v>382148.2</v>
      </c>
      <c r="J14" s="28" t="s">
        <v>15</v>
      </c>
      <c r="K14" s="29">
        <f t="shared" ref="K14:K46" si="0">IF(H14=0,"***",I14/H14)</f>
        <v>1.0143329113893813</v>
      </c>
    </row>
    <row r="15" spans="1:11" x14ac:dyDescent="0.2">
      <c r="A15" s="1" t="s">
        <v>16</v>
      </c>
      <c r="C15" s="22"/>
      <c r="D15" s="157"/>
      <c r="E15" s="23" t="s">
        <v>120</v>
      </c>
      <c r="F15" s="24"/>
      <c r="G15" s="24"/>
      <c r="H15" s="30">
        <v>376748.3</v>
      </c>
      <c r="I15" s="31">
        <v>382148.2</v>
      </c>
      <c r="J15" s="30"/>
      <c r="K15" s="31">
        <f t="shared" si="0"/>
        <v>1.0143329113893813</v>
      </c>
    </row>
    <row r="16" spans="1:11" x14ac:dyDescent="0.2">
      <c r="A16" s="1" t="s">
        <v>528</v>
      </c>
      <c r="C16" s="173"/>
      <c r="D16" s="174"/>
      <c r="E16" s="175" t="s">
        <v>529</v>
      </c>
      <c r="F16" s="176"/>
      <c r="G16" s="176"/>
      <c r="H16" s="177">
        <v>376748.3</v>
      </c>
      <c r="I16" s="178">
        <v>382148.2</v>
      </c>
      <c r="J16" s="177"/>
      <c r="K16" s="178">
        <f t="shared" si="0"/>
        <v>1.0143329113893813</v>
      </c>
    </row>
    <row r="17" spans="1:11" hidden="1" x14ac:dyDescent="0.2">
      <c r="A17" s="1" t="s">
        <v>528</v>
      </c>
      <c r="C17" s="173"/>
      <c r="D17" s="174"/>
      <c r="E17" s="175"/>
      <c r="F17" s="176" t="s">
        <v>530</v>
      </c>
      <c r="G17" s="176" t="s">
        <v>531</v>
      </c>
      <c r="H17" s="177"/>
      <c r="I17" s="178">
        <v>382148.2</v>
      </c>
      <c r="J17" s="177"/>
      <c r="K17" s="178" t="str">
        <f t="shared" si="0"/>
        <v>***</v>
      </c>
    </row>
    <row r="18" spans="1:11" x14ac:dyDescent="0.2">
      <c r="A18" s="1" t="s">
        <v>13</v>
      </c>
      <c r="C18" s="19" t="s">
        <v>55</v>
      </c>
      <c r="D18" s="25" t="s">
        <v>290</v>
      </c>
      <c r="E18" s="20" t="s">
        <v>291</v>
      </c>
      <c r="F18" s="21"/>
      <c r="G18" s="21"/>
      <c r="H18" s="28">
        <v>655</v>
      </c>
      <c r="I18" s="29">
        <v>555</v>
      </c>
      <c r="J18" s="28" t="s">
        <v>15</v>
      </c>
      <c r="K18" s="29">
        <f t="shared" si="0"/>
        <v>0.84732824427480913</v>
      </c>
    </row>
    <row r="19" spans="1:11" x14ac:dyDescent="0.2">
      <c r="A19" s="1" t="s">
        <v>16</v>
      </c>
      <c r="C19" s="22"/>
      <c r="D19" s="157"/>
      <c r="E19" s="23" t="s">
        <v>121</v>
      </c>
      <c r="F19" s="24"/>
      <c r="G19" s="24"/>
      <c r="H19" s="30">
        <v>655</v>
      </c>
      <c r="I19" s="31">
        <v>555</v>
      </c>
      <c r="J19" s="30"/>
      <c r="K19" s="31">
        <f t="shared" si="0"/>
        <v>0.84732824427480913</v>
      </c>
    </row>
    <row r="20" spans="1:11" x14ac:dyDescent="0.2">
      <c r="A20" s="1" t="s">
        <v>528</v>
      </c>
      <c r="C20" s="173"/>
      <c r="D20" s="174"/>
      <c r="E20" s="175" t="s">
        <v>532</v>
      </c>
      <c r="F20" s="176"/>
      <c r="G20" s="176"/>
      <c r="H20" s="177">
        <v>655</v>
      </c>
      <c r="I20" s="178">
        <v>555</v>
      </c>
      <c r="J20" s="177"/>
      <c r="K20" s="178">
        <f t="shared" si="0"/>
        <v>0.84732824427480913</v>
      </c>
    </row>
    <row r="21" spans="1:11" hidden="1" x14ac:dyDescent="0.2">
      <c r="A21" s="1" t="s">
        <v>528</v>
      </c>
      <c r="C21" s="173"/>
      <c r="D21" s="174"/>
      <c r="E21" s="175"/>
      <c r="F21" s="176" t="s">
        <v>533</v>
      </c>
      <c r="G21" s="176" t="s">
        <v>534</v>
      </c>
      <c r="H21" s="177"/>
      <c r="I21" s="178">
        <v>5</v>
      </c>
      <c r="J21" s="177"/>
      <c r="K21" s="178" t="str">
        <f t="shared" si="0"/>
        <v>***</v>
      </c>
    </row>
    <row r="22" spans="1:11" hidden="1" x14ac:dyDescent="0.2">
      <c r="A22" s="1" t="s">
        <v>528</v>
      </c>
      <c r="C22" s="173"/>
      <c r="D22" s="174"/>
      <c r="E22" s="175"/>
      <c r="F22" s="176" t="s">
        <v>535</v>
      </c>
      <c r="G22" s="176" t="s">
        <v>534</v>
      </c>
      <c r="H22" s="177"/>
      <c r="I22" s="178">
        <v>550</v>
      </c>
      <c r="J22" s="177"/>
      <c r="K22" s="178" t="str">
        <f t="shared" si="0"/>
        <v>***</v>
      </c>
    </row>
    <row r="23" spans="1:11" x14ac:dyDescent="0.2">
      <c r="A23" s="1" t="s">
        <v>13</v>
      </c>
      <c r="C23" s="19" t="s">
        <v>122</v>
      </c>
      <c r="D23" s="25" t="s">
        <v>123</v>
      </c>
      <c r="E23" s="20" t="s">
        <v>124</v>
      </c>
      <c r="F23" s="21"/>
      <c r="G23" s="21"/>
      <c r="H23" s="28">
        <v>502.2</v>
      </c>
      <c r="I23" s="29">
        <v>502.2</v>
      </c>
      <c r="J23" s="28" t="s">
        <v>15</v>
      </c>
      <c r="K23" s="29">
        <f t="shared" si="0"/>
        <v>1</v>
      </c>
    </row>
    <row r="24" spans="1:11" x14ac:dyDescent="0.2">
      <c r="A24" s="1" t="s">
        <v>16</v>
      </c>
      <c r="C24" s="22"/>
      <c r="D24" s="157"/>
      <c r="E24" s="23" t="s">
        <v>18</v>
      </c>
      <c r="F24" s="24"/>
      <c r="G24" s="24"/>
      <c r="H24" s="30">
        <v>502.2</v>
      </c>
      <c r="I24" s="31">
        <v>502.2</v>
      </c>
      <c r="J24" s="30"/>
      <c r="K24" s="31">
        <f t="shared" si="0"/>
        <v>1</v>
      </c>
    </row>
    <row r="25" spans="1:11" x14ac:dyDescent="0.2">
      <c r="A25" s="1" t="s">
        <v>528</v>
      </c>
      <c r="C25" s="173"/>
      <c r="D25" s="174"/>
      <c r="E25" s="175" t="s">
        <v>532</v>
      </c>
      <c r="F25" s="176"/>
      <c r="G25" s="176"/>
      <c r="H25" s="177">
        <v>502.2</v>
      </c>
      <c r="I25" s="178">
        <v>502.2</v>
      </c>
      <c r="J25" s="177"/>
      <c r="K25" s="178">
        <f t="shared" si="0"/>
        <v>1</v>
      </c>
    </row>
    <row r="26" spans="1:11" hidden="1" x14ac:dyDescent="0.2">
      <c r="A26" s="1" t="s">
        <v>528</v>
      </c>
      <c r="C26" s="173"/>
      <c r="D26" s="174"/>
      <c r="E26" s="175"/>
      <c r="F26" s="176" t="s">
        <v>536</v>
      </c>
      <c r="G26" s="176" t="s">
        <v>537</v>
      </c>
      <c r="H26" s="177"/>
      <c r="I26" s="178">
        <v>200</v>
      </c>
      <c r="J26" s="177"/>
      <c r="K26" s="178" t="str">
        <f t="shared" si="0"/>
        <v>***</v>
      </c>
    </row>
    <row r="27" spans="1:11" hidden="1" x14ac:dyDescent="0.2">
      <c r="A27" s="1" t="s">
        <v>528</v>
      </c>
      <c r="C27" s="173"/>
      <c r="D27" s="174"/>
      <c r="E27" s="175"/>
      <c r="F27" s="176" t="s">
        <v>538</v>
      </c>
      <c r="G27" s="176" t="s">
        <v>537</v>
      </c>
      <c r="H27" s="177"/>
      <c r="I27" s="178">
        <v>302.2</v>
      </c>
      <c r="J27" s="177"/>
      <c r="K27" s="178" t="str">
        <f t="shared" si="0"/>
        <v>***</v>
      </c>
    </row>
    <row r="28" spans="1:11" x14ac:dyDescent="0.2">
      <c r="A28" s="1" t="s">
        <v>13</v>
      </c>
      <c r="C28" s="19" t="s">
        <v>125</v>
      </c>
      <c r="D28" s="25" t="s">
        <v>126</v>
      </c>
      <c r="E28" s="20" t="s">
        <v>127</v>
      </c>
      <c r="F28" s="21"/>
      <c r="G28" s="21"/>
      <c r="H28" s="28">
        <v>3870</v>
      </c>
      <c r="I28" s="29">
        <v>16800</v>
      </c>
      <c r="J28" s="28" t="s">
        <v>15</v>
      </c>
      <c r="K28" s="29">
        <f t="shared" si="0"/>
        <v>4.3410852713178292</v>
      </c>
    </row>
    <row r="29" spans="1:11" x14ac:dyDescent="0.2">
      <c r="A29" s="1" t="s">
        <v>16</v>
      </c>
      <c r="C29" s="22"/>
      <c r="D29" s="157"/>
      <c r="E29" s="23" t="s">
        <v>120</v>
      </c>
      <c r="F29" s="24"/>
      <c r="G29" s="24"/>
      <c r="H29" s="30">
        <v>3870</v>
      </c>
      <c r="I29" s="31">
        <v>16800</v>
      </c>
      <c r="J29" s="30"/>
      <c r="K29" s="31">
        <f t="shared" si="0"/>
        <v>4.3410852713178292</v>
      </c>
    </row>
    <row r="30" spans="1:11" x14ac:dyDescent="0.2">
      <c r="A30" s="1" t="s">
        <v>528</v>
      </c>
      <c r="C30" s="173"/>
      <c r="D30" s="174"/>
      <c r="E30" s="175" t="s">
        <v>532</v>
      </c>
      <c r="F30" s="176"/>
      <c r="G30" s="176"/>
      <c r="H30" s="177">
        <v>3870</v>
      </c>
      <c r="I30" s="178">
        <v>16800</v>
      </c>
      <c r="J30" s="177"/>
      <c r="K30" s="178">
        <f t="shared" si="0"/>
        <v>4.3410852713178292</v>
      </c>
    </row>
    <row r="31" spans="1:11" hidden="1" x14ac:dyDescent="0.2">
      <c r="A31" s="1" t="s">
        <v>528</v>
      </c>
      <c r="C31" s="173"/>
      <c r="D31" s="174"/>
      <c r="E31" s="175"/>
      <c r="F31" s="176" t="s">
        <v>539</v>
      </c>
      <c r="G31" s="176" t="s">
        <v>540</v>
      </c>
      <c r="H31" s="177"/>
      <c r="I31" s="178">
        <v>350</v>
      </c>
      <c r="J31" s="177"/>
      <c r="K31" s="178" t="str">
        <f t="shared" si="0"/>
        <v>***</v>
      </c>
    </row>
    <row r="32" spans="1:11" hidden="1" x14ac:dyDescent="0.2">
      <c r="A32" s="1" t="s">
        <v>528</v>
      </c>
      <c r="C32" s="173"/>
      <c r="D32" s="174"/>
      <c r="E32" s="175"/>
      <c r="F32" s="176" t="s">
        <v>541</v>
      </c>
      <c r="G32" s="176" t="s">
        <v>542</v>
      </c>
      <c r="H32" s="177"/>
      <c r="I32" s="178">
        <v>50</v>
      </c>
      <c r="J32" s="177"/>
      <c r="K32" s="178" t="str">
        <f t="shared" si="0"/>
        <v>***</v>
      </c>
    </row>
    <row r="33" spans="1:11" hidden="1" x14ac:dyDescent="0.2">
      <c r="A33" s="1" t="s">
        <v>528</v>
      </c>
      <c r="C33" s="173"/>
      <c r="D33" s="174"/>
      <c r="E33" s="175"/>
      <c r="F33" s="176" t="s">
        <v>536</v>
      </c>
      <c r="G33" s="176" t="s">
        <v>543</v>
      </c>
      <c r="H33" s="177"/>
      <c r="I33" s="178">
        <v>16400</v>
      </c>
      <c r="J33" s="177"/>
      <c r="K33" s="178" t="str">
        <f t="shared" si="0"/>
        <v>***</v>
      </c>
    </row>
    <row r="34" spans="1:11" x14ac:dyDescent="0.2">
      <c r="A34" s="1" t="s">
        <v>13</v>
      </c>
      <c r="C34" s="19" t="s">
        <v>125</v>
      </c>
      <c r="D34" s="25" t="s">
        <v>128</v>
      </c>
      <c r="E34" s="20" t="s">
        <v>544</v>
      </c>
      <c r="F34" s="21"/>
      <c r="G34" s="21"/>
      <c r="H34" s="28">
        <v>13560</v>
      </c>
      <c r="I34" s="29">
        <v>7060</v>
      </c>
      <c r="J34" s="28" t="s">
        <v>15</v>
      </c>
      <c r="K34" s="29">
        <f t="shared" si="0"/>
        <v>0.52064896755162238</v>
      </c>
    </row>
    <row r="35" spans="1:11" x14ac:dyDescent="0.2">
      <c r="A35" s="1" t="s">
        <v>16</v>
      </c>
      <c r="C35" s="22"/>
      <c r="D35" s="157"/>
      <c r="E35" s="23" t="s">
        <v>120</v>
      </c>
      <c r="F35" s="24"/>
      <c r="G35" s="24"/>
      <c r="H35" s="30">
        <v>13560</v>
      </c>
      <c r="I35" s="31">
        <v>7060</v>
      </c>
      <c r="J35" s="30"/>
      <c r="K35" s="31">
        <f t="shared" si="0"/>
        <v>0.52064896755162238</v>
      </c>
    </row>
    <row r="36" spans="1:11" x14ac:dyDescent="0.2">
      <c r="A36" s="1" t="s">
        <v>528</v>
      </c>
      <c r="C36" s="173"/>
      <c r="D36" s="174"/>
      <c r="E36" s="175" t="s">
        <v>532</v>
      </c>
      <c r="F36" s="176"/>
      <c r="G36" s="176"/>
      <c r="H36" s="177">
        <v>13560</v>
      </c>
      <c r="I36" s="178">
        <v>7060</v>
      </c>
      <c r="J36" s="177"/>
      <c r="K36" s="178">
        <f t="shared" si="0"/>
        <v>0.52064896755162238</v>
      </c>
    </row>
    <row r="37" spans="1:11" hidden="1" x14ac:dyDescent="0.2">
      <c r="A37" s="1" t="s">
        <v>528</v>
      </c>
      <c r="C37" s="173"/>
      <c r="D37" s="174"/>
      <c r="E37" s="175"/>
      <c r="F37" s="176" t="s">
        <v>536</v>
      </c>
      <c r="G37" s="176" t="s">
        <v>545</v>
      </c>
      <c r="H37" s="177"/>
      <c r="I37" s="178">
        <v>7060</v>
      </c>
      <c r="J37" s="177"/>
      <c r="K37" s="178" t="str">
        <f t="shared" si="0"/>
        <v>***</v>
      </c>
    </row>
    <row r="38" spans="1:11" x14ac:dyDescent="0.2">
      <c r="A38" s="1" t="s">
        <v>13</v>
      </c>
      <c r="C38" s="19" t="s">
        <v>125</v>
      </c>
      <c r="D38" s="25" t="s">
        <v>129</v>
      </c>
      <c r="E38" s="20" t="s">
        <v>130</v>
      </c>
      <c r="F38" s="21"/>
      <c r="G38" s="21"/>
      <c r="H38" s="28">
        <v>2187.6999999999998</v>
      </c>
      <c r="I38" s="29">
        <v>100</v>
      </c>
      <c r="J38" s="28" t="s">
        <v>15</v>
      </c>
      <c r="K38" s="29">
        <f t="shared" si="0"/>
        <v>4.5710106504548161E-2</v>
      </c>
    </row>
    <row r="39" spans="1:11" x14ac:dyDescent="0.2">
      <c r="A39" s="1" t="s">
        <v>16</v>
      </c>
      <c r="C39" s="22"/>
      <c r="D39" s="157"/>
      <c r="E39" s="23" t="s">
        <v>120</v>
      </c>
      <c r="F39" s="24"/>
      <c r="G39" s="24"/>
      <c r="H39" s="30">
        <v>2187.6999999999998</v>
      </c>
      <c r="I39" s="31">
        <v>100</v>
      </c>
      <c r="J39" s="30"/>
      <c r="K39" s="31">
        <f t="shared" si="0"/>
        <v>4.5710106504548161E-2</v>
      </c>
    </row>
    <row r="40" spans="1:11" x14ac:dyDescent="0.2">
      <c r="A40" s="1" t="s">
        <v>528</v>
      </c>
      <c r="C40" s="173"/>
      <c r="D40" s="174"/>
      <c r="E40" s="175" t="s">
        <v>532</v>
      </c>
      <c r="F40" s="176"/>
      <c r="G40" s="176"/>
      <c r="H40" s="177">
        <v>2187.6999999999998</v>
      </c>
      <c r="I40" s="178">
        <v>100</v>
      </c>
      <c r="J40" s="177"/>
      <c r="K40" s="178">
        <f t="shared" si="0"/>
        <v>4.5710106504548161E-2</v>
      </c>
    </row>
    <row r="41" spans="1:11" hidden="1" x14ac:dyDescent="0.2">
      <c r="A41" s="1" t="s">
        <v>528</v>
      </c>
      <c r="C41" s="173"/>
      <c r="D41" s="174"/>
      <c r="E41" s="175"/>
      <c r="F41" s="176" t="s">
        <v>546</v>
      </c>
      <c r="G41" s="176" t="s">
        <v>547</v>
      </c>
      <c r="H41" s="177"/>
      <c r="I41" s="178">
        <v>30</v>
      </c>
      <c r="J41" s="177"/>
      <c r="K41" s="178" t="str">
        <f t="shared" si="0"/>
        <v>***</v>
      </c>
    </row>
    <row r="42" spans="1:11" hidden="1" x14ac:dyDescent="0.2">
      <c r="A42" s="1" t="s">
        <v>528</v>
      </c>
      <c r="C42" s="173"/>
      <c r="D42" s="174"/>
      <c r="E42" s="175"/>
      <c r="F42" s="176" t="s">
        <v>548</v>
      </c>
      <c r="G42" s="176" t="s">
        <v>549</v>
      </c>
      <c r="H42" s="177"/>
      <c r="I42" s="178">
        <v>70</v>
      </c>
      <c r="J42" s="177"/>
      <c r="K42" s="178" t="str">
        <f t="shared" si="0"/>
        <v>***</v>
      </c>
    </row>
    <row r="43" spans="1:11" x14ac:dyDescent="0.2">
      <c r="A43" s="1" t="s">
        <v>13</v>
      </c>
      <c r="C43" s="19" t="s">
        <v>131</v>
      </c>
      <c r="D43" s="25" t="s">
        <v>118</v>
      </c>
      <c r="E43" s="20" t="s">
        <v>119</v>
      </c>
      <c r="F43" s="21"/>
      <c r="G43" s="21"/>
      <c r="H43" s="28">
        <v>41783.1</v>
      </c>
      <c r="I43" s="29">
        <v>44155</v>
      </c>
      <c r="J43" s="28" t="s">
        <v>15</v>
      </c>
      <c r="K43" s="29">
        <f t="shared" si="0"/>
        <v>1.0567669703779758</v>
      </c>
    </row>
    <row r="44" spans="1:11" x14ac:dyDescent="0.2">
      <c r="A44" s="1" t="s">
        <v>16</v>
      </c>
      <c r="C44" s="22"/>
      <c r="D44" s="157"/>
      <c r="E44" s="23" t="s">
        <v>132</v>
      </c>
      <c r="F44" s="24"/>
      <c r="G44" s="24"/>
      <c r="H44" s="30">
        <v>41783.1</v>
      </c>
      <c r="I44" s="31">
        <v>44155</v>
      </c>
      <c r="J44" s="30"/>
      <c r="K44" s="31">
        <f t="shared" si="0"/>
        <v>1.0567669703779758</v>
      </c>
    </row>
    <row r="45" spans="1:11" ht="13.5" thickBot="1" x14ac:dyDescent="0.25">
      <c r="A45" s="1" t="s">
        <v>528</v>
      </c>
      <c r="C45" s="173"/>
      <c r="D45" s="174"/>
      <c r="E45" s="175" t="s">
        <v>529</v>
      </c>
      <c r="F45" s="176"/>
      <c r="G45" s="176"/>
      <c r="H45" s="177">
        <v>41783.1</v>
      </c>
      <c r="I45" s="178">
        <v>44155</v>
      </c>
      <c r="J45" s="177"/>
      <c r="K45" s="178">
        <f t="shared" si="0"/>
        <v>1.0567669703779758</v>
      </c>
    </row>
    <row r="46" spans="1:11" ht="13.5" hidden="1" thickBot="1" x14ac:dyDescent="0.25">
      <c r="A46" s="1" t="s">
        <v>528</v>
      </c>
      <c r="C46" s="173"/>
      <c r="D46" s="174"/>
      <c r="E46" s="175"/>
      <c r="F46" s="176" t="s">
        <v>530</v>
      </c>
      <c r="G46" s="176" t="s">
        <v>550</v>
      </c>
      <c r="H46" s="177"/>
      <c r="I46" s="178">
        <v>44155</v>
      </c>
      <c r="J46" s="177"/>
      <c r="K46" s="178" t="str">
        <f t="shared" si="0"/>
        <v>***</v>
      </c>
    </row>
    <row r="47" spans="1:11" ht="13.5" thickBot="1" x14ac:dyDescent="0.25">
      <c r="A47" s="1" t="s">
        <v>12</v>
      </c>
      <c r="C47" s="171" t="s">
        <v>133</v>
      </c>
      <c r="D47" s="172"/>
      <c r="E47" s="144"/>
      <c r="F47" s="9"/>
      <c r="G47" s="9"/>
      <c r="H47" s="179" t="s">
        <v>551</v>
      </c>
      <c r="I47" s="15">
        <v>451320.4</v>
      </c>
      <c r="J47" s="27"/>
      <c r="K47" s="180" t="s">
        <v>25</v>
      </c>
    </row>
    <row r="48" spans="1:11" ht="13.5" thickBot="1" x14ac:dyDescent="0.25">
      <c r="A48" s="1" t="s">
        <v>12</v>
      </c>
      <c r="C48" s="171" t="s">
        <v>366</v>
      </c>
      <c r="D48" s="172"/>
      <c r="E48" s="144"/>
      <c r="F48" s="9"/>
      <c r="G48" s="9"/>
      <c r="H48" s="27"/>
      <c r="I48" s="15"/>
      <c r="J48" s="27"/>
      <c r="K48" s="15"/>
    </row>
    <row r="49" spans="1:11" x14ac:dyDescent="0.2">
      <c r="A49" s="1" t="s">
        <v>13</v>
      </c>
      <c r="C49" s="19" t="s">
        <v>55</v>
      </c>
      <c r="D49" s="25" t="s">
        <v>115</v>
      </c>
      <c r="E49" s="20" t="s">
        <v>116</v>
      </c>
      <c r="F49" s="21"/>
      <c r="G49" s="21"/>
      <c r="H49" s="28">
        <v>550</v>
      </c>
      <c r="I49" s="29">
        <v>550</v>
      </c>
      <c r="J49" s="28" t="s">
        <v>15</v>
      </c>
      <c r="K49" s="29">
        <f t="shared" ref="K49:K55" si="1">IF(H49=0,"***",I49/H49)</f>
        <v>1</v>
      </c>
    </row>
    <row r="50" spans="1:11" x14ac:dyDescent="0.2">
      <c r="A50" s="1" t="s">
        <v>16</v>
      </c>
      <c r="C50" s="22"/>
      <c r="D50" s="157"/>
      <c r="E50" s="23" t="s">
        <v>17</v>
      </c>
      <c r="F50" s="24"/>
      <c r="G50" s="24"/>
      <c r="H50" s="30">
        <v>550</v>
      </c>
      <c r="I50" s="31">
        <v>550</v>
      </c>
      <c r="J50" s="30"/>
      <c r="K50" s="31">
        <f t="shared" si="1"/>
        <v>1</v>
      </c>
    </row>
    <row r="51" spans="1:11" ht="13.5" thickBot="1" x14ac:dyDescent="0.25">
      <c r="A51" s="1" t="s">
        <v>528</v>
      </c>
      <c r="C51" s="173"/>
      <c r="D51" s="174"/>
      <c r="E51" s="175" t="s">
        <v>532</v>
      </c>
      <c r="F51" s="176"/>
      <c r="G51" s="176"/>
      <c r="H51" s="177">
        <v>550</v>
      </c>
      <c r="I51" s="178">
        <v>550</v>
      </c>
      <c r="J51" s="177"/>
      <c r="K51" s="178">
        <f t="shared" si="1"/>
        <v>1</v>
      </c>
    </row>
    <row r="52" spans="1:11" ht="13.5" hidden="1" thickBot="1" x14ac:dyDescent="0.25">
      <c r="A52" s="1" t="s">
        <v>528</v>
      </c>
      <c r="C52" s="173"/>
      <c r="D52" s="174"/>
      <c r="E52" s="175"/>
      <c r="F52" s="176" t="s">
        <v>533</v>
      </c>
      <c r="G52" s="176" t="s">
        <v>534</v>
      </c>
      <c r="H52" s="177"/>
      <c r="I52" s="178">
        <v>5</v>
      </c>
      <c r="J52" s="177"/>
      <c r="K52" s="178" t="str">
        <f t="shared" si="1"/>
        <v>***</v>
      </c>
    </row>
    <row r="53" spans="1:11" ht="13.5" hidden="1" thickBot="1" x14ac:dyDescent="0.25">
      <c r="A53" s="1" t="s">
        <v>528</v>
      </c>
      <c r="C53" s="173"/>
      <c r="D53" s="174"/>
      <c r="E53" s="175"/>
      <c r="F53" s="176" t="s">
        <v>552</v>
      </c>
      <c r="G53" s="176" t="s">
        <v>534</v>
      </c>
      <c r="H53" s="177"/>
      <c r="I53" s="178">
        <v>150</v>
      </c>
      <c r="J53" s="177"/>
      <c r="K53" s="178" t="str">
        <f t="shared" si="1"/>
        <v>***</v>
      </c>
    </row>
    <row r="54" spans="1:11" ht="13.5" hidden="1" thickBot="1" x14ac:dyDescent="0.25">
      <c r="A54" s="1" t="s">
        <v>528</v>
      </c>
      <c r="C54" s="173"/>
      <c r="D54" s="174"/>
      <c r="E54" s="175"/>
      <c r="F54" s="176" t="s">
        <v>535</v>
      </c>
      <c r="G54" s="176" t="s">
        <v>534</v>
      </c>
      <c r="H54" s="177"/>
      <c r="I54" s="178">
        <v>250</v>
      </c>
      <c r="J54" s="177"/>
      <c r="K54" s="178" t="str">
        <f t="shared" si="1"/>
        <v>***</v>
      </c>
    </row>
    <row r="55" spans="1:11" ht="13.5" hidden="1" thickBot="1" x14ac:dyDescent="0.25">
      <c r="A55" s="1" t="s">
        <v>528</v>
      </c>
      <c r="C55" s="173"/>
      <c r="D55" s="174"/>
      <c r="E55" s="175"/>
      <c r="F55" s="176" t="s">
        <v>538</v>
      </c>
      <c r="G55" s="176" t="s">
        <v>534</v>
      </c>
      <c r="H55" s="177"/>
      <c r="I55" s="178">
        <v>145</v>
      </c>
      <c r="J55" s="177"/>
      <c r="K55" s="178" t="str">
        <f t="shared" si="1"/>
        <v>***</v>
      </c>
    </row>
    <row r="56" spans="1:11" ht="13.5" thickBot="1" x14ac:dyDescent="0.25">
      <c r="A56" s="1" t="s">
        <v>12</v>
      </c>
      <c r="C56" s="171" t="s">
        <v>341</v>
      </c>
      <c r="D56" s="172"/>
      <c r="E56" s="144"/>
      <c r="F56" s="9"/>
      <c r="G56" s="9"/>
      <c r="H56" s="179" t="s">
        <v>551</v>
      </c>
      <c r="I56" s="15">
        <v>550</v>
      </c>
      <c r="J56" s="27"/>
      <c r="K56" s="180" t="s">
        <v>25</v>
      </c>
    </row>
    <row r="57" spans="1:11" ht="13.5" thickBot="1" x14ac:dyDescent="0.25">
      <c r="A57" s="1" t="s">
        <v>21</v>
      </c>
      <c r="C57" s="6" t="s">
        <v>22</v>
      </c>
      <c r="D57" s="12"/>
      <c r="E57" s="7"/>
      <c r="F57" s="8"/>
      <c r="G57" s="8"/>
      <c r="H57" s="181" t="s">
        <v>551</v>
      </c>
      <c r="I57" s="182">
        <f>SUM(I13:I56)/5</f>
        <v>451870.4</v>
      </c>
      <c r="J57" s="181" t="e">
        <f>I57-#REF!</f>
        <v>#REF!</v>
      </c>
      <c r="K57" s="183" t="s">
        <v>25</v>
      </c>
    </row>
    <row r="58" spans="1:11" x14ac:dyDescent="0.2">
      <c r="A58" s="1" t="s">
        <v>1</v>
      </c>
      <c r="D58" s="11"/>
      <c r="H58" s="26"/>
      <c r="I58" s="26"/>
      <c r="J58" s="26"/>
      <c r="K58" s="26"/>
    </row>
  </sheetData>
  <mergeCells count="1">
    <mergeCell ref="H10:K10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N236"/>
  <sheetViews>
    <sheetView showGridLines="0" topLeftCell="B1" workbookViewId="0">
      <selection activeCell="C1" sqref="C1"/>
    </sheetView>
  </sheetViews>
  <sheetFormatPr defaultRowHeight="12.75" x14ac:dyDescent="0.2"/>
  <cols>
    <col min="1" max="1" width="4.28515625" style="1" hidden="1" customWidth="1"/>
    <col min="2" max="2" width="0.85546875" style="1" customWidth="1"/>
    <col min="3" max="3" width="26.140625" style="1" customWidth="1"/>
    <col min="4" max="4" width="8.7109375" style="1" customWidth="1"/>
    <col min="5" max="5" width="48.28515625" style="1" customWidth="1"/>
    <col min="6" max="6" width="4.42578125" style="18" hidden="1" customWidth="1"/>
    <col min="7" max="7" width="40" style="18" hidden="1" customWidth="1"/>
    <col min="8" max="9" width="15" style="18" customWidth="1"/>
    <col min="10" max="10" width="8.42578125" style="18" hidden="1" customWidth="1"/>
    <col min="11" max="11" width="8.28515625" style="18" customWidth="1"/>
    <col min="12" max="14" width="9.140625" style="18"/>
    <col min="257" max="257" width="0" hidden="1" customWidth="1"/>
    <col min="258" max="258" width="0.85546875" customWidth="1"/>
    <col min="259" max="259" width="26.140625" customWidth="1"/>
    <col min="260" max="260" width="8.7109375" customWidth="1"/>
    <col min="261" max="261" width="48.28515625" customWidth="1"/>
    <col min="262" max="263" width="0" hidden="1" customWidth="1"/>
    <col min="264" max="265" width="15" customWidth="1"/>
    <col min="266" max="266" width="0" hidden="1" customWidth="1"/>
    <col min="267" max="267" width="8.28515625" customWidth="1"/>
    <col min="513" max="513" width="0" hidden="1" customWidth="1"/>
    <col min="514" max="514" width="0.85546875" customWidth="1"/>
    <col min="515" max="515" width="26.140625" customWidth="1"/>
    <col min="516" max="516" width="8.7109375" customWidth="1"/>
    <col min="517" max="517" width="48.28515625" customWidth="1"/>
    <col min="518" max="519" width="0" hidden="1" customWidth="1"/>
    <col min="520" max="521" width="15" customWidth="1"/>
    <col min="522" max="522" width="0" hidden="1" customWidth="1"/>
    <col min="523" max="523" width="8.28515625" customWidth="1"/>
    <col min="769" max="769" width="0" hidden="1" customWidth="1"/>
    <col min="770" max="770" width="0.85546875" customWidth="1"/>
    <col min="771" max="771" width="26.140625" customWidth="1"/>
    <col min="772" max="772" width="8.7109375" customWidth="1"/>
    <col min="773" max="773" width="48.28515625" customWidth="1"/>
    <col min="774" max="775" width="0" hidden="1" customWidth="1"/>
    <col min="776" max="777" width="15" customWidth="1"/>
    <col min="778" max="778" width="0" hidden="1" customWidth="1"/>
    <col min="779" max="779" width="8.28515625" customWidth="1"/>
    <col min="1025" max="1025" width="0" hidden="1" customWidth="1"/>
    <col min="1026" max="1026" width="0.85546875" customWidth="1"/>
    <col min="1027" max="1027" width="26.140625" customWidth="1"/>
    <col min="1028" max="1028" width="8.7109375" customWidth="1"/>
    <col min="1029" max="1029" width="48.28515625" customWidth="1"/>
    <col min="1030" max="1031" width="0" hidden="1" customWidth="1"/>
    <col min="1032" max="1033" width="15" customWidth="1"/>
    <col min="1034" max="1034" width="0" hidden="1" customWidth="1"/>
    <col min="1035" max="1035" width="8.28515625" customWidth="1"/>
    <col min="1281" max="1281" width="0" hidden="1" customWidth="1"/>
    <col min="1282" max="1282" width="0.85546875" customWidth="1"/>
    <col min="1283" max="1283" width="26.140625" customWidth="1"/>
    <col min="1284" max="1284" width="8.7109375" customWidth="1"/>
    <col min="1285" max="1285" width="48.28515625" customWidth="1"/>
    <col min="1286" max="1287" width="0" hidden="1" customWidth="1"/>
    <col min="1288" max="1289" width="15" customWidth="1"/>
    <col min="1290" max="1290" width="0" hidden="1" customWidth="1"/>
    <col min="1291" max="1291" width="8.28515625" customWidth="1"/>
    <col min="1537" max="1537" width="0" hidden="1" customWidth="1"/>
    <col min="1538" max="1538" width="0.85546875" customWidth="1"/>
    <col min="1539" max="1539" width="26.140625" customWidth="1"/>
    <col min="1540" max="1540" width="8.7109375" customWidth="1"/>
    <col min="1541" max="1541" width="48.28515625" customWidth="1"/>
    <col min="1542" max="1543" width="0" hidden="1" customWidth="1"/>
    <col min="1544" max="1545" width="15" customWidth="1"/>
    <col min="1546" max="1546" width="0" hidden="1" customWidth="1"/>
    <col min="1547" max="1547" width="8.28515625" customWidth="1"/>
    <col min="1793" max="1793" width="0" hidden="1" customWidth="1"/>
    <col min="1794" max="1794" width="0.85546875" customWidth="1"/>
    <col min="1795" max="1795" width="26.140625" customWidth="1"/>
    <col min="1796" max="1796" width="8.7109375" customWidth="1"/>
    <col min="1797" max="1797" width="48.28515625" customWidth="1"/>
    <col min="1798" max="1799" width="0" hidden="1" customWidth="1"/>
    <col min="1800" max="1801" width="15" customWidth="1"/>
    <col min="1802" max="1802" width="0" hidden="1" customWidth="1"/>
    <col min="1803" max="1803" width="8.28515625" customWidth="1"/>
    <col min="2049" max="2049" width="0" hidden="1" customWidth="1"/>
    <col min="2050" max="2050" width="0.85546875" customWidth="1"/>
    <col min="2051" max="2051" width="26.140625" customWidth="1"/>
    <col min="2052" max="2052" width="8.7109375" customWidth="1"/>
    <col min="2053" max="2053" width="48.28515625" customWidth="1"/>
    <col min="2054" max="2055" width="0" hidden="1" customWidth="1"/>
    <col min="2056" max="2057" width="15" customWidth="1"/>
    <col min="2058" max="2058" width="0" hidden="1" customWidth="1"/>
    <col min="2059" max="2059" width="8.28515625" customWidth="1"/>
    <col min="2305" max="2305" width="0" hidden="1" customWidth="1"/>
    <col min="2306" max="2306" width="0.85546875" customWidth="1"/>
    <col min="2307" max="2307" width="26.140625" customWidth="1"/>
    <col min="2308" max="2308" width="8.7109375" customWidth="1"/>
    <col min="2309" max="2309" width="48.28515625" customWidth="1"/>
    <col min="2310" max="2311" width="0" hidden="1" customWidth="1"/>
    <col min="2312" max="2313" width="15" customWidth="1"/>
    <col min="2314" max="2314" width="0" hidden="1" customWidth="1"/>
    <col min="2315" max="2315" width="8.28515625" customWidth="1"/>
    <col min="2561" max="2561" width="0" hidden="1" customWidth="1"/>
    <col min="2562" max="2562" width="0.85546875" customWidth="1"/>
    <col min="2563" max="2563" width="26.140625" customWidth="1"/>
    <col min="2564" max="2564" width="8.7109375" customWidth="1"/>
    <col min="2565" max="2565" width="48.28515625" customWidth="1"/>
    <col min="2566" max="2567" width="0" hidden="1" customWidth="1"/>
    <col min="2568" max="2569" width="15" customWidth="1"/>
    <col min="2570" max="2570" width="0" hidden="1" customWidth="1"/>
    <col min="2571" max="2571" width="8.28515625" customWidth="1"/>
    <col min="2817" max="2817" width="0" hidden="1" customWidth="1"/>
    <col min="2818" max="2818" width="0.85546875" customWidth="1"/>
    <col min="2819" max="2819" width="26.140625" customWidth="1"/>
    <col min="2820" max="2820" width="8.7109375" customWidth="1"/>
    <col min="2821" max="2821" width="48.28515625" customWidth="1"/>
    <col min="2822" max="2823" width="0" hidden="1" customWidth="1"/>
    <col min="2824" max="2825" width="15" customWidth="1"/>
    <col min="2826" max="2826" width="0" hidden="1" customWidth="1"/>
    <col min="2827" max="2827" width="8.28515625" customWidth="1"/>
    <col min="3073" max="3073" width="0" hidden="1" customWidth="1"/>
    <col min="3074" max="3074" width="0.85546875" customWidth="1"/>
    <col min="3075" max="3075" width="26.140625" customWidth="1"/>
    <col min="3076" max="3076" width="8.7109375" customWidth="1"/>
    <col min="3077" max="3077" width="48.28515625" customWidth="1"/>
    <col min="3078" max="3079" width="0" hidden="1" customWidth="1"/>
    <col min="3080" max="3081" width="15" customWidth="1"/>
    <col min="3082" max="3082" width="0" hidden="1" customWidth="1"/>
    <col min="3083" max="3083" width="8.28515625" customWidth="1"/>
    <col min="3329" max="3329" width="0" hidden="1" customWidth="1"/>
    <col min="3330" max="3330" width="0.85546875" customWidth="1"/>
    <col min="3331" max="3331" width="26.140625" customWidth="1"/>
    <col min="3332" max="3332" width="8.7109375" customWidth="1"/>
    <col min="3333" max="3333" width="48.28515625" customWidth="1"/>
    <col min="3334" max="3335" width="0" hidden="1" customWidth="1"/>
    <col min="3336" max="3337" width="15" customWidth="1"/>
    <col min="3338" max="3338" width="0" hidden="1" customWidth="1"/>
    <col min="3339" max="3339" width="8.28515625" customWidth="1"/>
    <col min="3585" max="3585" width="0" hidden="1" customWidth="1"/>
    <col min="3586" max="3586" width="0.85546875" customWidth="1"/>
    <col min="3587" max="3587" width="26.140625" customWidth="1"/>
    <col min="3588" max="3588" width="8.7109375" customWidth="1"/>
    <col min="3589" max="3589" width="48.28515625" customWidth="1"/>
    <col min="3590" max="3591" width="0" hidden="1" customWidth="1"/>
    <col min="3592" max="3593" width="15" customWidth="1"/>
    <col min="3594" max="3594" width="0" hidden="1" customWidth="1"/>
    <col min="3595" max="3595" width="8.28515625" customWidth="1"/>
    <col min="3841" max="3841" width="0" hidden="1" customWidth="1"/>
    <col min="3842" max="3842" width="0.85546875" customWidth="1"/>
    <col min="3843" max="3843" width="26.140625" customWidth="1"/>
    <col min="3844" max="3844" width="8.7109375" customWidth="1"/>
    <col min="3845" max="3845" width="48.28515625" customWidth="1"/>
    <col min="3846" max="3847" width="0" hidden="1" customWidth="1"/>
    <col min="3848" max="3849" width="15" customWidth="1"/>
    <col min="3850" max="3850" width="0" hidden="1" customWidth="1"/>
    <col min="3851" max="3851" width="8.28515625" customWidth="1"/>
    <col min="4097" max="4097" width="0" hidden="1" customWidth="1"/>
    <col min="4098" max="4098" width="0.85546875" customWidth="1"/>
    <col min="4099" max="4099" width="26.140625" customWidth="1"/>
    <col min="4100" max="4100" width="8.7109375" customWidth="1"/>
    <col min="4101" max="4101" width="48.28515625" customWidth="1"/>
    <col min="4102" max="4103" width="0" hidden="1" customWidth="1"/>
    <col min="4104" max="4105" width="15" customWidth="1"/>
    <col min="4106" max="4106" width="0" hidden="1" customWidth="1"/>
    <col min="4107" max="4107" width="8.28515625" customWidth="1"/>
    <col min="4353" max="4353" width="0" hidden="1" customWidth="1"/>
    <col min="4354" max="4354" width="0.85546875" customWidth="1"/>
    <col min="4355" max="4355" width="26.140625" customWidth="1"/>
    <col min="4356" max="4356" width="8.7109375" customWidth="1"/>
    <col min="4357" max="4357" width="48.28515625" customWidth="1"/>
    <col min="4358" max="4359" width="0" hidden="1" customWidth="1"/>
    <col min="4360" max="4361" width="15" customWidth="1"/>
    <col min="4362" max="4362" width="0" hidden="1" customWidth="1"/>
    <col min="4363" max="4363" width="8.28515625" customWidth="1"/>
    <col min="4609" max="4609" width="0" hidden="1" customWidth="1"/>
    <col min="4610" max="4610" width="0.85546875" customWidth="1"/>
    <col min="4611" max="4611" width="26.140625" customWidth="1"/>
    <col min="4612" max="4612" width="8.7109375" customWidth="1"/>
    <col min="4613" max="4613" width="48.28515625" customWidth="1"/>
    <col min="4614" max="4615" width="0" hidden="1" customWidth="1"/>
    <col min="4616" max="4617" width="15" customWidth="1"/>
    <col min="4618" max="4618" width="0" hidden="1" customWidth="1"/>
    <col min="4619" max="4619" width="8.28515625" customWidth="1"/>
    <col min="4865" max="4865" width="0" hidden="1" customWidth="1"/>
    <col min="4866" max="4866" width="0.85546875" customWidth="1"/>
    <col min="4867" max="4867" width="26.140625" customWidth="1"/>
    <col min="4868" max="4868" width="8.7109375" customWidth="1"/>
    <col min="4869" max="4869" width="48.28515625" customWidth="1"/>
    <col min="4870" max="4871" width="0" hidden="1" customWidth="1"/>
    <col min="4872" max="4873" width="15" customWidth="1"/>
    <col min="4874" max="4874" width="0" hidden="1" customWidth="1"/>
    <col min="4875" max="4875" width="8.28515625" customWidth="1"/>
    <col min="5121" max="5121" width="0" hidden="1" customWidth="1"/>
    <col min="5122" max="5122" width="0.85546875" customWidth="1"/>
    <col min="5123" max="5123" width="26.140625" customWidth="1"/>
    <col min="5124" max="5124" width="8.7109375" customWidth="1"/>
    <col min="5125" max="5125" width="48.28515625" customWidth="1"/>
    <col min="5126" max="5127" width="0" hidden="1" customWidth="1"/>
    <col min="5128" max="5129" width="15" customWidth="1"/>
    <col min="5130" max="5130" width="0" hidden="1" customWidth="1"/>
    <col min="5131" max="5131" width="8.28515625" customWidth="1"/>
    <col min="5377" max="5377" width="0" hidden="1" customWidth="1"/>
    <col min="5378" max="5378" width="0.85546875" customWidth="1"/>
    <col min="5379" max="5379" width="26.140625" customWidth="1"/>
    <col min="5380" max="5380" width="8.7109375" customWidth="1"/>
    <col min="5381" max="5381" width="48.28515625" customWidth="1"/>
    <col min="5382" max="5383" width="0" hidden="1" customWidth="1"/>
    <col min="5384" max="5385" width="15" customWidth="1"/>
    <col min="5386" max="5386" width="0" hidden="1" customWidth="1"/>
    <col min="5387" max="5387" width="8.28515625" customWidth="1"/>
    <col min="5633" max="5633" width="0" hidden="1" customWidth="1"/>
    <col min="5634" max="5634" width="0.85546875" customWidth="1"/>
    <col min="5635" max="5635" width="26.140625" customWidth="1"/>
    <col min="5636" max="5636" width="8.7109375" customWidth="1"/>
    <col min="5637" max="5637" width="48.28515625" customWidth="1"/>
    <col min="5638" max="5639" width="0" hidden="1" customWidth="1"/>
    <col min="5640" max="5641" width="15" customWidth="1"/>
    <col min="5642" max="5642" width="0" hidden="1" customWidth="1"/>
    <col min="5643" max="5643" width="8.28515625" customWidth="1"/>
    <col min="5889" max="5889" width="0" hidden="1" customWidth="1"/>
    <col min="5890" max="5890" width="0.85546875" customWidth="1"/>
    <col min="5891" max="5891" width="26.140625" customWidth="1"/>
    <col min="5892" max="5892" width="8.7109375" customWidth="1"/>
    <col min="5893" max="5893" width="48.28515625" customWidth="1"/>
    <col min="5894" max="5895" width="0" hidden="1" customWidth="1"/>
    <col min="5896" max="5897" width="15" customWidth="1"/>
    <col min="5898" max="5898" width="0" hidden="1" customWidth="1"/>
    <col min="5899" max="5899" width="8.28515625" customWidth="1"/>
    <col min="6145" max="6145" width="0" hidden="1" customWidth="1"/>
    <col min="6146" max="6146" width="0.85546875" customWidth="1"/>
    <col min="6147" max="6147" width="26.140625" customWidth="1"/>
    <col min="6148" max="6148" width="8.7109375" customWidth="1"/>
    <col min="6149" max="6149" width="48.28515625" customWidth="1"/>
    <col min="6150" max="6151" width="0" hidden="1" customWidth="1"/>
    <col min="6152" max="6153" width="15" customWidth="1"/>
    <col min="6154" max="6154" width="0" hidden="1" customWidth="1"/>
    <col min="6155" max="6155" width="8.28515625" customWidth="1"/>
    <col min="6401" max="6401" width="0" hidden="1" customWidth="1"/>
    <col min="6402" max="6402" width="0.85546875" customWidth="1"/>
    <col min="6403" max="6403" width="26.140625" customWidth="1"/>
    <col min="6404" max="6404" width="8.7109375" customWidth="1"/>
    <col min="6405" max="6405" width="48.28515625" customWidth="1"/>
    <col min="6406" max="6407" width="0" hidden="1" customWidth="1"/>
    <col min="6408" max="6409" width="15" customWidth="1"/>
    <col min="6410" max="6410" width="0" hidden="1" customWidth="1"/>
    <col min="6411" max="6411" width="8.28515625" customWidth="1"/>
    <col min="6657" max="6657" width="0" hidden="1" customWidth="1"/>
    <col min="6658" max="6658" width="0.85546875" customWidth="1"/>
    <col min="6659" max="6659" width="26.140625" customWidth="1"/>
    <col min="6660" max="6660" width="8.7109375" customWidth="1"/>
    <col min="6661" max="6661" width="48.28515625" customWidth="1"/>
    <col min="6662" max="6663" width="0" hidden="1" customWidth="1"/>
    <col min="6664" max="6665" width="15" customWidth="1"/>
    <col min="6666" max="6666" width="0" hidden="1" customWidth="1"/>
    <col min="6667" max="6667" width="8.28515625" customWidth="1"/>
    <col min="6913" max="6913" width="0" hidden="1" customWidth="1"/>
    <col min="6914" max="6914" width="0.85546875" customWidth="1"/>
    <col min="6915" max="6915" width="26.140625" customWidth="1"/>
    <col min="6916" max="6916" width="8.7109375" customWidth="1"/>
    <col min="6917" max="6917" width="48.28515625" customWidth="1"/>
    <col min="6918" max="6919" width="0" hidden="1" customWidth="1"/>
    <col min="6920" max="6921" width="15" customWidth="1"/>
    <col min="6922" max="6922" width="0" hidden="1" customWidth="1"/>
    <col min="6923" max="6923" width="8.28515625" customWidth="1"/>
    <col min="7169" max="7169" width="0" hidden="1" customWidth="1"/>
    <col min="7170" max="7170" width="0.85546875" customWidth="1"/>
    <col min="7171" max="7171" width="26.140625" customWidth="1"/>
    <col min="7172" max="7172" width="8.7109375" customWidth="1"/>
    <col min="7173" max="7173" width="48.28515625" customWidth="1"/>
    <col min="7174" max="7175" width="0" hidden="1" customWidth="1"/>
    <col min="7176" max="7177" width="15" customWidth="1"/>
    <col min="7178" max="7178" width="0" hidden="1" customWidth="1"/>
    <col min="7179" max="7179" width="8.28515625" customWidth="1"/>
    <col min="7425" max="7425" width="0" hidden="1" customWidth="1"/>
    <col min="7426" max="7426" width="0.85546875" customWidth="1"/>
    <col min="7427" max="7427" width="26.140625" customWidth="1"/>
    <col min="7428" max="7428" width="8.7109375" customWidth="1"/>
    <col min="7429" max="7429" width="48.28515625" customWidth="1"/>
    <col min="7430" max="7431" width="0" hidden="1" customWidth="1"/>
    <col min="7432" max="7433" width="15" customWidth="1"/>
    <col min="7434" max="7434" width="0" hidden="1" customWidth="1"/>
    <col min="7435" max="7435" width="8.28515625" customWidth="1"/>
    <col min="7681" max="7681" width="0" hidden="1" customWidth="1"/>
    <col min="7682" max="7682" width="0.85546875" customWidth="1"/>
    <col min="7683" max="7683" width="26.140625" customWidth="1"/>
    <col min="7684" max="7684" width="8.7109375" customWidth="1"/>
    <col min="7685" max="7685" width="48.28515625" customWidth="1"/>
    <col min="7686" max="7687" width="0" hidden="1" customWidth="1"/>
    <col min="7688" max="7689" width="15" customWidth="1"/>
    <col min="7690" max="7690" width="0" hidden="1" customWidth="1"/>
    <col min="7691" max="7691" width="8.28515625" customWidth="1"/>
    <col min="7937" max="7937" width="0" hidden="1" customWidth="1"/>
    <col min="7938" max="7938" width="0.85546875" customWidth="1"/>
    <col min="7939" max="7939" width="26.140625" customWidth="1"/>
    <col min="7940" max="7940" width="8.7109375" customWidth="1"/>
    <col min="7941" max="7941" width="48.28515625" customWidth="1"/>
    <col min="7942" max="7943" width="0" hidden="1" customWidth="1"/>
    <col min="7944" max="7945" width="15" customWidth="1"/>
    <col min="7946" max="7946" width="0" hidden="1" customWidth="1"/>
    <col min="7947" max="7947" width="8.28515625" customWidth="1"/>
    <col min="8193" max="8193" width="0" hidden="1" customWidth="1"/>
    <col min="8194" max="8194" width="0.85546875" customWidth="1"/>
    <col min="8195" max="8195" width="26.140625" customWidth="1"/>
    <col min="8196" max="8196" width="8.7109375" customWidth="1"/>
    <col min="8197" max="8197" width="48.28515625" customWidth="1"/>
    <col min="8198" max="8199" width="0" hidden="1" customWidth="1"/>
    <col min="8200" max="8201" width="15" customWidth="1"/>
    <col min="8202" max="8202" width="0" hidden="1" customWidth="1"/>
    <col min="8203" max="8203" width="8.28515625" customWidth="1"/>
    <col min="8449" max="8449" width="0" hidden="1" customWidth="1"/>
    <col min="8450" max="8450" width="0.85546875" customWidth="1"/>
    <col min="8451" max="8451" width="26.140625" customWidth="1"/>
    <col min="8452" max="8452" width="8.7109375" customWidth="1"/>
    <col min="8453" max="8453" width="48.28515625" customWidth="1"/>
    <col min="8454" max="8455" width="0" hidden="1" customWidth="1"/>
    <col min="8456" max="8457" width="15" customWidth="1"/>
    <col min="8458" max="8458" width="0" hidden="1" customWidth="1"/>
    <col min="8459" max="8459" width="8.28515625" customWidth="1"/>
    <col min="8705" max="8705" width="0" hidden="1" customWidth="1"/>
    <col min="8706" max="8706" width="0.85546875" customWidth="1"/>
    <col min="8707" max="8707" width="26.140625" customWidth="1"/>
    <col min="8708" max="8708" width="8.7109375" customWidth="1"/>
    <col min="8709" max="8709" width="48.28515625" customWidth="1"/>
    <col min="8710" max="8711" width="0" hidden="1" customWidth="1"/>
    <col min="8712" max="8713" width="15" customWidth="1"/>
    <col min="8714" max="8714" width="0" hidden="1" customWidth="1"/>
    <col min="8715" max="8715" width="8.28515625" customWidth="1"/>
    <col min="8961" max="8961" width="0" hidden="1" customWidth="1"/>
    <col min="8962" max="8962" width="0.85546875" customWidth="1"/>
    <col min="8963" max="8963" width="26.140625" customWidth="1"/>
    <col min="8964" max="8964" width="8.7109375" customWidth="1"/>
    <col min="8965" max="8965" width="48.28515625" customWidth="1"/>
    <col min="8966" max="8967" width="0" hidden="1" customWidth="1"/>
    <col min="8968" max="8969" width="15" customWidth="1"/>
    <col min="8970" max="8970" width="0" hidden="1" customWidth="1"/>
    <col min="8971" max="8971" width="8.28515625" customWidth="1"/>
    <col min="9217" max="9217" width="0" hidden="1" customWidth="1"/>
    <col min="9218" max="9218" width="0.85546875" customWidth="1"/>
    <col min="9219" max="9219" width="26.140625" customWidth="1"/>
    <col min="9220" max="9220" width="8.7109375" customWidth="1"/>
    <col min="9221" max="9221" width="48.28515625" customWidth="1"/>
    <col min="9222" max="9223" width="0" hidden="1" customWidth="1"/>
    <col min="9224" max="9225" width="15" customWidth="1"/>
    <col min="9226" max="9226" width="0" hidden="1" customWidth="1"/>
    <col min="9227" max="9227" width="8.28515625" customWidth="1"/>
    <col min="9473" max="9473" width="0" hidden="1" customWidth="1"/>
    <col min="9474" max="9474" width="0.85546875" customWidth="1"/>
    <col min="9475" max="9475" width="26.140625" customWidth="1"/>
    <col min="9476" max="9476" width="8.7109375" customWidth="1"/>
    <col min="9477" max="9477" width="48.28515625" customWidth="1"/>
    <col min="9478" max="9479" width="0" hidden="1" customWidth="1"/>
    <col min="9480" max="9481" width="15" customWidth="1"/>
    <col min="9482" max="9482" width="0" hidden="1" customWidth="1"/>
    <col min="9483" max="9483" width="8.28515625" customWidth="1"/>
    <col min="9729" max="9729" width="0" hidden="1" customWidth="1"/>
    <col min="9730" max="9730" width="0.85546875" customWidth="1"/>
    <col min="9731" max="9731" width="26.140625" customWidth="1"/>
    <col min="9732" max="9732" width="8.7109375" customWidth="1"/>
    <col min="9733" max="9733" width="48.28515625" customWidth="1"/>
    <col min="9734" max="9735" width="0" hidden="1" customWidth="1"/>
    <col min="9736" max="9737" width="15" customWidth="1"/>
    <col min="9738" max="9738" width="0" hidden="1" customWidth="1"/>
    <col min="9739" max="9739" width="8.28515625" customWidth="1"/>
    <col min="9985" max="9985" width="0" hidden="1" customWidth="1"/>
    <col min="9986" max="9986" width="0.85546875" customWidth="1"/>
    <col min="9987" max="9987" width="26.140625" customWidth="1"/>
    <col min="9988" max="9988" width="8.7109375" customWidth="1"/>
    <col min="9989" max="9989" width="48.28515625" customWidth="1"/>
    <col min="9990" max="9991" width="0" hidden="1" customWidth="1"/>
    <col min="9992" max="9993" width="15" customWidth="1"/>
    <col min="9994" max="9994" width="0" hidden="1" customWidth="1"/>
    <col min="9995" max="9995" width="8.28515625" customWidth="1"/>
    <col min="10241" max="10241" width="0" hidden="1" customWidth="1"/>
    <col min="10242" max="10242" width="0.85546875" customWidth="1"/>
    <col min="10243" max="10243" width="26.140625" customWidth="1"/>
    <col min="10244" max="10244" width="8.7109375" customWidth="1"/>
    <col min="10245" max="10245" width="48.28515625" customWidth="1"/>
    <col min="10246" max="10247" width="0" hidden="1" customWidth="1"/>
    <col min="10248" max="10249" width="15" customWidth="1"/>
    <col min="10250" max="10250" width="0" hidden="1" customWidth="1"/>
    <col min="10251" max="10251" width="8.28515625" customWidth="1"/>
    <col min="10497" max="10497" width="0" hidden="1" customWidth="1"/>
    <col min="10498" max="10498" width="0.85546875" customWidth="1"/>
    <col min="10499" max="10499" width="26.140625" customWidth="1"/>
    <col min="10500" max="10500" width="8.7109375" customWidth="1"/>
    <col min="10501" max="10501" width="48.28515625" customWidth="1"/>
    <col min="10502" max="10503" width="0" hidden="1" customWidth="1"/>
    <col min="10504" max="10505" width="15" customWidth="1"/>
    <col min="10506" max="10506" width="0" hidden="1" customWidth="1"/>
    <col min="10507" max="10507" width="8.28515625" customWidth="1"/>
    <col min="10753" max="10753" width="0" hidden="1" customWidth="1"/>
    <col min="10754" max="10754" width="0.85546875" customWidth="1"/>
    <col min="10755" max="10755" width="26.140625" customWidth="1"/>
    <col min="10756" max="10756" width="8.7109375" customWidth="1"/>
    <col min="10757" max="10757" width="48.28515625" customWidth="1"/>
    <col min="10758" max="10759" width="0" hidden="1" customWidth="1"/>
    <col min="10760" max="10761" width="15" customWidth="1"/>
    <col min="10762" max="10762" width="0" hidden="1" customWidth="1"/>
    <col min="10763" max="10763" width="8.28515625" customWidth="1"/>
    <col min="11009" max="11009" width="0" hidden="1" customWidth="1"/>
    <col min="11010" max="11010" width="0.85546875" customWidth="1"/>
    <col min="11011" max="11011" width="26.140625" customWidth="1"/>
    <col min="11012" max="11012" width="8.7109375" customWidth="1"/>
    <col min="11013" max="11013" width="48.28515625" customWidth="1"/>
    <col min="11014" max="11015" width="0" hidden="1" customWidth="1"/>
    <col min="11016" max="11017" width="15" customWidth="1"/>
    <col min="11018" max="11018" width="0" hidden="1" customWidth="1"/>
    <col min="11019" max="11019" width="8.28515625" customWidth="1"/>
    <col min="11265" max="11265" width="0" hidden="1" customWidth="1"/>
    <col min="11266" max="11266" width="0.85546875" customWidth="1"/>
    <col min="11267" max="11267" width="26.140625" customWidth="1"/>
    <col min="11268" max="11268" width="8.7109375" customWidth="1"/>
    <col min="11269" max="11269" width="48.28515625" customWidth="1"/>
    <col min="11270" max="11271" width="0" hidden="1" customWidth="1"/>
    <col min="11272" max="11273" width="15" customWidth="1"/>
    <col min="11274" max="11274" width="0" hidden="1" customWidth="1"/>
    <col min="11275" max="11275" width="8.28515625" customWidth="1"/>
    <col min="11521" max="11521" width="0" hidden="1" customWidth="1"/>
    <col min="11522" max="11522" width="0.85546875" customWidth="1"/>
    <col min="11523" max="11523" width="26.140625" customWidth="1"/>
    <col min="11524" max="11524" width="8.7109375" customWidth="1"/>
    <col min="11525" max="11525" width="48.28515625" customWidth="1"/>
    <col min="11526" max="11527" width="0" hidden="1" customWidth="1"/>
    <col min="11528" max="11529" width="15" customWidth="1"/>
    <col min="11530" max="11530" width="0" hidden="1" customWidth="1"/>
    <col min="11531" max="11531" width="8.28515625" customWidth="1"/>
    <col min="11777" max="11777" width="0" hidden="1" customWidth="1"/>
    <col min="11778" max="11778" width="0.85546875" customWidth="1"/>
    <col min="11779" max="11779" width="26.140625" customWidth="1"/>
    <col min="11780" max="11780" width="8.7109375" customWidth="1"/>
    <col min="11781" max="11781" width="48.28515625" customWidth="1"/>
    <col min="11782" max="11783" width="0" hidden="1" customWidth="1"/>
    <col min="11784" max="11785" width="15" customWidth="1"/>
    <col min="11786" max="11786" width="0" hidden="1" customWidth="1"/>
    <col min="11787" max="11787" width="8.28515625" customWidth="1"/>
    <col min="12033" max="12033" width="0" hidden="1" customWidth="1"/>
    <col min="12034" max="12034" width="0.85546875" customWidth="1"/>
    <col min="12035" max="12035" width="26.140625" customWidth="1"/>
    <col min="12036" max="12036" width="8.7109375" customWidth="1"/>
    <col min="12037" max="12037" width="48.28515625" customWidth="1"/>
    <col min="12038" max="12039" width="0" hidden="1" customWidth="1"/>
    <col min="12040" max="12041" width="15" customWidth="1"/>
    <col min="12042" max="12042" width="0" hidden="1" customWidth="1"/>
    <col min="12043" max="12043" width="8.28515625" customWidth="1"/>
    <col min="12289" max="12289" width="0" hidden="1" customWidth="1"/>
    <col min="12290" max="12290" width="0.85546875" customWidth="1"/>
    <col min="12291" max="12291" width="26.140625" customWidth="1"/>
    <col min="12292" max="12292" width="8.7109375" customWidth="1"/>
    <col min="12293" max="12293" width="48.28515625" customWidth="1"/>
    <col min="12294" max="12295" width="0" hidden="1" customWidth="1"/>
    <col min="12296" max="12297" width="15" customWidth="1"/>
    <col min="12298" max="12298" width="0" hidden="1" customWidth="1"/>
    <col min="12299" max="12299" width="8.28515625" customWidth="1"/>
    <col min="12545" max="12545" width="0" hidden="1" customWidth="1"/>
    <col min="12546" max="12546" width="0.85546875" customWidth="1"/>
    <col min="12547" max="12547" width="26.140625" customWidth="1"/>
    <col min="12548" max="12548" width="8.7109375" customWidth="1"/>
    <col min="12549" max="12549" width="48.28515625" customWidth="1"/>
    <col min="12550" max="12551" width="0" hidden="1" customWidth="1"/>
    <col min="12552" max="12553" width="15" customWidth="1"/>
    <col min="12554" max="12554" width="0" hidden="1" customWidth="1"/>
    <col min="12555" max="12555" width="8.28515625" customWidth="1"/>
    <col min="12801" max="12801" width="0" hidden="1" customWidth="1"/>
    <col min="12802" max="12802" width="0.85546875" customWidth="1"/>
    <col min="12803" max="12803" width="26.140625" customWidth="1"/>
    <col min="12804" max="12804" width="8.7109375" customWidth="1"/>
    <col min="12805" max="12805" width="48.28515625" customWidth="1"/>
    <col min="12806" max="12807" width="0" hidden="1" customWidth="1"/>
    <col min="12808" max="12809" width="15" customWidth="1"/>
    <col min="12810" max="12810" width="0" hidden="1" customWidth="1"/>
    <col min="12811" max="12811" width="8.28515625" customWidth="1"/>
    <col min="13057" max="13057" width="0" hidden="1" customWidth="1"/>
    <col min="13058" max="13058" width="0.85546875" customWidth="1"/>
    <col min="13059" max="13059" width="26.140625" customWidth="1"/>
    <col min="13060" max="13060" width="8.7109375" customWidth="1"/>
    <col min="13061" max="13061" width="48.28515625" customWidth="1"/>
    <col min="13062" max="13063" width="0" hidden="1" customWidth="1"/>
    <col min="13064" max="13065" width="15" customWidth="1"/>
    <col min="13066" max="13066" width="0" hidden="1" customWidth="1"/>
    <col min="13067" max="13067" width="8.28515625" customWidth="1"/>
    <col min="13313" max="13313" width="0" hidden="1" customWidth="1"/>
    <col min="13314" max="13314" width="0.85546875" customWidth="1"/>
    <col min="13315" max="13315" width="26.140625" customWidth="1"/>
    <col min="13316" max="13316" width="8.7109375" customWidth="1"/>
    <col min="13317" max="13317" width="48.28515625" customWidth="1"/>
    <col min="13318" max="13319" width="0" hidden="1" customWidth="1"/>
    <col min="13320" max="13321" width="15" customWidth="1"/>
    <col min="13322" max="13322" width="0" hidden="1" customWidth="1"/>
    <col min="13323" max="13323" width="8.28515625" customWidth="1"/>
    <col min="13569" max="13569" width="0" hidden="1" customWidth="1"/>
    <col min="13570" max="13570" width="0.85546875" customWidth="1"/>
    <col min="13571" max="13571" width="26.140625" customWidth="1"/>
    <col min="13572" max="13572" width="8.7109375" customWidth="1"/>
    <col min="13573" max="13573" width="48.28515625" customWidth="1"/>
    <col min="13574" max="13575" width="0" hidden="1" customWidth="1"/>
    <col min="13576" max="13577" width="15" customWidth="1"/>
    <col min="13578" max="13578" width="0" hidden="1" customWidth="1"/>
    <col min="13579" max="13579" width="8.28515625" customWidth="1"/>
    <col min="13825" max="13825" width="0" hidden="1" customWidth="1"/>
    <col min="13826" max="13826" width="0.85546875" customWidth="1"/>
    <col min="13827" max="13827" width="26.140625" customWidth="1"/>
    <col min="13828" max="13828" width="8.7109375" customWidth="1"/>
    <col min="13829" max="13829" width="48.28515625" customWidth="1"/>
    <col min="13830" max="13831" width="0" hidden="1" customWidth="1"/>
    <col min="13832" max="13833" width="15" customWidth="1"/>
    <col min="13834" max="13834" width="0" hidden="1" customWidth="1"/>
    <col min="13835" max="13835" width="8.28515625" customWidth="1"/>
    <col min="14081" max="14081" width="0" hidden="1" customWidth="1"/>
    <col min="14082" max="14082" width="0.85546875" customWidth="1"/>
    <col min="14083" max="14083" width="26.140625" customWidth="1"/>
    <col min="14084" max="14084" width="8.7109375" customWidth="1"/>
    <col min="14085" max="14085" width="48.28515625" customWidth="1"/>
    <col min="14086" max="14087" width="0" hidden="1" customWidth="1"/>
    <col min="14088" max="14089" width="15" customWidth="1"/>
    <col min="14090" max="14090" width="0" hidden="1" customWidth="1"/>
    <col min="14091" max="14091" width="8.28515625" customWidth="1"/>
    <col min="14337" max="14337" width="0" hidden="1" customWidth="1"/>
    <col min="14338" max="14338" width="0.85546875" customWidth="1"/>
    <col min="14339" max="14339" width="26.140625" customWidth="1"/>
    <col min="14340" max="14340" width="8.7109375" customWidth="1"/>
    <col min="14341" max="14341" width="48.28515625" customWidth="1"/>
    <col min="14342" max="14343" width="0" hidden="1" customWidth="1"/>
    <col min="14344" max="14345" width="15" customWidth="1"/>
    <col min="14346" max="14346" width="0" hidden="1" customWidth="1"/>
    <col min="14347" max="14347" width="8.28515625" customWidth="1"/>
    <col min="14593" max="14593" width="0" hidden="1" customWidth="1"/>
    <col min="14594" max="14594" width="0.85546875" customWidth="1"/>
    <col min="14595" max="14595" width="26.140625" customWidth="1"/>
    <col min="14596" max="14596" width="8.7109375" customWidth="1"/>
    <col min="14597" max="14597" width="48.28515625" customWidth="1"/>
    <col min="14598" max="14599" width="0" hidden="1" customWidth="1"/>
    <col min="14600" max="14601" width="15" customWidth="1"/>
    <col min="14602" max="14602" width="0" hidden="1" customWidth="1"/>
    <col min="14603" max="14603" width="8.28515625" customWidth="1"/>
    <col min="14849" max="14849" width="0" hidden="1" customWidth="1"/>
    <col min="14850" max="14850" width="0.85546875" customWidth="1"/>
    <col min="14851" max="14851" width="26.140625" customWidth="1"/>
    <col min="14852" max="14852" width="8.7109375" customWidth="1"/>
    <col min="14853" max="14853" width="48.28515625" customWidth="1"/>
    <col min="14854" max="14855" width="0" hidden="1" customWidth="1"/>
    <col min="14856" max="14857" width="15" customWidth="1"/>
    <col min="14858" max="14858" width="0" hidden="1" customWidth="1"/>
    <col min="14859" max="14859" width="8.28515625" customWidth="1"/>
    <col min="15105" max="15105" width="0" hidden="1" customWidth="1"/>
    <col min="15106" max="15106" width="0.85546875" customWidth="1"/>
    <col min="15107" max="15107" width="26.140625" customWidth="1"/>
    <col min="15108" max="15108" width="8.7109375" customWidth="1"/>
    <col min="15109" max="15109" width="48.28515625" customWidth="1"/>
    <col min="15110" max="15111" width="0" hidden="1" customWidth="1"/>
    <col min="15112" max="15113" width="15" customWidth="1"/>
    <col min="15114" max="15114" width="0" hidden="1" customWidth="1"/>
    <col min="15115" max="15115" width="8.28515625" customWidth="1"/>
    <col min="15361" max="15361" width="0" hidden="1" customWidth="1"/>
    <col min="15362" max="15362" width="0.85546875" customWidth="1"/>
    <col min="15363" max="15363" width="26.140625" customWidth="1"/>
    <col min="15364" max="15364" width="8.7109375" customWidth="1"/>
    <col min="15365" max="15365" width="48.28515625" customWidth="1"/>
    <col min="15366" max="15367" width="0" hidden="1" customWidth="1"/>
    <col min="15368" max="15369" width="15" customWidth="1"/>
    <col min="15370" max="15370" width="0" hidden="1" customWidth="1"/>
    <col min="15371" max="15371" width="8.28515625" customWidth="1"/>
    <col min="15617" max="15617" width="0" hidden="1" customWidth="1"/>
    <col min="15618" max="15618" width="0.85546875" customWidth="1"/>
    <col min="15619" max="15619" width="26.140625" customWidth="1"/>
    <col min="15620" max="15620" width="8.7109375" customWidth="1"/>
    <col min="15621" max="15621" width="48.28515625" customWidth="1"/>
    <col min="15622" max="15623" width="0" hidden="1" customWidth="1"/>
    <col min="15624" max="15625" width="15" customWidth="1"/>
    <col min="15626" max="15626" width="0" hidden="1" customWidth="1"/>
    <col min="15627" max="15627" width="8.28515625" customWidth="1"/>
    <col min="15873" max="15873" width="0" hidden="1" customWidth="1"/>
    <col min="15874" max="15874" width="0.85546875" customWidth="1"/>
    <col min="15875" max="15875" width="26.140625" customWidth="1"/>
    <col min="15876" max="15876" width="8.7109375" customWidth="1"/>
    <col min="15877" max="15877" width="48.28515625" customWidth="1"/>
    <col min="15878" max="15879" width="0" hidden="1" customWidth="1"/>
    <col min="15880" max="15881" width="15" customWidth="1"/>
    <col min="15882" max="15882" width="0" hidden="1" customWidth="1"/>
    <col min="15883" max="15883" width="8.28515625" customWidth="1"/>
    <col min="16129" max="16129" width="0" hidden="1" customWidth="1"/>
    <col min="16130" max="16130" width="0.85546875" customWidth="1"/>
    <col min="16131" max="16131" width="26.140625" customWidth="1"/>
    <col min="16132" max="16132" width="8.7109375" customWidth="1"/>
    <col min="16133" max="16133" width="48.28515625" customWidth="1"/>
    <col min="16134" max="16135" width="0" hidden="1" customWidth="1"/>
    <col min="16136" max="16137" width="15" customWidth="1"/>
    <col min="16138" max="16138" width="0" hidden="1" customWidth="1"/>
    <col min="16139" max="16139" width="8.28515625" customWidth="1"/>
  </cols>
  <sheetData>
    <row r="1" spans="1:11" x14ac:dyDescent="0.2">
      <c r="A1" s="1" t="s">
        <v>15</v>
      </c>
    </row>
    <row r="3" spans="1:11" x14ac:dyDescent="0.2">
      <c r="C3" s="16" t="s">
        <v>23</v>
      </c>
      <c r="D3" s="16"/>
      <c r="E3" s="16"/>
      <c r="F3" s="17"/>
      <c r="G3" s="17"/>
      <c r="H3" s="17"/>
      <c r="I3" s="17"/>
      <c r="J3" s="17"/>
      <c r="K3" s="17"/>
    </row>
    <row r="4" spans="1:11" x14ac:dyDescent="0.2">
      <c r="C4" s="16" t="s">
        <v>523</v>
      </c>
      <c r="D4" s="16"/>
      <c r="E4" s="16"/>
      <c r="F4" s="17"/>
      <c r="G4" s="17"/>
      <c r="H4" s="17"/>
      <c r="I4" s="17"/>
      <c r="J4" s="17"/>
      <c r="K4" s="17"/>
    </row>
    <row r="5" spans="1:11" x14ac:dyDescent="0.2">
      <c r="C5" s="16" t="s">
        <v>24</v>
      </c>
      <c r="D5" s="16"/>
      <c r="E5" s="16"/>
      <c r="F5" s="17"/>
      <c r="G5" s="17"/>
      <c r="H5" s="17"/>
      <c r="I5" s="17"/>
      <c r="J5" s="17"/>
      <c r="K5" s="17"/>
    </row>
    <row r="7" spans="1:11" ht="18" x14ac:dyDescent="0.25">
      <c r="A7" s="2" t="s">
        <v>0</v>
      </c>
      <c r="B7" s="2"/>
      <c r="C7" s="3" t="s">
        <v>1667</v>
      </c>
      <c r="D7" s="10"/>
      <c r="E7" s="4"/>
      <c r="F7" s="5"/>
      <c r="G7" s="5"/>
      <c r="H7" s="13"/>
      <c r="I7" s="13"/>
      <c r="J7" s="13"/>
      <c r="K7" s="158"/>
    </row>
    <row r="8" spans="1:11" ht="13.5" thickBot="1" x14ac:dyDescent="0.25">
      <c r="A8" s="1" t="s">
        <v>1</v>
      </c>
      <c r="D8" s="11"/>
      <c r="H8" s="26"/>
      <c r="I8" s="26"/>
      <c r="J8" s="26"/>
      <c r="K8" s="26"/>
    </row>
    <row r="9" spans="1:11" ht="13.5" thickBot="1" x14ac:dyDescent="0.25">
      <c r="A9" s="1" t="s">
        <v>2</v>
      </c>
      <c r="C9" s="6" t="s">
        <v>3</v>
      </c>
      <c r="D9" s="12"/>
      <c r="E9" s="7"/>
      <c r="F9" s="8"/>
      <c r="G9" s="8"/>
      <c r="H9" s="14"/>
      <c r="I9" s="14"/>
      <c r="J9" s="14"/>
      <c r="K9" s="159"/>
    </row>
    <row r="10" spans="1:11" ht="13.5" thickBot="1" x14ac:dyDescent="0.25">
      <c r="A10" s="1" t="s">
        <v>4</v>
      </c>
      <c r="C10" s="129"/>
      <c r="D10" s="130"/>
      <c r="E10" s="131"/>
      <c r="F10" s="160"/>
      <c r="G10" s="160"/>
      <c r="H10" s="205"/>
      <c r="I10" s="205"/>
      <c r="J10" s="205"/>
      <c r="K10" s="206"/>
    </row>
    <row r="11" spans="1:11" ht="34.5" customHeight="1" x14ac:dyDescent="0.2">
      <c r="A11" s="1" t="s">
        <v>5</v>
      </c>
      <c r="C11" s="161" t="s">
        <v>6</v>
      </c>
      <c r="D11" s="162" t="s">
        <v>7</v>
      </c>
      <c r="E11" s="163" t="s">
        <v>8</v>
      </c>
      <c r="F11" s="164"/>
      <c r="G11" s="164"/>
      <c r="H11" s="164" t="s">
        <v>524</v>
      </c>
      <c r="I11" s="165" t="s">
        <v>525</v>
      </c>
      <c r="J11" s="164" t="s">
        <v>526</v>
      </c>
      <c r="K11" s="165" t="s">
        <v>323</v>
      </c>
    </row>
    <row r="12" spans="1:11" ht="13.5" customHeight="1" thickBot="1" x14ac:dyDescent="0.25">
      <c r="A12" s="1" t="s">
        <v>9</v>
      </c>
      <c r="C12" s="166"/>
      <c r="D12" s="167"/>
      <c r="E12" s="168" t="s">
        <v>527</v>
      </c>
      <c r="F12" s="169" t="s">
        <v>10</v>
      </c>
      <c r="G12" s="169" t="s">
        <v>11</v>
      </c>
      <c r="H12" s="169"/>
      <c r="I12" s="170"/>
      <c r="J12" s="169"/>
      <c r="K12" s="170"/>
    </row>
    <row r="13" spans="1:11" ht="13.5" thickBot="1" x14ac:dyDescent="0.25">
      <c r="A13" s="1" t="s">
        <v>12</v>
      </c>
      <c r="C13" s="171" t="s">
        <v>324</v>
      </c>
      <c r="D13" s="172"/>
      <c r="E13" s="144"/>
      <c r="F13" s="9"/>
      <c r="G13" s="9"/>
      <c r="H13" s="27"/>
      <c r="I13" s="15"/>
      <c r="J13" s="27"/>
      <c r="K13" s="15"/>
    </row>
    <row r="14" spans="1:11" x14ac:dyDescent="0.2">
      <c r="A14" s="1" t="s">
        <v>13</v>
      </c>
      <c r="C14" s="19" t="s">
        <v>14</v>
      </c>
      <c r="D14" s="25" t="s">
        <v>1668</v>
      </c>
      <c r="E14" s="20" t="s">
        <v>1669</v>
      </c>
      <c r="F14" s="21"/>
      <c r="G14" s="21"/>
      <c r="H14" s="28">
        <v>1456.8</v>
      </c>
      <c r="I14" s="29">
        <v>693.2</v>
      </c>
      <c r="J14" s="28" t="s">
        <v>15</v>
      </c>
      <c r="K14" s="29">
        <f>IF(H14=0,"***",I14/H14)</f>
        <v>0.47583745194947835</v>
      </c>
    </row>
    <row r="15" spans="1:11" x14ac:dyDescent="0.2">
      <c r="A15" s="1" t="s">
        <v>16</v>
      </c>
      <c r="C15" s="22"/>
      <c r="D15" s="157"/>
      <c r="E15" s="23" t="s">
        <v>1670</v>
      </c>
      <c r="F15" s="24"/>
      <c r="G15" s="24"/>
      <c r="H15" s="30">
        <v>1456.8</v>
      </c>
      <c r="I15" s="31">
        <v>693.2</v>
      </c>
      <c r="J15" s="30"/>
      <c r="K15" s="31">
        <f>IF(H15=0,"***",I15/H15)</f>
        <v>0.47583745194947835</v>
      </c>
    </row>
    <row r="16" spans="1:11" ht="13.5" thickBot="1" x14ac:dyDescent="0.25">
      <c r="A16" s="1" t="s">
        <v>528</v>
      </c>
      <c r="C16" s="173"/>
      <c r="D16" s="174"/>
      <c r="E16" s="175" t="s">
        <v>532</v>
      </c>
      <c r="F16" s="176"/>
      <c r="G16" s="176"/>
      <c r="H16" s="177">
        <v>1456.8</v>
      </c>
      <c r="I16" s="178">
        <v>693.2</v>
      </c>
      <c r="J16" s="177"/>
      <c r="K16" s="178">
        <f>IF(H16=0,"***",I16/H16)</f>
        <v>0.47583745194947835</v>
      </c>
    </row>
    <row r="17" spans="1:11" ht="13.5" hidden="1" thickBot="1" x14ac:dyDescent="0.25">
      <c r="A17" s="1" t="s">
        <v>528</v>
      </c>
      <c r="C17" s="173"/>
      <c r="D17" s="174"/>
      <c r="E17" s="175"/>
      <c r="F17" s="176" t="s">
        <v>538</v>
      </c>
      <c r="G17" s="176" t="s">
        <v>1669</v>
      </c>
      <c r="H17" s="177"/>
      <c r="I17" s="178">
        <v>693.2</v>
      </c>
      <c r="J17" s="177"/>
      <c r="K17" s="178" t="str">
        <f>IF(H17=0,"***",I17/H17)</f>
        <v>***</v>
      </c>
    </row>
    <row r="18" spans="1:11" ht="13.5" thickBot="1" x14ac:dyDescent="0.25">
      <c r="A18" s="1" t="s">
        <v>12</v>
      </c>
      <c r="C18" s="171" t="s">
        <v>329</v>
      </c>
      <c r="D18" s="172"/>
      <c r="E18" s="144"/>
      <c r="F18" s="9"/>
      <c r="G18" s="9"/>
      <c r="H18" s="179" t="s">
        <v>551</v>
      </c>
      <c r="I18" s="180">
        <v>693.2</v>
      </c>
      <c r="J18" s="179"/>
      <c r="K18" s="180" t="s">
        <v>25</v>
      </c>
    </row>
    <row r="19" spans="1:11" ht="13.5" thickBot="1" x14ac:dyDescent="0.25">
      <c r="A19" s="1" t="s">
        <v>12</v>
      </c>
      <c r="C19" s="171" t="s">
        <v>344</v>
      </c>
      <c r="D19" s="172"/>
      <c r="E19" s="144"/>
      <c r="F19" s="9"/>
      <c r="G19" s="9"/>
      <c r="H19" s="179"/>
      <c r="I19" s="15"/>
      <c r="J19" s="27"/>
      <c r="K19" s="15"/>
    </row>
    <row r="20" spans="1:11" x14ac:dyDescent="0.2">
      <c r="A20" s="1" t="s">
        <v>13</v>
      </c>
      <c r="C20" s="19" t="s">
        <v>1671</v>
      </c>
      <c r="D20" s="25" t="s">
        <v>1672</v>
      </c>
      <c r="E20" s="20" t="s">
        <v>1673</v>
      </c>
      <c r="F20" s="21"/>
      <c r="G20" s="21"/>
      <c r="H20" s="28">
        <v>20000</v>
      </c>
      <c r="I20" s="29">
        <v>14650</v>
      </c>
      <c r="J20" s="28" t="s">
        <v>15</v>
      </c>
      <c r="K20" s="29">
        <f t="shared" ref="K20:K28" si="0">IF(H20=0,"***",I20/H20)</f>
        <v>0.73250000000000004</v>
      </c>
    </row>
    <row r="21" spans="1:11" x14ac:dyDescent="0.2">
      <c r="A21" s="1" t="s">
        <v>16</v>
      </c>
      <c r="C21" s="22"/>
      <c r="D21" s="157"/>
      <c r="E21" s="23" t="s">
        <v>1674</v>
      </c>
      <c r="F21" s="24"/>
      <c r="G21" s="24"/>
      <c r="H21" s="30">
        <v>20000</v>
      </c>
      <c r="I21" s="31">
        <v>14650</v>
      </c>
      <c r="J21" s="30"/>
      <c r="K21" s="31">
        <f t="shared" si="0"/>
        <v>0.73250000000000004</v>
      </c>
    </row>
    <row r="22" spans="1:11" x14ac:dyDescent="0.2">
      <c r="A22" s="1" t="s">
        <v>528</v>
      </c>
      <c r="C22" s="173"/>
      <c r="D22" s="174"/>
      <c r="E22" s="175" t="s">
        <v>532</v>
      </c>
      <c r="F22" s="176"/>
      <c r="G22" s="176"/>
      <c r="H22" s="177">
        <v>20000</v>
      </c>
      <c r="I22" s="178">
        <v>14650</v>
      </c>
      <c r="J22" s="177"/>
      <c r="K22" s="178">
        <f t="shared" si="0"/>
        <v>0.73250000000000004</v>
      </c>
    </row>
    <row r="23" spans="1:11" hidden="1" x14ac:dyDescent="0.2">
      <c r="A23" s="1" t="s">
        <v>528</v>
      </c>
      <c r="C23" s="173"/>
      <c r="D23" s="174"/>
      <c r="E23" s="175"/>
      <c r="F23" s="176" t="s">
        <v>536</v>
      </c>
      <c r="G23" s="176" t="s">
        <v>1675</v>
      </c>
      <c r="H23" s="177"/>
      <c r="I23" s="178">
        <v>10000</v>
      </c>
      <c r="J23" s="177"/>
      <c r="K23" s="178" t="str">
        <f t="shared" si="0"/>
        <v>***</v>
      </c>
    </row>
    <row r="24" spans="1:11" hidden="1" x14ac:dyDescent="0.2">
      <c r="A24" s="1" t="s">
        <v>528</v>
      </c>
      <c r="C24" s="173"/>
      <c r="D24" s="174"/>
      <c r="E24" s="175"/>
      <c r="F24" s="176" t="s">
        <v>538</v>
      </c>
      <c r="G24" s="176" t="s">
        <v>1675</v>
      </c>
      <c r="H24" s="177"/>
      <c r="I24" s="178">
        <v>4650</v>
      </c>
      <c r="J24" s="177"/>
      <c r="K24" s="178" t="str">
        <f t="shared" si="0"/>
        <v>***</v>
      </c>
    </row>
    <row r="25" spans="1:11" x14ac:dyDescent="0.2">
      <c r="A25" s="1" t="s">
        <v>13</v>
      </c>
      <c r="C25" s="19" t="s">
        <v>1676</v>
      </c>
      <c r="D25" s="25" t="s">
        <v>1677</v>
      </c>
      <c r="E25" s="20" t="s">
        <v>1678</v>
      </c>
      <c r="F25" s="21"/>
      <c r="G25" s="21"/>
      <c r="H25" s="28">
        <v>0</v>
      </c>
      <c r="I25" s="29">
        <v>22795.599999999999</v>
      </c>
      <c r="J25" s="28" t="s">
        <v>15</v>
      </c>
      <c r="K25" s="29" t="str">
        <f t="shared" si="0"/>
        <v>***</v>
      </c>
    </row>
    <row r="26" spans="1:11" x14ac:dyDescent="0.2">
      <c r="A26" s="1" t="s">
        <v>16</v>
      </c>
      <c r="C26" s="22"/>
      <c r="D26" s="157"/>
      <c r="E26" s="23" t="s">
        <v>1679</v>
      </c>
      <c r="F26" s="24"/>
      <c r="G26" s="24"/>
      <c r="H26" s="30">
        <v>0</v>
      </c>
      <c r="I26" s="31">
        <v>22795.599999999999</v>
      </c>
      <c r="J26" s="30"/>
      <c r="K26" s="31" t="str">
        <f t="shared" si="0"/>
        <v>***</v>
      </c>
    </row>
    <row r="27" spans="1:11" ht="13.5" thickBot="1" x14ac:dyDescent="0.25">
      <c r="A27" s="1" t="s">
        <v>528</v>
      </c>
      <c r="C27" s="173"/>
      <c r="D27" s="174"/>
      <c r="E27" s="175" t="s">
        <v>529</v>
      </c>
      <c r="F27" s="176"/>
      <c r="G27" s="176"/>
      <c r="H27" s="177">
        <v>0</v>
      </c>
      <c r="I27" s="178">
        <v>22795.599999999999</v>
      </c>
      <c r="J27" s="177"/>
      <c r="K27" s="178" t="str">
        <f t="shared" si="0"/>
        <v>***</v>
      </c>
    </row>
    <row r="28" spans="1:11" ht="13.5" hidden="1" thickBot="1" x14ac:dyDescent="0.25">
      <c r="A28" s="1" t="s">
        <v>528</v>
      </c>
      <c r="C28" s="173"/>
      <c r="D28" s="174"/>
      <c r="E28" s="175"/>
      <c r="F28" s="176" t="s">
        <v>530</v>
      </c>
      <c r="G28" s="176" t="s">
        <v>550</v>
      </c>
      <c r="H28" s="177"/>
      <c r="I28" s="178">
        <v>22795.599999999999</v>
      </c>
      <c r="J28" s="177"/>
      <c r="K28" s="178" t="str">
        <f t="shared" si="0"/>
        <v>***</v>
      </c>
    </row>
    <row r="29" spans="1:11" ht="13.5" thickBot="1" x14ac:dyDescent="0.25">
      <c r="A29" s="1" t="s">
        <v>12</v>
      </c>
      <c r="C29" s="171" t="s">
        <v>345</v>
      </c>
      <c r="D29" s="172"/>
      <c r="E29" s="144"/>
      <c r="F29" s="9"/>
      <c r="G29" s="9"/>
      <c r="H29" s="179" t="s">
        <v>551</v>
      </c>
      <c r="I29" s="180">
        <v>37445.599999999999</v>
      </c>
      <c r="J29" s="179"/>
      <c r="K29" s="180" t="s">
        <v>25</v>
      </c>
    </row>
    <row r="30" spans="1:11" ht="13.5" thickBot="1" x14ac:dyDescent="0.25">
      <c r="A30" s="1" t="s">
        <v>12</v>
      </c>
      <c r="C30" s="171" t="s">
        <v>339</v>
      </c>
      <c r="D30" s="172"/>
      <c r="E30" s="144"/>
      <c r="F30" s="9"/>
      <c r="G30" s="9"/>
      <c r="H30" s="179"/>
      <c r="I30" s="15"/>
      <c r="J30" s="27"/>
      <c r="K30" s="15"/>
    </row>
    <row r="31" spans="1:11" x14ac:dyDescent="0.2">
      <c r="A31" s="1" t="s">
        <v>13</v>
      </c>
      <c r="C31" s="19" t="s">
        <v>1609</v>
      </c>
      <c r="D31" s="25" t="s">
        <v>1680</v>
      </c>
      <c r="E31" s="20" t="s">
        <v>1681</v>
      </c>
      <c r="F31" s="21"/>
      <c r="G31" s="21"/>
      <c r="H31" s="28">
        <v>44770</v>
      </c>
      <c r="I31" s="29">
        <v>46113.1</v>
      </c>
      <c r="J31" s="28" t="s">
        <v>15</v>
      </c>
      <c r="K31" s="29">
        <f t="shared" ref="K31:K82" si="1">IF(H31=0,"***",I31/H31)</f>
        <v>1.03</v>
      </c>
    </row>
    <row r="32" spans="1:11" x14ac:dyDescent="0.2">
      <c r="A32" s="1" t="s">
        <v>16</v>
      </c>
      <c r="C32" s="22"/>
      <c r="D32" s="157"/>
      <c r="E32" s="23" t="s">
        <v>1682</v>
      </c>
      <c r="F32" s="24"/>
      <c r="G32" s="24"/>
      <c r="H32" s="30">
        <v>44770</v>
      </c>
      <c r="I32" s="31">
        <v>46113.1</v>
      </c>
      <c r="J32" s="30"/>
      <c r="K32" s="31">
        <f t="shared" si="1"/>
        <v>1.03</v>
      </c>
    </row>
    <row r="33" spans="1:11" x14ac:dyDescent="0.2">
      <c r="A33" s="1" t="s">
        <v>528</v>
      </c>
      <c r="C33" s="173"/>
      <c r="D33" s="174"/>
      <c r="E33" s="175" t="s">
        <v>532</v>
      </c>
      <c r="F33" s="176"/>
      <c r="G33" s="176"/>
      <c r="H33" s="177">
        <v>44770</v>
      </c>
      <c r="I33" s="178">
        <v>46113.1</v>
      </c>
      <c r="J33" s="177"/>
      <c r="K33" s="178">
        <f t="shared" si="1"/>
        <v>1.03</v>
      </c>
    </row>
    <row r="34" spans="1:11" hidden="1" x14ac:dyDescent="0.2">
      <c r="A34" s="1" t="s">
        <v>528</v>
      </c>
      <c r="C34" s="173"/>
      <c r="D34" s="174"/>
      <c r="E34" s="175"/>
      <c r="F34" s="176" t="s">
        <v>548</v>
      </c>
      <c r="G34" s="176" t="s">
        <v>1683</v>
      </c>
      <c r="H34" s="177"/>
      <c r="I34" s="178">
        <v>46113.1</v>
      </c>
      <c r="J34" s="177"/>
      <c r="K34" s="178" t="str">
        <f t="shared" si="1"/>
        <v>***</v>
      </c>
    </row>
    <row r="35" spans="1:11" x14ac:dyDescent="0.2">
      <c r="A35" s="1" t="s">
        <v>13</v>
      </c>
      <c r="C35" s="19" t="s">
        <v>55</v>
      </c>
      <c r="D35" s="25" t="s">
        <v>1684</v>
      </c>
      <c r="E35" s="20" t="s">
        <v>1685</v>
      </c>
      <c r="F35" s="21"/>
      <c r="G35" s="21"/>
      <c r="H35" s="28">
        <v>10000</v>
      </c>
      <c r="I35" s="29">
        <v>10000</v>
      </c>
      <c r="J35" s="28" t="s">
        <v>15</v>
      </c>
      <c r="K35" s="29">
        <f t="shared" si="1"/>
        <v>1</v>
      </c>
    </row>
    <row r="36" spans="1:11" x14ac:dyDescent="0.2">
      <c r="A36" s="1" t="s">
        <v>16</v>
      </c>
      <c r="C36" s="22"/>
      <c r="D36" s="157"/>
      <c r="E36" s="23" t="s">
        <v>1686</v>
      </c>
      <c r="F36" s="24"/>
      <c r="G36" s="24"/>
      <c r="H36" s="30">
        <v>10000</v>
      </c>
      <c r="I36" s="31">
        <v>10000</v>
      </c>
      <c r="J36" s="30"/>
      <c r="K36" s="31">
        <f t="shared" si="1"/>
        <v>1</v>
      </c>
    </row>
    <row r="37" spans="1:11" x14ac:dyDescent="0.2">
      <c r="A37" s="1" t="s">
        <v>528</v>
      </c>
      <c r="C37" s="173"/>
      <c r="D37" s="174"/>
      <c r="E37" s="175" t="s">
        <v>532</v>
      </c>
      <c r="F37" s="176"/>
      <c r="G37" s="176"/>
      <c r="H37" s="177">
        <v>10000</v>
      </c>
      <c r="I37" s="178">
        <v>10000</v>
      </c>
      <c r="J37" s="177"/>
      <c r="K37" s="178">
        <f t="shared" si="1"/>
        <v>1</v>
      </c>
    </row>
    <row r="38" spans="1:11" hidden="1" x14ac:dyDescent="0.2">
      <c r="A38" s="1" t="s">
        <v>528</v>
      </c>
      <c r="C38" s="173"/>
      <c r="D38" s="174"/>
      <c r="E38" s="175"/>
      <c r="F38" s="176" t="s">
        <v>546</v>
      </c>
      <c r="G38" s="176" t="s">
        <v>1687</v>
      </c>
      <c r="H38" s="177"/>
      <c r="I38" s="178">
        <v>10000</v>
      </c>
      <c r="J38" s="177"/>
      <c r="K38" s="178" t="str">
        <f t="shared" si="1"/>
        <v>***</v>
      </c>
    </row>
    <row r="39" spans="1:11" x14ac:dyDescent="0.2">
      <c r="A39" s="1" t="s">
        <v>13</v>
      </c>
      <c r="C39" s="19" t="s">
        <v>55</v>
      </c>
      <c r="D39" s="25" t="s">
        <v>1688</v>
      </c>
      <c r="E39" s="20" t="s">
        <v>1689</v>
      </c>
      <c r="F39" s="21"/>
      <c r="G39" s="21"/>
      <c r="H39" s="28">
        <v>21100</v>
      </c>
      <c r="I39" s="29">
        <v>4590</v>
      </c>
      <c r="J39" s="28" t="s">
        <v>15</v>
      </c>
      <c r="K39" s="29">
        <f t="shared" si="1"/>
        <v>0.21753554502369668</v>
      </c>
    </row>
    <row r="40" spans="1:11" x14ac:dyDescent="0.2">
      <c r="A40" s="1" t="s">
        <v>16</v>
      </c>
      <c r="C40" s="22"/>
      <c r="D40" s="157"/>
      <c r="E40" s="23" t="s">
        <v>1690</v>
      </c>
      <c r="F40" s="24"/>
      <c r="G40" s="24"/>
      <c r="H40" s="30">
        <v>0</v>
      </c>
      <c r="I40" s="31">
        <v>2890</v>
      </c>
      <c r="J40" s="30"/>
      <c r="K40" s="31" t="str">
        <f t="shared" si="1"/>
        <v>***</v>
      </c>
    </row>
    <row r="41" spans="1:11" x14ac:dyDescent="0.2">
      <c r="A41" s="1" t="s">
        <v>528</v>
      </c>
      <c r="C41" s="173"/>
      <c r="D41" s="174"/>
      <c r="E41" s="175" t="s">
        <v>532</v>
      </c>
      <c r="F41" s="176"/>
      <c r="G41" s="176"/>
      <c r="H41" s="177">
        <v>0</v>
      </c>
      <c r="I41" s="178">
        <v>2890</v>
      </c>
      <c r="J41" s="177"/>
      <c r="K41" s="178" t="str">
        <f t="shared" si="1"/>
        <v>***</v>
      </c>
    </row>
    <row r="42" spans="1:11" hidden="1" x14ac:dyDescent="0.2">
      <c r="A42" s="1" t="s">
        <v>528</v>
      </c>
      <c r="C42" s="173"/>
      <c r="D42" s="174"/>
      <c r="E42" s="175"/>
      <c r="F42" s="176" t="s">
        <v>557</v>
      </c>
      <c r="G42" s="176" t="s">
        <v>1691</v>
      </c>
      <c r="H42" s="177"/>
      <c r="I42" s="178">
        <v>30</v>
      </c>
      <c r="J42" s="177"/>
      <c r="K42" s="178" t="str">
        <f t="shared" si="1"/>
        <v>***</v>
      </c>
    </row>
    <row r="43" spans="1:11" hidden="1" x14ac:dyDescent="0.2">
      <c r="A43" s="1" t="s">
        <v>528</v>
      </c>
      <c r="C43" s="173"/>
      <c r="D43" s="174"/>
      <c r="E43" s="175"/>
      <c r="F43" s="176" t="s">
        <v>558</v>
      </c>
      <c r="G43" s="176" t="s">
        <v>1691</v>
      </c>
      <c r="H43" s="177"/>
      <c r="I43" s="178">
        <v>50</v>
      </c>
      <c r="J43" s="177"/>
      <c r="K43" s="178" t="str">
        <f t="shared" si="1"/>
        <v>***</v>
      </c>
    </row>
    <row r="44" spans="1:11" hidden="1" x14ac:dyDescent="0.2">
      <c r="A44" s="1" t="s">
        <v>528</v>
      </c>
      <c r="C44" s="173"/>
      <c r="D44" s="174"/>
      <c r="E44" s="175"/>
      <c r="F44" s="176" t="s">
        <v>535</v>
      </c>
      <c r="G44" s="176" t="s">
        <v>1691</v>
      </c>
      <c r="H44" s="177"/>
      <c r="I44" s="178">
        <v>1810</v>
      </c>
      <c r="J44" s="177"/>
      <c r="K44" s="178" t="str">
        <f t="shared" si="1"/>
        <v>***</v>
      </c>
    </row>
    <row r="45" spans="1:11" hidden="1" x14ac:dyDescent="0.2">
      <c r="A45" s="1" t="s">
        <v>528</v>
      </c>
      <c r="C45" s="173"/>
      <c r="D45" s="174"/>
      <c r="E45" s="175"/>
      <c r="F45" s="176" t="s">
        <v>538</v>
      </c>
      <c r="G45" s="176" t="s">
        <v>1691</v>
      </c>
      <c r="H45" s="177"/>
      <c r="I45" s="178">
        <v>400</v>
      </c>
      <c r="J45" s="177"/>
      <c r="K45" s="178" t="str">
        <f t="shared" si="1"/>
        <v>***</v>
      </c>
    </row>
    <row r="46" spans="1:11" hidden="1" x14ac:dyDescent="0.2">
      <c r="A46" s="1" t="s">
        <v>528</v>
      </c>
      <c r="C46" s="173"/>
      <c r="D46" s="174"/>
      <c r="E46" s="175"/>
      <c r="F46" s="176" t="s">
        <v>556</v>
      </c>
      <c r="G46" s="176" t="s">
        <v>1691</v>
      </c>
      <c r="H46" s="177"/>
      <c r="I46" s="178">
        <v>600</v>
      </c>
      <c r="J46" s="177"/>
      <c r="K46" s="178" t="str">
        <f t="shared" si="1"/>
        <v>***</v>
      </c>
    </row>
    <row r="47" spans="1:11" x14ac:dyDescent="0.2">
      <c r="A47" s="1" t="s">
        <v>16</v>
      </c>
      <c r="C47" s="22"/>
      <c r="D47" s="157"/>
      <c r="E47" s="23" t="s">
        <v>1692</v>
      </c>
      <c r="F47" s="24"/>
      <c r="G47" s="24"/>
      <c r="H47" s="30">
        <v>400</v>
      </c>
      <c r="I47" s="31">
        <v>400</v>
      </c>
      <c r="J47" s="30"/>
      <c r="K47" s="31">
        <f t="shared" si="1"/>
        <v>1</v>
      </c>
    </row>
    <row r="48" spans="1:11" x14ac:dyDescent="0.2">
      <c r="A48" s="1" t="s">
        <v>528</v>
      </c>
      <c r="C48" s="173"/>
      <c r="D48" s="174"/>
      <c r="E48" s="175" t="s">
        <v>532</v>
      </c>
      <c r="F48" s="176"/>
      <c r="G48" s="176"/>
      <c r="H48" s="177">
        <v>400</v>
      </c>
      <c r="I48" s="178">
        <v>400</v>
      </c>
      <c r="J48" s="177"/>
      <c r="K48" s="178">
        <f t="shared" si="1"/>
        <v>1</v>
      </c>
    </row>
    <row r="49" spans="1:11" hidden="1" x14ac:dyDescent="0.2">
      <c r="A49" s="1" t="s">
        <v>528</v>
      </c>
      <c r="C49" s="173"/>
      <c r="D49" s="174"/>
      <c r="E49" s="175"/>
      <c r="F49" s="176" t="s">
        <v>556</v>
      </c>
      <c r="G49" s="176" t="s">
        <v>1691</v>
      </c>
      <c r="H49" s="177"/>
      <c r="I49" s="178">
        <v>400</v>
      </c>
      <c r="J49" s="177"/>
      <c r="K49" s="178" t="str">
        <f t="shared" si="1"/>
        <v>***</v>
      </c>
    </row>
    <row r="50" spans="1:11" x14ac:dyDescent="0.2">
      <c r="A50" s="1" t="s">
        <v>16</v>
      </c>
      <c r="C50" s="22"/>
      <c r="D50" s="157"/>
      <c r="E50" s="23" t="s">
        <v>1693</v>
      </c>
      <c r="F50" s="24"/>
      <c r="G50" s="24"/>
      <c r="H50" s="30">
        <v>500</v>
      </c>
      <c r="I50" s="31">
        <v>1100</v>
      </c>
      <c r="J50" s="30"/>
      <c r="K50" s="31">
        <f t="shared" si="1"/>
        <v>2.2000000000000002</v>
      </c>
    </row>
    <row r="51" spans="1:11" x14ac:dyDescent="0.2">
      <c r="A51" s="1" t="s">
        <v>528</v>
      </c>
      <c r="C51" s="173"/>
      <c r="D51" s="174"/>
      <c r="E51" s="175" t="s">
        <v>532</v>
      </c>
      <c r="F51" s="176"/>
      <c r="G51" s="176"/>
      <c r="H51" s="177">
        <v>500</v>
      </c>
      <c r="I51" s="178">
        <v>1100</v>
      </c>
      <c r="J51" s="177"/>
      <c r="K51" s="178">
        <f t="shared" si="1"/>
        <v>2.2000000000000002</v>
      </c>
    </row>
    <row r="52" spans="1:11" hidden="1" x14ac:dyDescent="0.2">
      <c r="A52" s="1" t="s">
        <v>528</v>
      </c>
      <c r="C52" s="173"/>
      <c r="D52" s="174"/>
      <c r="E52" s="175"/>
      <c r="F52" s="176" t="s">
        <v>536</v>
      </c>
      <c r="G52" s="176" t="s">
        <v>1691</v>
      </c>
      <c r="H52" s="177"/>
      <c r="I52" s="178">
        <v>500</v>
      </c>
      <c r="J52" s="177"/>
      <c r="K52" s="178" t="str">
        <f t="shared" si="1"/>
        <v>***</v>
      </c>
    </row>
    <row r="53" spans="1:11" hidden="1" x14ac:dyDescent="0.2">
      <c r="A53" s="1" t="s">
        <v>528</v>
      </c>
      <c r="C53" s="173"/>
      <c r="D53" s="174"/>
      <c r="E53" s="175"/>
      <c r="F53" s="176" t="s">
        <v>538</v>
      </c>
      <c r="G53" s="176" t="s">
        <v>1691</v>
      </c>
      <c r="H53" s="177"/>
      <c r="I53" s="178">
        <v>600</v>
      </c>
      <c r="J53" s="177"/>
      <c r="K53" s="178" t="str">
        <f t="shared" si="1"/>
        <v>***</v>
      </c>
    </row>
    <row r="54" spans="1:11" x14ac:dyDescent="0.2">
      <c r="A54" s="1" t="s">
        <v>16</v>
      </c>
      <c r="C54" s="22"/>
      <c r="D54" s="157"/>
      <c r="E54" s="23" t="s">
        <v>1694</v>
      </c>
      <c r="F54" s="24"/>
      <c r="G54" s="24"/>
      <c r="H54" s="30">
        <v>80</v>
      </c>
      <c r="I54" s="31">
        <v>170</v>
      </c>
      <c r="J54" s="30"/>
      <c r="K54" s="31">
        <f t="shared" si="1"/>
        <v>2.125</v>
      </c>
    </row>
    <row r="55" spans="1:11" x14ac:dyDescent="0.2">
      <c r="A55" s="1" t="s">
        <v>528</v>
      </c>
      <c r="C55" s="173"/>
      <c r="D55" s="174"/>
      <c r="E55" s="175" t="s">
        <v>532</v>
      </c>
      <c r="F55" s="176"/>
      <c r="G55" s="176"/>
      <c r="H55" s="177">
        <v>80</v>
      </c>
      <c r="I55" s="178">
        <v>170</v>
      </c>
      <c r="J55" s="177"/>
      <c r="K55" s="178">
        <f t="shared" si="1"/>
        <v>2.125</v>
      </c>
    </row>
    <row r="56" spans="1:11" hidden="1" x14ac:dyDescent="0.2">
      <c r="A56" s="1" t="s">
        <v>528</v>
      </c>
      <c r="C56" s="173"/>
      <c r="D56" s="174"/>
      <c r="E56" s="175"/>
      <c r="F56" s="176" t="s">
        <v>535</v>
      </c>
      <c r="G56" s="176" t="s">
        <v>1691</v>
      </c>
      <c r="H56" s="177"/>
      <c r="I56" s="178">
        <v>70</v>
      </c>
      <c r="J56" s="177"/>
      <c r="K56" s="178" t="str">
        <f t="shared" si="1"/>
        <v>***</v>
      </c>
    </row>
    <row r="57" spans="1:11" hidden="1" x14ac:dyDescent="0.2">
      <c r="A57" s="1" t="s">
        <v>528</v>
      </c>
      <c r="C57" s="173"/>
      <c r="D57" s="174"/>
      <c r="E57" s="175"/>
      <c r="F57" s="176" t="s">
        <v>538</v>
      </c>
      <c r="G57" s="176" t="s">
        <v>1691</v>
      </c>
      <c r="H57" s="177"/>
      <c r="I57" s="178">
        <v>100</v>
      </c>
      <c r="J57" s="177"/>
      <c r="K57" s="178" t="str">
        <f t="shared" si="1"/>
        <v>***</v>
      </c>
    </row>
    <row r="58" spans="1:11" x14ac:dyDescent="0.2">
      <c r="A58" s="1" t="s">
        <v>16</v>
      </c>
      <c r="C58" s="22"/>
      <c r="D58" s="157"/>
      <c r="E58" s="23" t="s">
        <v>134</v>
      </c>
      <c r="F58" s="24"/>
      <c r="G58" s="24"/>
      <c r="H58" s="30">
        <v>30</v>
      </c>
      <c r="I58" s="31">
        <v>30</v>
      </c>
      <c r="J58" s="30"/>
      <c r="K58" s="31">
        <f t="shared" si="1"/>
        <v>1</v>
      </c>
    </row>
    <row r="59" spans="1:11" x14ac:dyDescent="0.2">
      <c r="A59" s="1" t="s">
        <v>528</v>
      </c>
      <c r="C59" s="173"/>
      <c r="D59" s="174"/>
      <c r="E59" s="175" t="s">
        <v>532</v>
      </c>
      <c r="F59" s="176"/>
      <c r="G59" s="176"/>
      <c r="H59" s="177">
        <v>30</v>
      </c>
      <c r="I59" s="178">
        <v>30</v>
      </c>
      <c r="J59" s="177"/>
      <c r="K59" s="178">
        <f t="shared" si="1"/>
        <v>1</v>
      </c>
    </row>
    <row r="60" spans="1:11" hidden="1" x14ac:dyDescent="0.2">
      <c r="A60" s="1" t="s">
        <v>528</v>
      </c>
      <c r="C60" s="173"/>
      <c r="D60" s="174"/>
      <c r="E60" s="175"/>
      <c r="F60" s="176" t="s">
        <v>535</v>
      </c>
      <c r="G60" s="176" t="s">
        <v>1691</v>
      </c>
      <c r="H60" s="177"/>
      <c r="I60" s="178">
        <v>30</v>
      </c>
      <c r="J60" s="177"/>
      <c r="K60" s="178" t="str">
        <f t="shared" si="1"/>
        <v>***</v>
      </c>
    </row>
    <row r="61" spans="1:11" x14ac:dyDescent="0.2">
      <c r="A61" s="1" t="s">
        <v>13</v>
      </c>
      <c r="C61" s="19" t="s">
        <v>55</v>
      </c>
      <c r="D61" s="25" t="s">
        <v>1695</v>
      </c>
      <c r="E61" s="20" t="s">
        <v>1696</v>
      </c>
      <c r="F61" s="21"/>
      <c r="G61" s="21"/>
      <c r="H61" s="28">
        <v>0</v>
      </c>
      <c r="I61" s="29">
        <v>6210</v>
      </c>
      <c r="J61" s="28" t="s">
        <v>15</v>
      </c>
      <c r="K61" s="29" t="str">
        <f t="shared" si="1"/>
        <v>***</v>
      </c>
    </row>
    <row r="62" spans="1:11" x14ac:dyDescent="0.2">
      <c r="A62" s="1" t="s">
        <v>16</v>
      </c>
      <c r="C62" s="22"/>
      <c r="D62" s="157"/>
      <c r="E62" s="23" t="s">
        <v>375</v>
      </c>
      <c r="F62" s="24"/>
      <c r="G62" s="24"/>
      <c r="H62" s="30">
        <v>0</v>
      </c>
      <c r="I62" s="31">
        <v>1000</v>
      </c>
      <c r="J62" s="30"/>
      <c r="K62" s="31" t="str">
        <f t="shared" si="1"/>
        <v>***</v>
      </c>
    </row>
    <row r="63" spans="1:11" x14ac:dyDescent="0.2">
      <c r="A63" s="1" t="s">
        <v>528</v>
      </c>
      <c r="C63" s="173"/>
      <c r="D63" s="174"/>
      <c r="E63" s="175" t="s">
        <v>532</v>
      </c>
      <c r="F63" s="176"/>
      <c r="G63" s="176"/>
      <c r="H63" s="177">
        <v>0</v>
      </c>
      <c r="I63" s="178">
        <v>1000</v>
      </c>
      <c r="J63" s="177"/>
      <c r="K63" s="178" t="str">
        <f t="shared" si="1"/>
        <v>***</v>
      </c>
    </row>
    <row r="64" spans="1:11" hidden="1" x14ac:dyDescent="0.2">
      <c r="A64" s="1" t="s">
        <v>528</v>
      </c>
      <c r="C64" s="173"/>
      <c r="D64" s="174"/>
      <c r="E64" s="175"/>
      <c r="F64" s="176" t="s">
        <v>536</v>
      </c>
      <c r="G64" s="176" t="s">
        <v>1697</v>
      </c>
      <c r="H64" s="177"/>
      <c r="I64" s="178">
        <v>200</v>
      </c>
      <c r="J64" s="177"/>
      <c r="K64" s="178" t="str">
        <f t="shared" si="1"/>
        <v>***</v>
      </c>
    </row>
    <row r="65" spans="1:11" hidden="1" x14ac:dyDescent="0.2">
      <c r="A65" s="1" t="s">
        <v>528</v>
      </c>
      <c r="C65" s="173"/>
      <c r="D65" s="174"/>
      <c r="E65" s="175"/>
      <c r="F65" s="176" t="s">
        <v>538</v>
      </c>
      <c r="G65" s="176" t="s">
        <v>1697</v>
      </c>
      <c r="H65" s="177"/>
      <c r="I65" s="178">
        <v>800</v>
      </c>
      <c r="J65" s="177"/>
      <c r="K65" s="178" t="str">
        <f t="shared" si="1"/>
        <v>***</v>
      </c>
    </row>
    <row r="66" spans="1:11" x14ac:dyDescent="0.2">
      <c r="A66" s="1" t="s">
        <v>16</v>
      </c>
      <c r="C66" s="22"/>
      <c r="D66" s="157"/>
      <c r="E66" s="23" t="s">
        <v>18</v>
      </c>
      <c r="F66" s="24"/>
      <c r="G66" s="24"/>
      <c r="H66" s="30">
        <v>0</v>
      </c>
      <c r="I66" s="31">
        <v>700</v>
      </c>
      <c r="J66" s="30"/>
      <c r="K66" s="31" t="str">
        <f t="shared" si="1"/>
        <v>***</v>
      </c>
    </row>
    <row r="67" spans="1:11" x14ac:dyDescent="0.2">
      <c r="A67" s="1" t="s">
        <v>528</v>
      </c>
      <c r="C67" s="173"/>
      <c r="D67" s="174"/>
      <c r="E67" s="175" t="s">
        <v>532</v>
      </c>
      <c r="F67" s="176"/>
      <c r="G67" s="176"/>
      <c r="H67" s="177">
        <v>0</v>
      </c>
      <c r="I67" s="178">
        <v>700</v>
      </c>
      <c r="J67" s="177"/>
      <c r="K67" s="178" t="str">
        <f t="shared" si="1"/>
        <v>***</v>
      </c>
    </row>
    <row r="68" spans="1:11" hidden="1" x14ac:dyDescent="0.2">
      <c r="A68" s="1" t="s">
        <v>528</v>
      </c>
      <c r="C68" s="173"/>
      <c r="D68" s="174"/>
      <c r="E68" s="175"/>
      <c r="F68" s="176" t="s">
        <v>535</v>
      </c>
      <c r="G68" s="176" t="s">
        <v>1697</v>
      </c>
      <c r="H68" s="177"/>
      <c r="I68" s="178">
        <v>500</v>
      </c>
      <c r="J68" s="177"/>
      <c r="K68" s="178" t="str">
        <f t="shared" si="1"/>
        <v>***</v>
      </c>
    </row>
    <row r="69" spans="1:11" hidden="1" x14ac:dyDescent="0.2">
      <c r="A69" s="1" t="s">
        <v>528</v>
      </c>
      <c r="C69" s="173"/>
      <c r="D69" s="174"/>
      <c r="E69" s="175"/>
      <c r="F69" s="176" t="s">
        <v>538</v>
      </c>
      <c r="G69" s="176" t="s">
        <v>1697</v>
      </c>
      <c r="H69" s="177"/>
      <c r="I69" s="178">
        <v>200</v>
      </c>
      <c r="J69" s="177"/>
      <c r="K69" s="178" t="str">
        <f t="shared" si="1"/>
        <v>***</v>
      </c>
    </row>
    <row r="70" spans="1:11" x14ac:dyDescent="0.2">
      <c r="A70" s="1" t="s">
        <v>16</v>
      </c>
      <c r="C70" s="22"/>
      <c r="D70" s="157"/>
      <c r="E70" s="23" t="s">
        <v>1698</v>
      </c>
      <c r="F70" s="24"/>
      <c r="G70" s="24"/>
      <c r="H70" s="30">
        <v>0</v>
      </c>
      <c r="I70" s="31">
        <v>1110</v>
      </c>
      <c r="J70" s="30"/>
      <c r="K70" s="31" t="str">
        <f t="shared" si="1"/>
        <v>***</v>
      </c>
    </row>
    <row r="71" spans="1:11" x14ac:dyDescent="0.2">
      <c r="A71" s="1" t="s">
        <v>528</v>
      </c>
      <c r="C71" s="173"/>
      <c r="D71" s="174"/>
      <c r="E71" s="175" t="s">
        <v>532</v>
      </c>
      <c r="F71" s="176"/>
      <c r="G71" s="176"/>
      <c r="H71" s="177">
        <v>0</v>
      </c>
      <c r="I71" s="178">
        <v>1110</v>
      </c>
      <c r="J71" s="177"/>
      <c r="K71" s="178" t="str">
        <f t="shared" si="1"/>
        <v>***</v>
      </c>
    </row>
    <row r="72" spans="1:11" hidden="1" x14ac:dyDescent="0.2">
      <c r="A72" s="1" t="s">
        <v>528</v>
      </c>
      <c r="C72" s="173"/>
      <c r="D72" s="174"/>
      <c r="E72" s="175"/>
      <c r="F72" s="176" t="s">
        <v>533</v>
      </c>
      <c r="G72" s="176" t="s">
        <v>1697</v>
      </c>
      <c r="H72" s="177"/>
      <c r="I72" s="178">
        <v>10</v>
      </c>
      <c r="J72" s="177"/>
      <c r="K72" s="178" t="str">
        <f t="shared" si="1"/>
        <v>***</v>
      </c>
    </row>
    <row r="73" spans="1:11" hidden="1" x14ac:dyDescent="0.2">
      <c r="A73" s="1" t="s">
        <v>528</v>
      </c>
      <c r="C73" s="173"/>
      <c r="D73" s="174"/>
      <c r="E73" s="175"/>
      <c r="F73" s="176" t="s">
        <v>535</v>
      </c>
      <c r="G73" s="176" t="s">
        <v>1697</v>
      </c>
      <c r="H73" s="177"/>
      <c r="I73" s="178">
        <v>190</v>
      </c>
      <c r="J73" s="177"/>
      <c r="K73" s="178" t="str">
        <f t="shared" si="1"/>
        <v>***</v>
      </c>
    </row>
    <row r="74" spans="1:11" hidden="1" x14ac:dyDescent="0.2">
      <c r="A74" s="1" t="s">
        <v>528</v>
      </c>
      <c r="C74" s="173"/>
      <c r="D74" s="174"/>
      <c r="E74" s="175"/>
      <c r="F74" s="176" t="s">
        <v>536</v>
      </c>
      <c r="G74" s="176" t="s">
        <v>1697</v>
      </c>
      <c r="H74" s="177"/>
      <c r="I74" s="178">
        <v>210</v>
      </c>
      <c r="J74" s="177"/>
      <c r="K74" s="178" t="str">
        <f t="shared" si="1"/>
        <v>***</v>
      </c>
    </row>
    <row r="75" spans="1:11" hidden="1" x14ac:dyDescent="0.2">
      <c r="A75" s="1" t="s">
        <v>528</v>
      </c>
      <c r="C75" s="173"/>
      <c r="D75" s="174"/>
      <c r="E75" s="175"/>
      <c r="F75" s="176" t="s">
        <v>538</v>
      </c>
      <c r="G75" s="176" t="s">
        <v>1697</v>
      </c>
      <c r="H75" s="177"/>
      <c r="I75" s="178">
        <v>400</v>
      </c>
      <c r="J75" s="177"/>
      <c r="K75" s="178" t="str">
        <f t="shared" si="1"/>
        <v>***</v>
      </c>
    </row>
    <row r="76" spans="1:11" hidden="1" x14ac:dyDescent="0.2">
      <c r="A76" s="1" t="s">
        <v>528</v>
      </c>
      <c r="C76" s="173"/>
      <c r="D76" s="174"/>
      <c r="E76" s="175"/>
      <c r="F76" s="176" t="s">
        <v>556</v>
      </c>
      <c r="G76" s="176" t="s">
        <v>1697</v>
      </c>
      <c r="H76" s="177"/>
      <c r="I76" s="178">
        <v>300</v>
      </c>
      <c r="J76" s="177"/>
      <c r="K76" s="178" t="str">
        <f t="shared" si="1"/>
        <v>***</v>
      </c>
    </row>
    <row r="77" spans="1:11" x14ac:dyDescent="0.2">
      <c r="A77" s="1" t="s">
        <v>16</v>
      </c>
      <c r="C77" s="22"/>
      <c r="D77" s="157"/>
      <c r="E77" s="23" t="s">
        <v>1699</v>
      </c>
      <c r="F77" s="24"/>
      <c r="G77" s="24"/>
      <c r="H77" s="30">
        <v>0</v>
      </c>
      <c r="I77" s="31">
        <v>3400</v>
      </c>
      <c r="J77" s="30"/>
      <c r="K77" s="31" t="str">
        <f t="shared" si="1"/>
        <v>***</v>
      </c>
    </row>
    <row r="78" spans="1:11" ht="13.5" thickBot="1" x14ac:dyDescent="0.25">
      <c r="A78" s="1" t="s">
        <v>528</v>
      </c>
      <c r="C78" s="173"/>
      <c r="D78" s="174"/>
      <c r="E78" s="175" t="s">
        <v>532</v>
      </c>
      <c r="F78" s="176"/>
      <c r="G78" s="176"/>
      <c r="H78" s="177">
        <v>0</v>
      </c>
      <c r="I78" s="178">
        <v>3400</v>
      </c>
      <c r="J78" s="177"/>
      <c r="K78" s="178" t="str">
        <f t="shared" si="1"/>
        <v>***</v>
      </c>
    </row>
    <row r="79" spans="1:11" ht="13.5" hidden="1" thickBot="1" x14ac:dyDescent="0.25">
      <c r="A79" s="1" t="s">
        <v>528</v>
      </c>
      <c r="C79" s="173"/>
      <c r="D79" s="174"/>
      <c r="E79" s="175"/>
      <c r="F79" s="176" t="s">
        <v>533</v>
      </c>
      <c r="G79" s="176" t="s">
        <v>1697</v>
      </c>
      <c r="H79" s="177"/>
      <c r="I79" s="178">
        <v>10</v>
      </c>
      <c r="J79" s="177"/>
      <c r="K79" s="178" t="str">
        <f t="shared" si="1"/>
        <v>***</v>
      </c>
    </row>
    <row r="80" spans="1:11" ht="13.5" hidden="1" thickBot="1" x14ac:dyDescent="0.25">
      <c r="A80" s="1" t="s">
        <v>528</v>
      </c>
      <c r="C80" s="173"/>
      <c r="D80" s="174"/>
      <c r="E80" s="175"/>
      <c r="F80" s="176" t="s">
        <v>535</v>
      </c>
      <c r="G80" s="176" t="s">
        <v>1697</v>
      </c>
      <c r="H80" s="177"/>
      <c r="I80" s="178">
        <v>2690</v>
      </c>
      <c r="J80" s="177"/>
      <c r="K80" s="178" t="str">
        <f t="shared" si="1"/>
        <v>***</v>
      </c>
    </row>
    <row r="81" spans="1:11" ht="13.5" hidden="1" thickBot="1" x14ac:dyDescent="0.25">
      <c r="A81" s="1" t="s">
        <v>528</v>
      </c>
      <c r="C81" s="173"/>
      <c r="D81" s="174"/>
      <c r="E81" s="175"/>
      <c r="F81" s="176" t="s">
        <v>536</v>
      </c>
      <c r="G81" s="176" t="s">
        <v>1697</v>
      </c>
      <c r="H81" s="177"/>
      <c r="I81" s="178">
        <v>200</v>
      </c>
      <c r="J81" s="177"/>
      <c r="K81" s="178" t="str">
        <f t="shared" si="1"/>
        <v>***</v>
      </c>
    </row>
    <row r="82" spans="1:11" ht="13.5" hidden="1" thickBot="1" x14ac:dyDescent="0.25">
      <c r="A82" s="1" t="s">
        <v>528</v>
      </c>
      <c r="C82" s="173"/>
      <c r="D82" s="174"/>
      <c r="E82" s="175"/>
      <c r="F82" s="176" t="s">
        <v>538</v>
      </c>
      <c r="G82" s="176" t="s">
        <v>1697</v>
      </c>
      <c r="H82" s="177"/>
      <c r="I82" s="178">
        <v>500</v>
      </c>
      <c r="J82" s="177"/>
      <c r="K82" s="178" t="str">
        <f t="shared" si="1"/>
        <v>***</v>
      </c>
    </row>
    <row r="83" spans="1:11" ht="13.5" thickBot="1" x14ac:dyDescent="0.25">
      <c r="A83" s="1" t="s">
        <v>12</v>
      </c>
      <c r="C83" s="171" t="s">
        <v>1623</v>
      </c>
      <c r="D83" s="172"/>
      <c r="E83" s="144"/>
      <c r="F83" s="9"/>
      <c r="G83" s="9"/>
      <c r="H83" s="179" t="s">
        <v>551</v>
      </c>
      <c r="I83" s="180">
        <v>66913.100000000006</v>
      </c>
      <c r="J83" s="179"/>
      <c r="K83" s="180" t="s">
        <v>25</v>
      </c>
    </row>
    <row r="84" spans="1:11" ht="13.5" thickBot="1" x14ac:dyDescent="0.25">
      <c r="A84" s="1" t="s">
        <v>12</v>
      </c>
      <c r="C84" s="171" t="s">
        <v>403</v>
      </c>
      <c r="D84" s="172"/>
      <c r="E84" s="144"/>
      <c r="F84" s="9"/>
      <c r="G84" s="9"/>
      <c r="H84" s="179"/>
      <c r="I84" s="15"/>
      <c r="J84" s="27"/>
      <c r="K84" s="15"/>
    </row>
    <row r="85" spans="1:11" x14ac:dyDescent="0.2">
      <c r="A85" s="1" t="s">
        <v>13</v>
      </c>
      <c r="C85" s="19" t="s">
        <v>1700</v>
      </c>
      <c r="D85" s="25" t="s">
        <v>1701</v>
      </c>
      <c r="E85" s="20" t="s">
        <v>1702</v>
      </c>
      <c r="F85" s="21"/>
      <c r="G85" s="21"/>
      <c r="H85" s="28">
        <v>119436</v>
      </c>
      <c r="I85" s="29">
        <v>119436</v>
      </c>
      <c r="J85" s="28" t="s">
        <v>15</v>
      </c>
      <c r="K85" s="29">
        <f t="shared" ref="K85:K148" si="2">IF(H85=0,"***",I85/H85)</f>
        <v>1</v>
      </c>
    </row>
    <row r="86" spans="1:11" x14ac:dyDescent="0.2">
      <c r="A86" s="1" t="s">
        <v>16</v>
      </c>
      <c r="C86" s="22"/>
      <c r="D86" s="157"/>
      <c r="E86" s="23" t="s">
        <v>1692</v>
      </c>
      <c r="F86" s="24"/>
      <c r="G86" s="24"/>
      <c r="H86" s="30">
        <v>119436</v>
      </c>
      <c r="I86" s="31">
        <v>119436</v>
      </c>
      <c r="J86" s="30"/>
      <c r="K86" s="31">
        <f t="shared" si="2"/>
        <v>1</v>
      </c>
    </row>
    <row r="87" spans="1:11" x14ac:dyDescent="0.2">
      <c r="A87" s="1" t="s">
        <v>528</v>
      </c>
      <c r="C87" s="173"/>
      <c r="D87" s="174"/>
      <c r="E87" s="175" t="s">
        <v>529</v>
      </c>
      <c r="F87" s="176"/>
      <c r="G87" s="176"/>
      <c r="H87" s="177">
        <v>119436</v>
      </c>
      <c r="I87" s="178">
        <v>119436</v>
      </c>
      <c r="J87" s="177"/>
      <c r="K87" s="178">
        <f t="shared" si="2"/>
        <v>1</v>
      </c>
    </row>
    <row r="88" spans="1:11" hidden="1" x14ac:dyDescent="0.2">
      <c r="A88" s="1" t="s">
        <v>528</v>
      </c>
      <c r="C88" s="173"/>
      <c r="D88" s="174"/>
      <c r="E88" s="175"/>
      <c r="F88" s="176" t="s">
        <v>530</v>
      </c>
      <c r="G88" s="176" t="s">
        <v>550</v>
      </c>
      <c r="H88" s="177"/>
      <c r="I88" s="178">
        <v>119436</v>
      </c>
      <c r="J88" s="177"/>
      <c r="K88" s="178" t="str">
        <f t="shared" si="2"/>
        <v>***</v>
      </c>
    </row>
    <row r="89" spans="1:11" x14ac:dyDescent="0.2">
      <c r="A89" s="1" t="s">
        <v>13</v>
      </c>
      <c r="C89" s="19" t="s">
        <v>1703</v>
      </c>
      <c r="D89" s="25" t="s">
        <v>1701</v>
      </c>
      <c r="E89" s="20" t="s">
        <v>1702</v>
      </c>
      <c r="F89" s="21"/>
      <c r="G89" s="21"/>
      <c r="H89" s="28">
        <v>302965.40000000002</v>
      </c>
      <c r="I89" s="29">
        <v>315415.40000000002</v>
      </c>
      <c r="J89" s="28" t="s">
        <v>15</v>
      </c>
      <c r="K89" s="29">
        <f t="shared" si="2"/>
        <v>1.041093801470399</v>
      </c>
    </row>
    <row r="90" spans="1:11" x14ac:dyDescent="0.2">
      <c r="A90" s="1" t="s">
        <v>16</v>
      </c>
      <c r="C90" s="22"/>
      <c r="D90" s="157"/>
      <c r="E90" s="23" t="s">
        <v>1704</v>
      </c>
      <c r="F90" s="24"/>
      <c r="G90" s="24"/>
      <c r="H90" s="30">
        <v>18360.8</v>
      </c>
      <c r="I90" s="31">
        <v>20360.8</v>
      </c>
      <c r="J90" s="30"/>
      <c r="K90" s="31">
        <f t="shared" si="2"/>
        <v>1.1089277155679491</v>
      </c>
    </row>
    <row r="91" spans="1:11" x14ac:dyDescent="0.2">
      <c r="A91" s="1" t="s">
        <v>528</v>
      </c>
      <c r="C91" s="173"/>
      <c r="D91" s="174"/>
      <c r="E91" s="175" t="s">
        <v>529</v>
      </c>
      <c r="F91" s="176"/>
      <c r="G91" s="176"/>
      <c r="H91" s="177">
        <v>18360.8</v>
      </c>
      <c r="I91" s="178">
        <v>20360.8</v>
      </c>
      <c r="J91" s="177"/>
      <c r="K91" s="178">
        <f t="shared" si="2"/>
        <v>1.1089277155679491</v>
      </c>
    </row>
    <row r="92" spans="1:11" hidden="1" x14ac:dyDescent="0.2">
      <c r="A92" s="1" t="s">
        <v>528</v>
      </c>
      <c r="C92" s="173"/>
      <c r="D92" s="174"/>
      <c r="E92" s="175"/>
      <c r="F92" s="176" t="s">
        <v>530</v>
      </c>
      <c r="G92" s="176" t="s">
        <v>550</v>
      </c>
      <c r="H92" s="177"/>
      <c r="I92" s="178">
        <v>20360.8</v>
      </c>
      <c r="J92" s="177"/>
      <c r="K92" s="178" t="str">
        <f t="shared" si="2"/>
        <v>***</v>
      </c>
    </row>
    <row r="93" spans="1:11" x14ac:dyDescent="0.2">
      <c r="A93" s="1" t="s">
        <v>16</v>
      </c>
      <c r="C93" s="22"/>
      <c r="D93" s="157"/>
      <c r="E93" s="23" t="s">
        <v>1690</v>
      </c>
      <c r="F93" s="24"/>
      <c r="G93" s="24"/>
      <c r="H93" s="30">
        <v>284604.59999999998</v>
      </c>
      <c r="I93" s="31">
        <v>295054.59999999998</v>
      </c>
      <c r="J93" s="30"/>
      <c r="K93" s="31">
        <f t="shared" si="2"/>
        <v>1.0367176075158306</v>
      </c>
    </row>
    <row r="94" spans="1:11" x14ac:dyDescent="0.2">
      <c r="A94" s="1" t="s">
        <v>528</v>
      </c>
      <c r="C94" s="173"/>
      <c r="D94" s="174"/>
      <c r="E94" s="175" t="s">
        <v>529</v>
      </c>
      <c r="F94" s="176"/>
      <c r="G94" s="176"/>
      <c r="H94" s="177">
        <v>225914.8</v>
      </c>
      <c r="I94" s="178">
        <v>236364.79999999999</v>
      </c>
      <c r="J94" s="177"/>
      <c r="K94" s="178">
        <f t="shared" si="2"/>
        <v>1.0462563762976131</v>
      </c>
    </row>
    <row r="95" spans="1:11" hidden="1" x14ac:dyDescent="0.2">
      <c r="A95" s="1" t="s">
        <v>528</v>
      </c>
      <c r="C95" s="173"/>
      <c r="D95" s="174"/>
      <c r="E95" s="175"/>
      <c r="F95" s="176" t="s">
        <v>530</v>
      </c>
      <c r="G95" s="176" t="s">
        <v>550</v>
      </c>
      <c r="H95" s="177"/>
      <c r="I95" s="178">
        <v>236364.79999999999</v>
      </c>
      <c r="J95" s="177"/>
      <c r="K95" s="178" t="str">
        <f t="shared" si="2"/>
        <v>***</v>
      </c>
    </row>
    <row r="96" spans="1:11" x14ac:dyDescent="0.2">
      <c r="A96" s="1" t="s">
        <v>528</v>
      </c>
      <c r="C96" s="173"/>
      <c r="D96" s="174"/>
      <c r="E96" s="175" t="s">
        <v>589</v>
      </c>
      <c r="F96" s="176"/>
      <c r="G96" s="176"/>
      <c r="H96" s="177">
        <v>58689.8</v>
      </c>
      <c r="I96" s="178">
        <v>58689.8</v>
      </c>
      <c r="J96" s="177"/>
      <c r="K96" s="178">
        <f t="shared" si="2"/>
        <v>1</v>
      </c>
    </row>
    <row r="97" spans="1:11" hidden="1" x14ac:dyDescent="0.2">
      <c r="A97" s="1" t="s">
        <v>528</v>
      </c>
      <c r="C97" s="173"/>
      <c r="D97" s="174"/>
      <c r="E97" s="175"/>
      <c r="F97" s="176" t="s">
        <v>530</v>
      </c>
      <c r="G97" s="176" t="s">
        <v>550</v>
      </c>
      <c r="H97" s="177"/>
      <c r="I97" s="178">
        <v>58689.8</v>
      </c>
      <c r="J97" s="177"/>
      <c r="K97" s="178" t="str">
        <f t="shared" si="2"/>
        <v>***</v>
      </c>
    </row>
    <row r="98" spans="1:11" x14ac:dyDescent="0.2">
      <c r="A98" s="1" t="s">
        <v>13</v>
      </c>
      <c r="C98" s="19" t="s">
        <v>1609</v>
      </c>
      <c r="D98" s="25" t="s">
        <v>1705</v>
      </c>
      <c r="E98" s="20" t="s">
        <v>1706</v>
      </c>
      <c r="F98" s="21"/>
      <c r="G98" s="21"/>
      <c r="H98" s="28">
        <v>0</v>
      </c>
      <c r="I98" s="29">
        <v>3500</v>
      </c>
      <c r="J98" s="28" t="s">
        <v>15</v>
      </c>
      <c r="K98" s="29" t="str">
        <f t="shared" si="2"/>
        <v>***</v>
      </c>
    </row>
    <row r="99" spans="1:11" x14ac:dyDescent="0.2">
      <c r="A99" s="1" t="s">
        <v>16</v>
      </c>
      <c r="C99" s="22"/>
      <c r="D99" s="157"/>
      <c r="E99" s="23" t="s">
        <v>1690</v>
      </c>
      <c r="F99" s="24"/>
      <c r="G99" s="24"/>
      <c r="H99" s="30">
        <v>0</v>
      </c>
      <c r="I99" s="31">
        <v>3500</v>
      </c>
      <c r="J99" s="30"/>
      <c r="K99" s="31" t="str">
        <f t="shared" si="2"/>
        <v>***</v>
      </c>
    </row>
    <row r="100" spans="1:11" x14ac:dyDescent="0.2">
      <c r="A100" s="1" t="s">
        <v>528</v>
      </c>
      <c r="C100" s="173"/>
      <c r="D100" s="174"/>
      <c r="E100" s="175" t="s">
        <v>532</v>
      </c>
      <c r="F100" s="176"/>
      <c r="G100" s="176"/>
      <c r="H100" s="177">
        <v>0</v>
      </c>
      <c r="I100" s="178">
        <v>3500</v>
      </c>
      <c r="J100" s="177"/>
      <c r="K100" s="178" t="str">
        <f t="shared" si="2"/>
        <v>***</v>
      </c>
    </row>
    <row r="101" spans="1:11" hidden="1" x14ac:dyDescent="0.2">
      <c r="A101" s="1" t="s">
        <v>528</v>
      </c>
      <c r="C101" s="173"/>
      <c r="D101" s="174"/>
      <c r="E101" s="175"/>
      <c r="F101" s="176" t="s">
        <v>538</v>
      </c>
      <c r="G101" s="176" t="s">
        <v>1707</v>
      </c>
      <c r="H101" s="177"/>
      <c r="I101" s="178">
        <v>3500</v>
      </c>
      <c r="J101" s="177"/>
      <c r="K101" s="178" t="str">
        <f t="shared" si="2"/>
        <v>***</v>
      </c>
    </row>
    <row r="102" spans="1:11" x14ac:dyDescent="0.2">
      <c r="A102" s="1" t="s">
        <v>13</v>
      </c>
      <c r="C102" s="19" t="s">
        <v>1671</v>
      </c>
      <c r="D102" s="25" t="s">
        <v>1708</v>
      </c>
      <c r="E102" s="20" t="s">
        <v>1709</v>
      </c>
      <c r="F102" s="21"/>
      <c r="G102" s="21"/>
      <c r="H102" s="28">
        <v>44811</v>
      </c>
      <c r="I102" s="29">
        <v>44811</v>
      </c>
      <c r="J102" s="28" t="s">
        <v>15</v>
      </c>
      <c r="K102" s="29">
        <f t="shared" si="2"/>
        <v>1</v>
      </c>
    </row>
    <row r="103" spans="1:11" x14ac:dyDescent="0.2">
      <c r="A103" s="1" t="s">
        <v>16</v>
      </c>
      <c r="C103" s="22"/>
      <c r="D103" s="157"/>
      <c r="E103" s="23" t="s">
        <v>1710</v>
      </c>
      <c r="F103" s="24"/>
      <c r="G103" s="24"/>
      <c r="H103" s="30">
        <v>44811</v>
      </c>
      <c r="I103" s="31">
        <v>44811</v>
      </c>
      <c r="J103" s="30"/>
      <c r="K103" s="31">
        <f t="shared" si="2"/>
        <v>1</v>
      </c>
    </row>
    <row r="104" spans="1:11" x14ac:dyDescent="0.2">
      <c r="A104" s="1" t="s">
        <v>528</v>
      </c>
      <c r="C104" s="173"/>
      <c r="D104" s="174"/>
      <c r="E104" s="175" t="s">
        <v>532</v>
      </c>
      <c r="F104" s="176"/>
      <c r="G104" s="176"/>
      <c r="H104" s="177">
        <v>44811</v>
      </c>
      <c r="I104" s="178">
        <v>44811</v>
      </c>
      <c r="J104" s="177"/>
      <c r="K104" s="178">
        <f t="shared" si="2"/>
        <v>1</v>
      </c>
    </row>
    <row r="105" spans="1:11" hidden="1" x14ac:dyDescent="0.2">
      <c r="A105" s="1" t="s">
        <v>528</v>
      </c>
      <c r="C105" s="173"/>
      <c r="D105" s="174"/>
      <c r="E105" s="175"/>
      <c r="F105" s="176" t="s">
        <v>568</v>
      </c>
      <c r="G105" s="176" t="s">
        <v>1711</v>
      </c>
      <c r="H105" s="177"/>
      <c r="I105" s="178">
        <v>6186</v>
      </c>
      <c r="J105" s="177"/>
      <c r="K105" s="178" t="str">
        <f t="shared" si="2"/>
        <v>***</v>
      </c>
    </row>
    <row r="106" spans="1:11" hidden="1" x14ac:dyDescent="0.2">
      <c r="A106" s="1" t="s">
        <v>528</v>
      </c>
      <c r="C106" s="173"/>
      <c r="D106" s="174"/>
      <c r="E106" s="175"/>
      <c r="F106" s="176" t="s">
        <v>541</v>
      </c>
      <c r="G106" s="176" t="s">
        <v>1712</v>
      </c>
      <c r="H106" s="177"/>
      <c r="I106" s="178">
        <v>19</v>
      </c>
      <c r="J106" s="177"/>
      <c r="K106" s="178" t="str">
        <f t="shared" si="2"/>
        <v>***</v>
      </c>
    </row>
    <row r="107" spans="1:11" hidden="1" x14ac:dyDescent="0.2">
      <c r="A107" s="1" t="s">
        <v>528</v>
      </c>
      <c r="C107" s="173"/>
      <c r="D107" s="174"/>
      <c r="E107" s="175"/>
      <c r="F107" s="176" t="s">
        <v>536</v>
      </c>
      <c r="G107" s="176" t="s">
        <v>1713</v>
      </c>
      <c r="H107" s="177"/>
      <c r="I107" s="178">
        <v>2926</v>
      </c>
      <c r="J107" s="177"/>
      <c r="K107" s="178" t="str">
        <f t="shared" si="2"/>
        <v>***</v>
      </c>
    </row>
    <row r="108" spans="1:11" hidden="1" x14ac:dyDescent="0.2">
      <c r="A108" s="1" t="s">
        <v>528</v>
      </c>
      <c r="C108" s="173"/>
      <c r="D108" s="174"/>
      <c r="E108" s="175"/>
      <c r="F108" s="176" t="s">
        <v>553</v>
      </c>
      <c r="G108" s="176" t="s">
        <v>1711</v>
      </c>
      <c r="H108" s="177"/>
      <c r="I108" s="178">
        <v>740</v>
      </c>
      <c r="J108" s="177"/>
      <c r="K108" s="178" t="str">
        <f t="shared" si="2"/>
        <v>***</v>
      </c>
    </row>
    <row r="109" spans="1:11" hidden="1" x14ac:dyDescent="0.2">
      <c r="A109" s="1" t="s">
        <v>528</v>
      </c>
      <c r="C109" s="173"/>
      <c r="D109" s="174"/>
      <c r="E109" s="175"/>
      <c r="F109" s="176" t="s">
        <v>538</v>
      </c>
      <c r="G109" s="176" t="s">
        <v>1711</v>
      </c>
      <c r="H109" s="177"/>
      <c r="I109" s="178">
        <v>34210</v>
      </c>
      <c r="J109" s="177"/>
      <c r="K109" s="178" t="str">
        <f t="shared" si="2"/>
        <v>***</v>
      </c>
    </row>
    <row r="110" spans="1:11" hidden="1" x14ac:dyDescent="0.2">
      <c r="A110" s="1" t="s">
        <v>528</v>
      </c>
      <c r="C110" s="173"/>
      <c r="D110" s="174"/>
      <c r="E110" s="175"/>
      <c r="F110" s="176" t="s">
        <v>556</v>
      </c>
      <c r="G110" s="176" t="s">
        <v>1711</v>
      </c>
      <c r="H110" s="177"/>
      <c r="I110" s="178">
        <v>730</v>
      </c>
      <c r="J110" s="177"/>
      <c r="K110" s="178" t="str">
        <f t="shared" si="2"/>
        <v>***</v>
      </c>
    </row>
    <row r="111" spans="1:11" x14ac:dyDescent="0.2">
      <c r="A111" s="1" t="s">
        <v>13</v>
      </c>
      <c r="C111" s="19" t="s">
        <v>1671</v>
      </c>
      <c r="D111" s="25" t="s">
        <v>1714</v>
      </c>
      <c r="E111" s="20" t="s">
        <v>1715</v>
      </c>
      <c r="F111" s="21"/>
      <c r="G111" s="21"/>
      <c r="H111" s="28">
        <v>15170.7</v>
      </c>
      <c r="I111" s="29">
        <v>15170.7</v>
      </c>
      <c r="J111" s="28" t="s">
        <v>15</v>
      </c>
      <c r="K111" s="29">
        <f t="shared" si="2"/>
        <v>1</v>
      </c>
    </row>
    <row r="112" spans="1:11" x14ac:dyDescent="0.2">
      <c r="A112" s="1" t="s">
        <v>16</v>
      </c>
      <c r="C112" s="22"/>
      <c r="D112" s="157"/>
      <c r="E112" s="23" t="s">
        <v>1716</v>
      </c>
      <c r="F112" s="24"/>
      <c r="G112" s="24"/>
      <c r="H112" s="30">
        <v>50</v>
      </c>
      <c r="I112" s="31">
        <v>50</v>
      </c>
      <c r="J112" s="30"/>
      <c r="K112" s="31">
        <f t="shared" si="2"/>
        <v>1</v>
      </c>
    </row>
    <row r="113" spans="1:11" x14ac:dyDescent="0.2">
      <c r="A113" s="1" t="s">
        <v>528</v>
      </c>
      <c r="C113" s="173"/>
      <c r="D113" s="174"/>
      <c r="E113" s="175" t="s">
        <v>532</v>
      </c>
      <c r="F113" s="176"/>
      <c r="G113" s="176"/>
      <c r="H113" s="177">
        <v>50</v>
      </c>
      <c r="I113" s="178">
        <v>50</v>
      </c>
      <c r="J113" s="177"/>
      <c r="K113" s="178">
        <f t="shared" si="2"/>
        <v>1</v>
      </c>
    </row>
    <row r="114" spans="1:11" hidden="1" x14ac:dyDescent="0.2">
      <c r="A114" s="1" t="s">
        <v>528</v>
      </c>
      <c r="C114" s="173"/>
      <c r="D114" s="174"/>
      <c r="E114" s="175"/>
      <c r="F114" s="176" t="s">
        <v>538</v>
      </c>
      <c r="G114" s="176" t="s">
        <v>1717</v>
      </c>
      <c r="H114" s="177"/>
      <c r="I114" s="178">
        <v>50</v>
      </c>
      <c r="J114" s="177"/>
      <c r="K114" s="178" t="str">
        <f t="shared" si="2"/>
        <v>***</v>
      </c>
    </row>
    <row r="115" spans="1:11" x14ac:dyDescent="0.2">
      <c r="A115" s="1" t="s">
        <v>16</v>
      </c>
      <c r="C115" s="22"/>
      <c r="D115" s="157"/>
      <c r="E115" s="23" t="s">
        <v>1710</v>
      </c>
      <c r="F115" s="24"/>
      <c r="G115" s="24"/>
      <c r="H115" s="30">
        <v>1552.7</v>
      </c>
      <c r="I115" s="31">
        <v>1552.7</v>
      </c>
      <c r="J115" s="30"/>
      <c r="K115" s="31">
        <f t="shared" si="2"/>
        <v>1</v>
      </c>
    </row>
    <row r="116" spans="1:11" x14ac:dyDescent="0.2">
      <c r="A116" s="1" t="s">
        <v>528</v>
      </c>
      <c r="C116" s="173"/>
      <c r="D116" s="174"/>
      <c r="E116" s="175" t="s">
        <v>532</v>
      </c>
      <c r="F116" s="176"/>
      <c r="G116" s="176"/>
      <c r="H116" s="177">
        <v>1552.7</v>
      </c>
      <c r="I116" s="178">
        <v>1552.7</v>
      </c>
      <c r="J116" s="177"/>
      <c r="K116" s="178">
        <f t="shared" si="2"/>
        <v>1</v>
      </c>
    </row>
    <row r="117" spans="1:11" hidden="1" x14ac:dyDescent="0.2">
      <c r="A117" s="1" t="s">
        <v>528</v>
      </c>
      <c r="C117" s="173"/>
      <c r="D117" s="174"/>
      <c r="E117" s="175"/>
      <c r="F117" s="176" t="s">
        <v>541</v>
      </c>
      <c r="G117" s="176" t="s">
        <v>1718</v>
      </c>
      <c r="H117" s="177"/>
      <c r="I117" s="178">
        <v>100</v>
      </c>
      <c r="J117" s="177"/>
      <c r="K117" s="178" t="str">
        <f t="shared" si="2"/>
        <v>***</v>
      </c>
    </row>
    <row r="118" spans="1:11" hidden="1" x14ac:dyDescent="0.2">
      <c r="A118" s="1" t="s">
        <v>528</v>
      </c>
      <c r="C118" s="173"/>
      <c r="D118" s="174"/>
      <c r="E118" s="175"/>
      <c r="F118" s="176" t="s">
        <v>536</v>
      </c>
      <c r="G118" s="176" t="s">
        <v>1719</v>
      </c>
      <c r="H118" s="177"/>
      <c r="I118" s="178">
        <v>1000</v>
      </c>
      <c r="J118" s="177"/>
      <c r="K118" s="178" t="str">
        <f t="shared" si="2"/>
        <v>***</v>
      </c>
    </row>
    <row r="119" spans="1:11" hidden="1" x14ac:dyDescent="0.2">
      <c r="A119" s="1" t="s">
        <v>528</v>
      </c>
      <c r="C119" s="173"/>
      <c r="D119" s="174"/>
      <c r="E119" s="175"/>
      <c r="F119" s="176" t="s">
        <v>538</v>
      </c>
      <c r="G119" s="176" t="s">
        <v>1720</v>
      </c>
      <c r="H119" s="177"/>
      <c r="I119" s="178">
        <v>215</v>
      </c>
      <c r="J119" s="177"/>
      <c r="K119" s="178" t="str">
        <f t="shared" si="2"/>
        <v>***</v>
      </c>
    </row>
    <row r="120" spans="1:11" hidden="1" x14ac:dyDescent="0.2">
      <c r="A120" s="1" t="s">
        <v>528</v>
      </c>
      <c r="C120" s="173"/>
      <c r="D120" s="174"/>
      <c r="E120" s="175"/>
      <c r="F120" s="176" t="s">
        <v>1406</v>
      </c>
      <c r="G120" s="176" t="s">
        <v>1721</v>
      </c>
      <c r="H120" s="177"/>
      <c r="I120" s="178">
        <v>237.7</v>
      </c>
      <c r="J120" s="177"/>
      <c r="K120" s="178" t="str">
        <f t="shared" si="2"/>
        <v>***</v>
      </c>
    </row>
    <row r="121" spans="1:11" x14ac:dyDescent="0.2">
      <c r="A121" s="1" t="s">
        <v>16</v>
      </c>
      <c r="C121" s="22"/>
      <c r="D121" s="157"/>
      <c r="E121" s="23" t="s">
        <v>1722</v>
      </c>
      <c r="F121" s="24"/>
      <c r="G121" s="24"/>
      <c r="H121" s="30">
        <v>968</v>
      </c>
      <c r="I121" s="31">
        <v>968</v>
      </c>
      <c r="J121" s="30"/>
      <c r="K121" s="31">
        <f t="shared" si="2"/>
        <v>1</v>
      </c>
    </row>
    <row r="122" spans="1:11" x14ac:dyDescent="0.2">
      <c r="A122" s="1" t="s">
        <v>528</v>
      </c>
      <c r="C122" s="173"/>
      <c r="D122" s="174"/>
      <c r="E122" s="175" t="s">
        <v>532</v>
      </c>
      <c r="F122" s="176"/>
      <c r="G122" s="176"/>
      <c r="H122" s="177">
        <v>968</v>
      </c>
      <c r="I122" s="178">
        <v>968</v>
      </c>
      <c r="J122" s="177"/>
      <c r="K122" s="178">
        <f t="shared" si="2"/>
        <v>1</v>
      </c>
    </row>
    <row r="123" spans="1:11" hidden="1" x14ac:dyDescent="0.2">
      <c r="A123" s="1" t="s">
        <v>528</v>
      </c>
      <c r="C123" s="173"/>
      <c r="D123" s="174"/>
      <c r="E123" s="175"/>
      <c r="F123" s="176" t="s">
        <v>536</v>
      </c>
      <c r="G123" s="176" t="s">
        <v>1723</v>
      </c>
      <c r="H123" s="177"/>
      <c r="I123" s="178">
        <v>814</v>
      </c>
      <c r="J123" s="177"/>
      <c r="K123" s="178" t="str">
        <f t="shared" si="2"/>
        <v>***</v>
      </c>
    </row>
    <row r="124" spans="1:11" hidden="1" x14ac:dyDescent="0.2">
      <c r="A124" s="1" t="s">
        <v>528</v>
      </c>
      <c r="C124" s="173"/>
      <c r="D124" s="174"/>
      <c r="E124" s="175"/>
      <c r="F124" s="176" t="s">
        <v>538</v>
      </c>
      <c r="G124" s="176" t="s">
        <v>1724</v>
      </c>
      <c r="H124" s="177"/>
      <c r="I124" s="178">
        <v>154</v>
      </c>
      <c r="J124" s="177"/>
      <c r="K124" s="178" t="str">
        <f t="shared" si="2"/>
        <v>***</v>
      </c>
    </row>
    <row r="125" spans="1:11" x14ac:dyDescent="0.2">
      <c r="A125" s="1" t="s">
        <v>16</v>
      </c>
      <c r="C125" s="22"/>
      <c r="D125" s="157"/>
      <c r="E125" s="23" t="s">
        <v>1693</v>
      </c>
      <c r="F125" s="24"/>
      <c r="G125" s="24"/>
      <c r="H125" s="30">
        <v>550</v>
      </c>
      <c r="I125" s="31">
        <v>550</v>
      </c>
      <c r="J125" s="30"/>
      <c r="K125" s="31">
        <f t="shared" si="2"/>
        <v>1</v>
      </c>
    </row>
    <row r="126" spans="1:11" x14ac:dyDescent="0.2">
      <c r="A126" s="1" t="s">
        <v>528</v>
      </c>
      <c r="C126" s="173"/>
      <c r="D126" s="174"/>
      <c r="E126" s="175" t="s">
        <v>532</v>
      </c>
      <c r="F126" s="176"/>
      <c r="G126" s="176"/>
      <c r="H126" s="177">
        <v>550</v>
      </c>
      <c r="I126" s="178">
        <v>550</v>
      </c>
      <c r="J126" s="177"/>
      <c r="K126" s="178">
        <f t="shared" si="2"/>
        <v>1</v>
      </c>
    </row>
    <row r="127" spans="1:11" hidden="1" x14ac:dyDescent="0.2">
      <c r="A127" s="1" t="s">
        <v>528</v>
      </c>
      <c r="C127" s="173"/>
      <c r="D127" s="174"/>
      <c r="E127" s="175"/>
      <c r="F127" s="176" t="s">
        <v>536</v>
      </c>
      <c r="G127" s="176" t="s">
        <v>1725</v>
      </c>
      <c r="H127" s="177"/>
      <c r="I127" s="178">
        <v>50</v>
      </c>
      <c r="J127" s="177"/>
      <c r="K127" s="178" t="str">
        <f t="shared" si="2"/>
        <v>***</v>
      </c>
    </row>
    <row r="128" spans="1:11" hidden="1" x14ac:dyDescent="0.2">
      <c r="A128" s="1" t="s">
        <v>528</v>
      </c>
      <c r="C128" s="173"/>
      <c r="D128" s="174"/>
      <c r="E128" s="175"/>
      <c r="F128" s="176" t="s">
        <v>538</v>
      </c>
      <c r="G128" s="176" t="s">
        <v>1726</v>
      </c>
      <c r="H128" s="177"/>
      <c r="I128" s="178">
        <v>500</v>
      </c>
      <c r="J128" s="177"/>
      <c r="K128" s="178" t="str">
        <f t="shared" si="2"/>
        <v>***</v>
      </c>
    </row>
    <row r="129" spans="1:11" x14ac:dyDescent="0.2">
      <c r="A129" s="1" t="s">
        <v>16</v>
      </c>
      <c r="C129" s="22"/>
      <c r="D129" s="157"/>
      <c r="E129" s="23" t="s">
        <v>1727</v>
      </c>
      <c r="F129" s="24"/>
      <c r="G129" s="24"/>
      <c r="H129" s="30">
        <v>2390</v>
      </c>
      <c r="I129" s="31">
        <v>2390</v>
      </c>
      <c r="J129" s="30"/>
      <c r="K129" s="31">
        <f t="shared" si="2"/>
        <v>1</v>
      </c>
    </row>
    <row r="130" spans="1:11" x14ac:dyDescent="0.2">
      <c r="A130" s="1" t="s">
        <v>528</v>
      </c>
      <c r="C130" s="173"/>
      <c r="D130" s="174"/>
      <c r="E130" s="175" t="s">
        <v>532</v>
      </c>
      <c r="F130" s="176"/>
      <c r="G130" s="176"/>
      <c r="H130" s="177">
        <v>2390</v>
      </c>
      <c r="I130" s="178">
        <v>2390</v>
      </c>
      <c r="J130" s="177"/>
      <c r="K130" s="178">
        <f t="shared" si="2"/>
        <v>1</v>
      </c>
    </row>
    <row r="131" spans="1:11" hidden="1" x14ac:dyDescent="0.2">
      <c r="A131" s="1" t="s">
        <v>528</v>
      </c>
      <c r="C131" s="173"/>
      <c r="D131" s="174"/>
      <c r="E131" s="175"/>
      <c r="F131" s="176" t="s">
        <v>536</v>
      </c>
      <c r="G131" s="176" t="s">
        <v>1728</v>
      </c>
      <c r="H131" s="177"/>
      <c r="I131" s="178">
        <v>300</v>
      </c>
      <c r="J131" s="177"/>
      <c r="K131" s="178" t="str">
        <f t="shared" si="2"/>
        <v>***</v>
      </c>
    </row>
    <row r="132" spans="1:11" hidden="1" x14ac:dyDescent="0.2">
      <c r="A132" s="1" t="s">
        <v>528</v>
      </c>
      <c r="C132" s="173"/>
      <c r="D132" s="174"/>
      <c r="E132" s="175"/>
      <c r="F132" s="176" t="s">
        <v>538</v>
      </c>
      <c r="G132" s="176" t="s">
        <v>1729</v>
      </c>
      <c r="H132" s="177"/>
      <c r="I132" s="178">
        <v>2090</v>
      </c>
      <c r="J132" s="177"/>
      <c r="K132" s="178" t="str">
        <f t="shared" si="2"/>
        <v>***</v>
      </c>
    </row>
    <row r="133" spans="1:11" x14ac:dyDescent="0.2">
      <c r="A133" s="1" t="s">
        <v>16</v>
      </c>
      <c r="C133" s="22"/>
      <c r="D133" s="157"/>
      <c r="E133" s="23" t="s">
        <v>1730</v>
      </c>
      <c r="F133" s="24"/>
      <c r="G133" s="24"/>
      <c r="H133" s="30">
        <v>9570</v>
      </c>
      <c r="I133" s="31">
        <v>9570</v>
      </c>
      <c r="J133" s="30"/>
      <c r="K133" s="31">
        <f t="shared" si="2"/>
        <v>1</v>
      </c>
    </row>
    <row r="134" spans="1:11" x14ac:dyDescent="0.2">
      <c r="A134" s="1" t="s">
        <v>528</v>
      </c>
      <c r="C134" s="173"/>
      <c r="D134" s="174"/>
      <c r="E134" s="175" t="s">
        <v>532</v>
      </c>
      <c r="F134" s="176"/>
      <c r="G134" s="176"/>
      <c r="H134" s="177">
        <v>70</v>
      </c>
      <c r="I134" s="178">
        <v>70</v>
      </c>
      <c r="J134" s="177"/>
      <c r="K134" s="178">
        <f t="shared" si="2"/>
        <v>1</v>
      </c>
    </row>
    <row r="135" spans="1:11" hidden="1" x14ac:dyDescent="0.2">
      <c r="A135" s="1" t="s">
        <v>528</v>
      </c>
      <c r="C135" s="173"/>
      <c r="D135" s="174"/>
      <c r="E135" s="175"/>
      <c r="F135" s="176" t="s">
        <v>538</v>
      </c>
      <c r="G135" s="176" t="s">
        <v>1731</v>
      </c>
      <c r="H135" s="177"/>
      <c r="I135" s="178">
        <v>70</v>
      </c>
      <c r="J135" s="177"/>
      <c r="K135" s="178" t="str">
        <f t="shared" si="2"/>
        <v>***</v>
      </c>
    </row>
    <row r="136" spans="1:11" x14ac:dyDescent="0.2">
      <c r="A136" s="1" t="s">
        <v>528</v>
      </c>
      <c r="C136" s="173"/>
      <c r="D136" s="174"/>
      <c r="E136" s="175" t="s">
        <v>1732</v>
      </c>
      <c r="F136" s="176"/>
      <c r="G136" s="176"/>
      <c r="H136" s="177">
        <v>9500</v>
      </c>
      <c r="I136" s="178">
        <v>9500</v>
      </c>
      <c r="J136" s="177"/>
      <c r="K136" s="178">
        <f t="shared" si="2"/>
        <v>1</v>
      </c>
    </row>
    <row r="137" spans="1:11" hidden="1" x14ac:dyDescent="0.2">
      <c r="A137" s="1" t="s">
        <v>528</v>
      </c>
      <c r="C137" s="173"/>
      <c r="D137" s="174"/>
      <c r="E137" s="175"/>
      <c r="F137" s="176" t="s">
        <v>538</v>
      </c>
      <c r="G137" s="176" t="s">
        <v>1731</v>
      </c>
      <c r="H137" s="177"/>
      <c r="I137" s="178">
        <v>9500</v>
      </c>
      <c r="J137" s="177"/>
      <c r="K137" s="178" t="str">
        <f t="shared" si="2"/>
        <v>***</v>
      </c>
    </row>
    <row r="138" spans="1:11" x14ac:dyDescent="0.2">
      <c r="A138" s="1" t="s">
        <v>16</v>
      </c>
      <c r="C138" s="22"/>
      <c r="D138" s="157"/>
      <c r="E138" s="23" t="s">
        <v>1733</v>
      </c>
      <c r="F138" s="24"/>
      <c r="G138" s="24"/>
      <c r="H138" s="30">
        <v>90</v>
      </c>
      <c r="I138" s="31">
        <v>90</v>
      </c>
      <c r="J138" s="30"/>
      <c r="K138" s="31">
        <f t="shared" si="2"/>
        <v>1</v>
      </c>
    </row>
    <row r="139" spans="1:11" x14ac:dyDescent="0.2">
      <c r="A139" s="1" t="s">
        <v>528</v>
      </c>
      <c r="C139" s="173"/>
      <c r="D139" s="174"/>
      <c r="E139" s="175" t="s">
        <v>532</v>
      </c>
      <c r="F139" s="176"/>
      <c r="G139" s="176"/>
      <c r="H139" s="177">
        <v>90</v>
      </c>
      <c r="I139" s="178">
        <v>90</v>
      </c>
      <c r="J139" s="177"/>
      <c r="K139" s="178">
        <f t="shared" si="2"/>
        <v>1</v>
      </c>
    </row>
    <row r="140" spans="1:11" hidden="1" x14ac:dyDescent="0.2">
      <c r="A140" s="1" t="s">
        <v>528</v>
      </c>
      <c r="C140" s="173"/>
      <c r="D140" s="174"/>
      <c r="E140" s="175"/>
      <c r="F140" s="176" t="s">
        <v>1415</v>
      </c>
      <c r="G140" s="176" t="s">
        <v>1734</v>
      </c>
      <c r="H140" s="177"/>
      <c r="I140" s="178">
        <v>40</v>
      </c>
      <c r="J140" s="177"/>
      <c r="K140" s="178" t="str">
        <f t="shared" si="2"/>
        <v>***</v>
      </c>
    </row>
    <row r="141" spans="1:11" hidden="1" x14ac:dyDescent="0.2">
      <c r="A141" s="1" t="s">
        <v>528</v>
      </c>
      <c r="C141" s="173"/>
      <c r="D141" s="174"/>
      <c r="E141" s="175"/>
      <c r="F141" s="176" t="s">
        <v>570</v>
      </c>
      <c r="G141" s="176" t="s">
        <v>1735</v>
      </c>
      <c r="H141" s="177"/>
      <c r="I141" s="178">
        <v>20</v>
      </c>
      <c r="J141" s="177"/>
      <c r="K141" s="178" t="str">
        <f t="shared" si="2"/>
        <v>***</v>
      </c>
    </row>
    <row r="142" spans="1:11" hidden="1" x14ac:dyDescent="0.2">
      <c r="A142" s="1" t="s">
        <v>528</v>
      </c>
      <c r="C142" s="173"/>
      <c r="D142" s="174"/>
      <c r="E142" s="175"/>
      <c r="F142" s="176" t="s">
        <v>536</v>
      </c>
      <c r="G142" s="176" t="s">
        <v>1736</v>
      </c>
      <c r="H142" s="177"/>
      <c r="I142" s="178">
        <v>30</v>
      </c>
      <c r="J142" s="177"/>
      <c r="K142" s="178" t="str">
        <f t="shared" si="2"/>
        <v>***</v>
      </c>
    </row>
    <row r="143" spans="1:11" x14ac:dyDescent="0.2">
      <c r="A143" s="1" t="s">
        <v>13</v>
      </c>
      <c r="C143" s="19" t="s">
        <v>1671</v>
      </c>
      <c r="D143" s="25" t="s">
        <v>1737</v>
      </c>
      <c r="E143" s="20" t="s">
        <v>1738</v>
      </c>
      <c r="F143" s="21"/>
      <c r="G143" s="21"/>
      <c r="H143" s="28">
        <v>3500</v>
      </c>
      <c r="I143" s="29">
        <v>3500</v>
      </c>
      <c r="J143" s="28" t="s">
        <v>15</v>
      </c>
      <c r="K143" s="29">
        <f t="shared" si="2"/>
        <v>1</v>
      </c>
    </row>
    <row r="144" spans="1:11" x14ac:dyDescent="0.2">
      <c r="A144" s="1" t="s">
        <v>16</v>
      </c>
      <c r="C144" s="22"/>
      <c r="D144" s="157"/>
      <c r="E144" s="23" t="s">
        <v>1704</v>
      </c>
      <c r="F144" s="24"/>
      <c r="G144" s="24"/>
      <c r="H144" s="30">
        <v>3500</v>
      </c>
      <c r="I144" s="31">
        <v>3500</v>
      </c>
      <c r="J144" s="30"/>
      <c r="K144" s="31">
        <f t="shared" si="2"/>
        <v>1</v>
      </c>
    </row>
    <row r="145" spans="1:11" x14ac:dyDescent="0.2">
      <c r="A145" s="1" t="s">
        <v>528</v>
      </c>
      <c r="C145" s="173"/>
      <c r="D145" s="174"/>
      <c r="E145" s="175" t="s">
        <v>682</v>
      </c>
      <c r="F145" s="176"/>
      <c r="G145" s="176"/>
      <c r="H145" s="177">
        <v>3500</v>
      </c>
      <c r="I145" s="178">
        <v>3500</v>
      </c>
      <c r="J145" s="177"/>
      <c r="K145" s="178">
        <f t="shared" si="2"/>
        <v>1</v>
      </c>
    </row>
    <row r="146" spans="1:11" hidden="1" x14ac:dyDescent="0.2">
      <c r="A146" s="1" t="s">
        <v>528</v>
      </c>
      <c r="C146" s="173"/>
      <c r="D146" s="174"/>
      <c r="E146" s="175"/>
      <c r="F146" s="176" t="s">
        <v>670</v>
      </c>
      <c r="G146" s="176" t="s">
        <v>1739</v>
      </c>
      <c r="H146" s="177"/>
      <c r="I146" s="178">
        <v>3500</v>
      </c>
      <c r="J146" s="177"/>
      <c r="K146" s="178" t="str">
        <f t="shared" si="2"/>
        <v>***</v>
      </c>
    </row>
    <row r="147" spans="1:11" x14ac:dyDescent="0.2">
      <c r="A147" s="1" t="s">
        <v>13</v>
      </c>
      <c r="C147" s="19" t="s">
        <v>1671</v>
      </c>
      <c r="D147" s="25" t="s">
        <v>1740</v>
      </c>
      <c r="E147" s="20" t="s">
        <v>1741</v>
      </c>
      <c r="F147" s="21"/>
      <c r="G147" s="21"/>
      <c r="H147" s="28">
        <v>40000</v>
      </c>
      <c r="I147" s="29">
        <v>42000</v>
      </c>
      <c r="J147" s="28" t="s">
        <v>15</v>
      </c>
      <c r="K147" s="29">
        <f t="shared" si="2"/>
        <v>1.05</v>
      </c>
    </row>
    <row r="148" spans="1:11" x14ac:dyDescent="0.2">
      <c r="A148" s="1" t="s">
        <v>16</v>
      </c>
      <c r="C148" s="22"/>
      <c r="D148" s="157"/>
      <c r="E148" s="23" t="s">
        <v>1742</v>
      </c>
      <c r="F148" s="24"/>
      <c r="G148" s="24"/>
      <c r="H148" s="30">
        <v>40000</v>
      </c>
      <c r="I148" s="31">
        <v>42000</v>
      </c>
      <c r="J148" s="30"/>
      <c r="K148" s="31">
        <f t="shared" si="2"/>
        <v>1.05</v>
      </c>
    </row>
    <row r="149" spans="1:11" x14ac:dyDescent="0.2">
      <c r="A149" s="1" t="s">
        <v>528</v>
      </c>
      <c r="C149" s="173"/>
      <c r="D149" s="174"/>
      <c r="E149" s="175" t="s">
        <v>619</v>
      </c>
      <c r="F149" s="176"/>
      <c r="G149" s="176"/>
      <c r="H149" s="177">
        <v>40000</v>
      </c>
      <c r="I149" s="178">
        <v>42000</v>
      </c>
      <c r="J149" s="177"/>
      <c r="K149" s="178">
        <f t="shared" ref="K149:K212" si="3">IF(H149=0,"***",I149/H149)</f>
        <v>1.05</v>
      </c>
    </row>
    <row r="150" spans="1:11" hidden="1" x14ac:dyDescent="0.2">
      <c r="A150" s="1" t="s">
        <v>528</v>
      </c>
      <c r="C150" s="173"/>
      <c r="D150" s="174"/>
      <c r="E150" s="175"/>
      <c r="F150" s="176" t="s">
        <v>620</v>
      </c>
      <c r="G150" s="176" t="s">
        <v>1743</v>
      </c>
      <c r="H150" s="177"/>
      <c r="I150" s="178">
        <v>42000</v>
      </c>
      <c r="J150" s="177"/>
      <c r="K150" s="178" t="str">
        <f t="shared" si="3"/>
        <v>***</v>
      </c>
    </row>
    <row r="151" spans="1:11" x14ac:dyDescent="0.2">
      <c r="A151" s="1" t="s">
        <v>13</v>
      </c>
      <c r="C151" s="19" t="s">
        <v>1671</v>
      </c>
      <c r="D151" s="25" t="s">
        <v>1744</v>
      </c>
      <c r="E151" s="20" t="s">
        <v>1745</v>
      </c>
      <c r="F151" s="21"/>
      <c r="G151" s="21"/>
      <c r="H151" s="28">
        <v>57066</v>
      </c>
      <c r="I151" s="29">
        <v>57310</v>
      </c>
      <c r="J151" s="28" t="s">
        <v>15</v>
      </c>
      <c r="K151" s="29">
        <f t="shared" si="3"/>
        <v>1.0042757508849403</v>
      </c>
    </row>
    <row r="152" spans="1:11" x14ac:dyDescent="0.2">
      <c r="A152" s="1" t="s">
        <v>16</v>
      </c>
      <c r="C152" s="22"/>
      <c r="D152" s="157"/>
      <c r="E152" s="23" t="s">
        <v>1704</v>
      </c>
      <c r="F152" s="24"/>
      <c r="G152" s="24"/>
      <c r="H152" s="30">
        <v>21206</v>
      </c>
      <c r="I152" s="31">
        <v>21180</v>
      </c>
      <c r="J152" s="30"/>
      <c r="K152" s="31">
        <f t="shared" si="3"/>
        <v>0.99877393190606434</v>
      </c>
    </row>
    <row r="153" spans="1:11" x14ac:dyDescent="0.2">
      <c r="A153" s="1" t="s">
        <v>528</v>
      </c>
      <c r="C153" s="173"/>
      <c r="D153" s="174"/>
      <c r="E153" s="175" t="s">
        <v>532</v>
      </c>
      <c r="F153" s="176"/>
      <c r="G153" s="176"/>
      <c r="H153" s="177">
        <v>21206</v>
      </c>
      <c r="I153" s="178">
        <v>21180</v>
      </c>
      <c r="J153" s="177"/>
      <c r="K153" s="178">
        <f t="shared" si="3"/>
        <v>0.99877393190606434</v>
      </c>
    </row>
    <row r="154" spans="1:11" hidden="1" x14ac:dyDescent="0.2">
      <c r="A154" s="1" t="s">
        <v>528</v>
      </c>
      <c r="C154" s="173"/>
      <c r="D154" s="174"/>
      <c r="E154" s="175"/>
      <c r="F154" s="176" t="s">
        <v>570</v>
      </c>
      <c r="G154" s="176" t="s">
        <v>1746</v>
      </c>
      <c r="H154" s="177"/>
      <c r="I154" s="178">
        <v>700</v>
      </c>
      <c r="J154" s="177"/>
      <c r="K154" s="178" t="str">
        <f t="shared" si="3"/>
        <v>***</v>
      </c>
    </row>
    <row r="155" spans="1:11" hidden="1" x14ac:dyDescent="0.2">
      <c r="A155" s="1" t="s">
        <v>528</v>
      </c>
      <c r="C155" s="173"/>
      <c r="D155" s="174"/>
      <c r="E155" s="175"/>
      <c r="F155" s="176" t="s">
        <v>538</v>
      </c>
      <c r="G155" s="176" t="s">
        <v>1747</v>
      </c>
      <c r="H155" s="177"/>
      <c r="I155" s="178">
        <v>1275</v>
      </c>
      <c r="J155" s="177"/>
      <c r="K155" s="178" t="str">
        <f t="shared" si="3"/>
        <v>***</v>
      </c>
    </row>
    <row r="156" spans="1:11" hidden="1" x14ac:dyDescent="0.2">
      <c r="A156" s="1" t="s">
        <v>528</v>
      </c>
      <c r="C156" s="173"/>
      <c r="D156" s="174"/>
      <c r="E156" s="175"/>
      <c r="F156" s="176" t="s">
        <v>538</v>
      </c>
      <c r="G156" s="176" t="s">
        <v>1746</v>
      </c>
      <c r="H156" s="177"/>
      <c r="I156" s="178">
        <v>19205</v>
      </c>
      <c r="J156" s="177"/>
      <c r="K156" s="178" t="str">
        <f t="shared" si="3"/>
        <v>***</v>
      </c>
    </row>
    <row r="157" spans="1:11" x14ac:dyDescent="0.2">
      <c r="A157" s="1" t="s">
        <v>16</v>
      </c>
      <c r="C157" s="22"/>
      <c r="D157" s="157"/>
      <c r="E157" s="23" t="s">
        <v>1674</v>
      </c>
      <c r="F157" s="24"/>
      <c r="G157" s="24"/>
      <c r="H157" s="30">
        <v>10600</v>
      </c>
      <c r="I157" s="31">
        <v>11130</v>
      </c>
      <c r="J157" s="30"/>
      <c r="K157" s="31">
        <f t="shared" si="3"/>
        <v>1.05</v>
      </c>
    </row>
    <row r="158" spans="1:11" x14ac:dyDescent="0.2">
      <c r="A158" s="1" t="s">
        <v>528</v>
      </c>
      <c r="C158" s="173"/>
      <c r="D158" s="174"/>
      <c r="E158" s="175" t="s">
        <v>532</v>
      </c>
      <c r="F158" s="176"/>
      <c r="G158" s="176"/>
      <c r="H158" s="177">
        <v>10600</v>
      </c>
      <c r="I158" s="178">
        <v>11130</v>
      </c>
      <c r="J158" s="177"/>
      <c r="K158" s="178">
        <f t="shared" si="3"/>
        <v>1.05</v>
      </c>
    </row>
    <row r="159" spans="1:11" hidden="1" x14ac:dyDescent="0.2">
      <c r="A159" s="1" t="s">
        <v>528</v>
      </c>
      <c r="C159" s="173"/>
      <c r="D159" s="174"/>
      <c r="E159" s="175"/>
      <c r="F159" s="176" t="s">
        <v>536</v>
      </c>
      <c r="G159" s="176" t="s">
        <v>1748</v>
      </c>
      <c r="H159" s="177"/>
      <c r="I159" s="178">
        <v>5000</v>
      </c>
      <c r="J159" s="177"/>
      <c r="K159" s="178" t="str">
        <f t="shared" si="3"/>
        <v>***</v>
      </c>
    </row>
    <row r="160" spans="1:11" hidden="1" x14ac:dyDescent="0.2">
      <c r="A160" s="1" t="s">
        <v>528</v>
      </c>
      <c r="C160" s="173"/>
      <c r="D160" s="174"/>
      <c r="E160" s="175"/>
      <c r="F160" s="176" t="s">
        <v>538</v>
      </c>
      <c r="G160" s="176" t="s">
        <v>1749</v>
      </c>
      <c r="H160" s="177"/>
      <c r="I160" s="178">
        <v>5600</v>
      </c>
      <c r="J160" s="177"/>
      <c r="K160" s="178" t="str">
        <f t="shared" si="3"/>
        <v>***</v>
      </c>
    </row>
    <row r="161" spans="1:11" hidden="1" x14ac:dyDescent="0.2">
      <c r="A161" s="1" t="s">
        <v>528</v>
      </c>
      <c r="C161" s="173"/>
      <c r="D161" s="174"/>
      <c r="E161" s="175"/>
      <c r="F161" s="176" t="s">
        <v>538</v>
      </c>
      <c r="G161" s="176" t="s">
        <v>1750</v>
      </c>
      <c r="H161" s="177"/>
      <c r="I161" s="178">
        <v>530</v>
      </c>
      <c r="J161" s="177"/>
      <c r="K161" s="178" t="str">
        <f t="shared" si="3"/>
        <v>***</v>
      </c>
    </row>
    <row r="162" spans="1:11" x14ac:dyDescent="0.2">
      <c r="A162" s="1" t="s">
        <v>16</v>
      </c>
      <c r="C162" s="22"/>
      <c r="D162" s="157"/>
      <c r="E162" s="23" t="s">
        <v>1751</v>
      </c>
      <c r="F162" s="24"/>
      <c r="G162" s="24"/>
      <c r="H162" s="30">
        <v>25000</v>
      </c>
      <c r="I162" s="31">
        <v>25000</v>
      </c>
      <c r="J162" s="30"/>
      <c r="K162" s="31">
        <f t="shared" si="3"/>
        <v>1</v>
      </c>
    </row>
    <row r="163" spans="1:11" x14ac:dyDescent="0.2">
      <c r="A163" s="1" t="s">
        <v>528</v>
      </c>
      <c r="C163" s="173"/>
      <c r="D163" s="174"/>
      <c r="E163" s="175" t="s">
        <v>1752</v>
      </c>
      <c r="F163" s="176"/>
      <c r="G163" s="176"/>
      <c r="H163" s="177">
        <v>25000</v>
      </c>
      <c r="I163" s="178">
        <v>25000</v>
      </c>
      <c r="J163" s="177"/>
      <c r="K163" s="178">
        <f t="shared" si="3"/>
        <v>1</v>
      </c>
    </row>
    <row r="164" spans="1:11" hidden="1" x14ac:dyDescent="0.2">
      <c r="A164" s="1" t="s">
        <v>528</v>
      </c>
      <c r="C164" s="173"/>
      <c r="D164" s="174"/>
      <c r="E164" s="175"/>
      <c r="F164" s="176" t="s">
        <v>580</v>
      </c>
      <c r="G164" s="176" t="s">
        <v>1753</v>
      </c>
      <c r="H164" s="177"/>
      <c r="I164" s="178">
        <v>1760</v>
      </c>
      <c r="J164" s="177"/>
      <c r="K164" s="178" t="str">
        <f t="shared" si="3"/>
        <v>***</v>
      </c>
    </row>
    <row r="165" spans="1:11" hidden="1" x14ac:dyDescent="0.2">
      <c r="A165" s="1" t="s">
        <v>528</v>
      </c>
      <c r="C165" s="173"/>
      <c r="D165" s="174"/>
      <c r="E165" s="175"/>
      <c r="F165" s="176" t="s">
        <v>578</v>
      </c>
      <c r="G165" s="176" t="s">
        <v>1753</v>
      </c>
      <c r="H165" s="177"/>
      <c r="I165" s="178">
        <v>490</v>
      </c>
      <c r="J165" s="177"/>
      <c r="K165" s="178" t="str">
        <f t="shared" si="3"/>
        <v>***</v>
      </c>
    </row>
    <row r="166" spans="1:11" hidden="1" x14ac:dyDescent="0.2">
      <c r="A166" s="1" t="s">
        <v>528</v>
      </c>
      <c r="C166" s="173"/>
      <c r="D166" s="174"/>
      <c r="E166" s="175"/>
      <c r="F166" s="176" t="s">
        <v>1754</v>
      </c>
      <c r="G166" s="176" t="s">
        <v>1753</v>
      </c>
      <c r="H166" s="177"/>
      <c r="I166" s="178">
        <v>750</v>
      </c>
      <c r="J166" s="177"/>
      <c r="K166" s="178" t="str">
        <f t="shared" si="3"/>
        <v>***</v>
      </c>
    </row>
    <row r="167" spans="1:11" hidden="1" x14ac:dyDescent="0.2">
      <c r="A167" s="1" t="s">
        <v>528</v>
      </c>
      <c r="C167" s="173"/>
      <c r="D167" s="174"/>
      <c r="E167" s="175"/>
      <c r="F167" s="176" t="s">
        <v>1755</v>
      </c>
      <c r="G167" s="176" t="s">
        <v>1753</v>
      </c>
      <c r="H167" s="177"/>
      <c r="I167" s="178">
        <v>22000</v>
      </c>
      <c r="J167" s="177"/>
      <c r="K167" s="178" t="str">
        <f t="shared" si="3"/>
        <v>***</v>
      </c>
    </row>
    <row r="168" spans="1:11" x14ac:dyDescent="0.2">
      <c r="A168" s="1" t="s">
        <v>13</v>
      </c>
      <c r="C168" s="19" t="s">
        <v>1671</v>
      </c>
      <c r="D168" s="25" t="s">
        <v>1756</v>
      </c>
      <c r="E168" s="20" t="s">
        <v>1757</v>
      </c>
      <c r="F168" s="21"/>
      <c r="G168" s="21"/>
      <c r="H168" s="28">
        <v>120100</v>
      </c>
      <c r="I168" s="29">
        <v>119800</v>
      </c>
      <c r="J168" s="28" t="s">
        <v>15</v>
      </c>
      <c r="K168" s="29">
        <f t="shared" si="3"/>
        <v>0.99750208159866782</v>
      </c>
    </row>
    <row r="169" spans="1:11" x14ac:dyDescent="0.2">
      <c r="A169" s="1" t="s">
        <v>16</v>
      </c>
      <c r="C169" s="22"/>
      <c r="D169" s="157"/>
      <c r="E169" s="23" t="s">
        <v>1690</v>
      </c>
      <c r="F169" s="24"/>
      <c r="G169" s="24"/>
      <c r="H169" s="30">
        <v>77000</v>
      </c>
      <c r="I169" s="31">
        <v>77000</v>
      </c>
      <c r="J169" s="30"/>
      <c r="K169" s="31">
        <f t="shared" si="3"/>
        <v>1</v>
      </c>
    </row>
    <row r="170" spans="1:11" x14ac:dyDescent="0.2">
      <c r="A170" s="1" t="s">
        <v>528</v>
      </c>
      <c r="C170" s="173"/>
      <c r="D170" s="174"/>
      <c r="E170" s="175" t="s">
        <v>532</v>
      </c>
      <c r="F170" s="176"/>
      <c r="G170" s="176"/>
      <c r="H170" s="177">
        <v>77000</v>
      </c>
      <c r="I170" s="178">
        <v>77000</v>
      </c>
      <c r="J170" s="177"/>
      <c r="K170" s="178">
        <f t="shared" si="3"/>
        <v>1</v>
      </c>
    </row>
    <row r="171" spans="1:11" hidden="1" x14ac:dyDescent="0.2">
      <c r="A171" s="1" t="s">
        <v>528</v>
      </c>
      <c r="C171" s="173"/>
      <c r="D171" s="174"/>
      <c r="E171" s="175"/>
      <c r="F171" s="176" t="s">
        <v>568</v>
      </c>
      <c r="G171" s="176" t="s">
        <v>1758</v>
      </c>
      <c r="H171" s="177"/>
      <c r="I171" s="178">
        <v>1500</v>
      </c>
      <c r="J171" s="177"/>
      <c r="K171" s="178" t="str">
        <f t="shared" si="3"/>
        <v>***</v>
      </c>
    </row>
    <row r="172" spans="1:11" hidden="1" x14ac:dyDescent="0.2">
      <c r="A172" s="1" t="s">
        <v>528</v>
      </c>
      <c r="C172" s="173"/>
      <c r="D172" s="174"/>
      <c r="E172" s="175"/>
      <c r="F172" s="176" t="s">
        <v>570</v>
      </c>
      <c r="G172" s="176" t="s">
        <v>1759</v>
      </c>
      <c r="H172" s="177"/>
      <c r="I172" s="178">
        <v>500</v>
      </c>
      <c r="J172" s="177"/>
      <c r="K172" s="178" t="str">
        <f t="shared" si="3"/>
        <v>***</v>
      </c>
    </row>
    <row r="173" spans="1:11" hidden="1" x14ac:dyDescent="0.2">
      <c r="A173" s="1" t="s">
        <v>528</v>
      </c>
      <c r="C173" s="173"/>
      <c r="D173" s="174"/>
      <c r="E173" s="175"/>
      <c r="F173" s="176" t="s">
        <v>557</v>
      </c>
      <c r="G173" s="176" t="s">
        <v>1760</v>
      </c>
      <c r="H173" s="177"/>
      <c r="I173" s="178">
        <v>2000</v>
      </c>
      <c r="J173" s="177"/>
      <c r="K173" s="178" t="str">
        <f t="shared" si="3"/>
        <v>***</v>
      </c>
    </row>
    <row r="174" spans="1:11" hidden="1" x14ac:dyDescent="0.2">
      <c r="A174" s="1" t="s">
        <v>528</v>
      </c>
      <c r="C174" s="173"/>
      <c r="D174" s="174"/>
      <c r="E174" s="175"/>
      <c r="F174" s="176" t="s">
        <v>558</v>
      </c>
      <c r="G174" s="176" t="s">
        <v>1761</v>
      </c>
      <c r="H174" s="177"/>
      <c r="I174" s="178">
        <v>1000</v>
      </c>
      <c r="J174" s="177"/>
      <c r="K174" s="178" t="str">
        <f t="shared" si="3"/>
        <v>***</v>
      </c>
    </row>
    <row r="175" spans="1:11" hidden="1" x14ac:dyDescent="0.2">
      <c r="A175" s="1" t="s">
        <v>528</v>
      </c>
      <c r="C175" s="173"/>
      <c r="D175" s="174"/>
      <c r="E175" s="175"/>
      <c r="F175" s="176" t="s">
        <v>560</v>
      </c>
      <c r="G175" s="176" t="s">
        <v>1762</v>
      </c>
      <c r="H175" s="177"/>
      <c r="I175" s="178">
        <v>100</v>
      </c>
      <c r="J175" s="177"/>
      <c r="K175" s="178" t="str">
        <f t="shared" si="3"/>
        <v>***</v>
      </c>
    </row>
    <row r="176" spans="1:11" hidden="1" x14ac:dyDescent="0.2">
      <c r="A176" s="1" t="s">
        <v>528</v>
      </c>
      <c r="C176" s="173"/>
      <c r="D176" s="174"/>
      <c r="E176" s="175"/>
      <c r="F176" s="176" t="s">
        <v>536</v>
      </c>
      <c r="G176" s="176" t="s">
        <v>1763</v>
      </c>
      <c r="H176" s="177"/>
      <c r="I176" s="178">
        <v>1000</v>
      </c>
      <c r="J176" s="177"/>
      <c r="K176" s="178" t="str">
        <f t="shared" si="3"/>
        <v>***</v>
      </c>
    </row>
    <row r="177" spans="1:11" hidden="1" x14ac:dyDescent="0.2">
      <c r="A177" s="1" t="s">
        <v>528</v>
      </c>
      <c r="C177" s="173"/>
      <c r="D177" s="174"/>
      <c r="E177" s="175"/>
      <c r="F177" s="176" t="s">
        <v>538</v>
      </c>
      <c r="G177" s="176" t="s">
        <v>1764</v>
      </c>
      <c r="H177" s="177"/>
      <c r="I177" s="178">
        <v>55000</v>
      </c>
      <c r="J177" s="177"/>
      <c r="K177" s="178" t="str">
        <f t="shared" si="3"/>
        <v>***</v>
      </c>
    </row>
    <row r="178" spans="1:11" hidden="1" x14ac:dyDescent="0.2">
      <c r="A178" s="1" t="s">
        <v>528</v>
      </c>
      <c r="C178" s="173"/>
      <c r="D178" s="174"/>
      <c r="E178" s="175"/>
      <c r="F178" s="176" t="s">
        <v>556</v>
      </c>
      <c r="G178" s="176" t="s">
        <v>1765</v>
      </c>
      <c r="H178" s="177"/>
      <c r="I178" s="178">
        <v>15800</v>
      </c>
      <c r="J178" s="177"/>
      <c r="K178" s="178" t="str">
        <f t="shared" si="3"/>
        <v>***</v>
      </c>
    </row>
    <row r="179" spans="1:11" hidden="1" x14ac:dyDescent="0.2">
      <c r="A179" s="1" t="s">
        <v>528</v>
      </c>
      <c r="C179" s="173"/>
      <c r="D179" s="174"/>
      <c r="E179" s="175"/>
      <c r="F179" s="176" t="s">
        <v>1454</v>
      </c>
      <c r="G179" s="176" t="s">
        <v>1766</v>
      </c>
      <c r="H179" s="177"/>
      <c r="I179" s="178">
        <v>100</v>
      </c>
      <c r="J179" s="177"/>
      <c r="K179" s="178" t="str">
        <f t="shared" si="3"/>
        <v>***</v>
      </c>
    </row>
    <row r="180" spans="1:11" x14ac:dyDescent="0.2">
      <c r="A180" s="1" t="s">
        <v>16</v>
      </c>
      <c r="C180" s="22"/>
      <c r="D180" s="157"/>
      <c r="E180" s="23" t="s">
        <v>1722</v>
      </c>
      <c r="F180" s="24"/>
      <c r="G180" s="24"/>
      <c r="H180" s="30">
        <v>13200</v>
      </c>
      <c r="I180" s="31">
        <v>13200</v>
      </c>
      <c r="J180" s="30"/>
      <c r="K180" s="31">
        <f t="shared" si="3"/>
        <v>1</v>
      </c>
    </row>
    <row r="181" spans="1:11" x14ac:dyDescent="0.2">
      <c r="A181" s="1" t="s">
        <v>528</v>
      </c>
      <c r="C181" s="173"/>
      <c r="D181" s="174"/>
      <c r="E181" s="175" t="s">
        <v>532</v>
      </c>
      <c r="F181" s="176"/>
      <c r="G181" s="176"/>
      <c r="H181" s="177">
        <v>13200</v>
      </c>
      <c r="I181" s="178">
        <v>13200</v>
      </c>
      <c r="J181" s="177"/>
      <c r="K181" s="178">
        <f t="shared" si="3"/>
        <v>1</v>
      </c>
    </row>
    <row r="182" spans="1:11" hidden="1" x14ac:dyDescent="0.2">
      <c r="A182" s="1" t="s">
        <v>528</v>
      </c>
      <c r="C182" s="173"/>
      <c r="D182" s="174"/>
      <c r="E182" s="175"/>
      <c r="F182" s="176" t="s">
        <v>538</v>
      </c>
      <c r="G182" s="176" t="s">
        <v>1724</v>
      </c>
      <c r="H182" s="177"/>
      <c r="I182" s="178">
        <v>12800</v>
      </c>
      <c r="J182" s="177"/>
      <c r="K182" s="178" t="str">
        <f t="shared" si="3"/>
        <v>***</v>
      </c>
    </row>
    <row r="183" spans="1:11" hidden="1" x14ac:dyDescent="0.2">
      <c r="A183" s="1" t="s">
        <v>528</v>
      </c>
      <c r="C183" s="173"/>
      <c r="D183" s="174"/>
      <c r="E183" s="175"/>
      <c r="F183" s="176" t="s">
        <v>556</v>
      </c>
      <c r="G183" s="176" t="s">
        <v>1767</v>
      </c>
      <c r="H183" s="177"/>
      <c r="I183" s="178">
        <v>400</v>
      </c>
      <c r="J183" s="177"/>
      <c r="K183" s="178" t="str">
        <f t="shared" si="3"/>
        <v>***</v>
      </c>
    </row>
    <row r="184" spans="1:11" x14ac:dyDescent="0.2">
      <c r="A184" s="1" t="s">
        <v>16</v>
      </c>
      <c r="C184" s="22"/>
      <c r="D184" s="157"/>
      <c r="E184" s="23" t="s">
        <v>1768</v>
      </c>
      <c r="F184" s="24"/>
      <c r="G184" s="24"/>
      <c r="H184" s="30">
        <v>9300</v>
      </c>
      <c r="I184" s="31">
        <v>9300</v>
      </c>
      <c r="J184" s="30"/>
      <c r="K184" s="31">
        <f t="shared" si="3"/>
        <v>1</v>
      </c>
    </row>
    <row r="185" spans="1:11" x14ac:dyDescent="0.2">
      <c r="A185" s="1" t="s">
        <v>528</v>
      </c>
      <c r="C185" s="173"/>
      <c r="D185" s="174"/>
      <c r="E185" s="175" t="s">
        <v>532</v>
      </c>
      <c r="F185" s="176"/>
      <c r="G185" s="176"/>
      <c r="H185" s="177">
        <v>9300</v>
      </c>
      <c r="I185" s="178">
        <v>9300</v>
      </c>
      <c r="J185" s="177"/>
      <c r="K185" s="178">
        <f t="shared" si="3"/>
        <v>1</v>
      </c>
    </row>
    <row r="186" spans="1:11" hidden="1" x14ac:dyDescent="0.2">
      <c r="A186" s="1" t="s">
        <v>528</v>
      </c>
      <c r="C186" s="173"/>
      <c r="D186" s="174"/>
      <c r="E186" s="175"/>
      <c r="F186" s="176" t="s">
        <v>538</v>
      </c>
      <c r="G186" s="176" t="s">
        <v>1769</v>
      </c>
      <c r="H186" s="177"/>
      <c r="I186" s="178">
        <v>9300</v>
      </c>
      <c r="J186" s="177"/>
      <c r="K186" s="178" t="str">
        <f t="shared" si="3"/>
        <v>***</v>
      </c>
    </row>
    <row r="187" spans="1:11" x14ac:dyDescent="0.2">
      <c r="A187" s="1" t="s">
        <v>16</v>
      </c>
      <c r="C187" s="22"/>
      <c r="D187" s="157"/>
      <c r="E187" s="23" t="s">
        <v>1733</v>
      </c>
      <c r="F187" s="24"/>
      <c r="G187" s="24"/>
      <c r="H187" s="30">
        <v>500</v>
      </c>
      <c r="I187" s="31">
        <v>500</v>
      </c>
      <c r="J187" s="30"/>
      <c r="K187" s="31">
        <f t="shared" si="3"/>
        <v>1</v>
      </c>
    </row>
    <row r="188" spans="1:11" x14ac:dyDescent="0.2">
      <c r="A188" s="1" t="s">
        <v>528</v>
      </c>
      <c r="C188" s="173"/>
      <c r="D188" s="174"/>
      <c r="E188" s="175" t="s">
        <v>532</v>
      </c>
      <c r="F188" s="176"/>
      <c r="G188" s="176"/>
      <c r="H188" s="177">
        <v>500</v>
      </c>
      <c r="I188" s="178">
        <v>500</v>
      </c>
      <c r="J188" s="177"/>
      <c r="K188" s="178">
        <f t="shared" si="3"/>
        <v>1</v>
      </c>
    </row>
    <row r="189" spans="1:11" hidden="1" x14ac:dyDescent="0.2">
      <c r="A189" s="1" t="s">
        <v>528</v>
      </c>
      <c r="C189" s="173"/>
      <c r="D189" s="174"/>
      <c r="E189" s="175"/>
      <c r="F189" s="176" t="s">
        <v>538</v>
      </c>
      <c r="G189" s="176" t="s">
        <v>1770</v>
      </c>
      <c r="H189" s="177"/>
      <c r="I189" s="178">
        <v>500</v>
      </c>
      <c r="J189" s="177"/>
      <c r="K189" s="178" t="str">
        <f t="shared" si="3"/>
        <v>***</v>
      </c>
    </row>
    <row r="190" spans="1:11" x14ac:dyDescent="0.2">
      <c r="A190" s="1" t="s">
        <v>16</v>
      </c>
      <c r="C190" s="22"/>
      <c r="D190" s="157"/>
      <c r="E190" s="23" t="s">
        <v>1771</v>
      </c>
      <c r="F190" s="24"/>
      <c r="G190" s="24"/>
      <c r="H190" s="30">
        <v>12600</v>
      </c>
      <c r="I190" s="31">
        <v>12600</v>
      </c>
      <c r="J190" s="30"/>
      <c r="K190" s="31">
        <f t="shared" si="3"/>
        <v>1</v>
      </c>
    </row>
    <row r="191" spans="1:11" x14ac:dyDescent="0.2">
      <c r="A191" s="1" t="s">
        <v>528</v>
      </c>
      <c r="C191" s="173"/>
      <c r="D191" s="174"/>
      <c r="E191" s="175" t="s">
        <v>532</v>
      </c>
      <c r="F191" s="176"/>
      <c r="G191" s="176"/>
      <c r="H191" s="177">
        <v>12600</v>
      </c>
      <c r="I191" s="178">
        <v>12600</v>
      </c>
      <c r="J191" s="177"/>
      <c r="K191" s="178">
        <f t="shared" si="3"/>
        <v>1</v>
      </c>
    </row>
    <row r="192" spans="1:11" hidden="1" x14ac:dyDescent="0.2">
      <c r="A192" s="1" t="s">
        <v>528</v>
      </c>
      <c r="C192" s="173"/>
      <c r="D192" s="174"/>
      <c r="E192" s="175"/>
      <c r="F192" s="176" t="s">
        <v>568</v>
      </c>
      <c r="G192" s="176" t="s">
        <v>1772</v>
      </c>
      <c r="H192" s="177"/>
      <c r="I192" s="178">
        <v>200</v>
      </c>
      <c r="J192" s="177"/>
      <c r="K192" s="178" t="str">
        <f t="shared" si="3"/>
        <v>***</v>
      </c>
    </row>
    <row r="193" spans="1:11" hidden="1" x14ac:dyDescent="0.2">
      <c r="A193" s="1" t="s">
        <v>528</v>
      </c>
      <c r="C193" s="173"/>
      <c r="D193" s="174"/>
      <c r="E193" s="175"/>
      <c r="F193" s="176" t="s">
        <v>538</v>
      </c>
      <c r="G193" s="176" t="s">
        <v>1773</v>
      </c>
      <c r="H193" s="177"/>
      <c r="I193" s="178">
        <v>5000</v>
      </c>
      <c r="J193" s="177"/>
      <c r="K193" s="178" t="str">
        <f t="shared" si="3"/>
        <v>***</v>
      </c>
    </row>
    <row r="194" spans="1:11" hidden="1" x14ac:dyDescent="0.2">
      <c r="A194" s="1" t="s">
        <v>528</v>
      </c>
      <c r="C194" s="173"/>
      <c r="D194" s="174"/>
      <c r="E194" s="175"/>
      <c r="F194" s="176" t="s">
        <v>556</v>
      </c>
      <c r="G194" s="176" t="s">
        <v>1774</v>
      </c>
      <c r="H194" s="177"/>
      <c r="I194" s="178">
        <v>7300</v>
      </c>
      <c r="J194" s="177"/>
      <c r="K194" s="178" t="str">
        <f t="shared" si="3"/>
        <v>***</v>
      </c>
    </row>
    <row r="195" spans="1:11" hidden="1" x14ac:dyDescent="0.2">
      <c r="A195" s="1" t="s">
        <v>528</v>
      </c>
      <c r="C195" s="173"/>
      <c r="D195" s="174"/>
      <c r="E195" s="175"/>
      <c r="F195" s="176" t="s">
        <v>546</v>
      </c>
      <c r="G195" s="176" t="s">
        <v>1775</v>
      </c>
      <c r="H195" s="177"/>
      <c r="I195" s="178">
        <v>100</v>
      </c>
      <c r="J195" s="177"/>
      <c r="K195" s="178" t="str">
        <f t="shared" si="3"/>
        <v>***</v>
      </c>
    </row>
    <row r="196" spans="1:11" x14ac:dyDescent="0.2">
      <c r="A196" s="1" t="s">
        <v>16</v>
      </c>
      <c r="C196" s="22"/>
      <c r="D196" s="157"/>
      <c r="E196" s="23" t="s">
        <v>1776</v>
      </c>
      <c r="F196" s="24"/>
      <c r="G196" s="24"/>
      <c r="H196" s="30">
        <v>7500</v>
      </c>
      <c r="I196" s="31">
        <v>7200</v>
      </c>
      <c r="J196" s="30"/>
      <c r="K196" s="31">
        <f t="shared" si="3"/>
        <v>0.96</v>
      </c>
    </row>
    <row r="197" spans="1:11" x14ac:dyDescent="0.2">
      <c r="A197" s="1" t="s">
        <v>528</v>
      </c>
      <c r="C197" s="173"/>
      <c r="D197" s="174"/>
      <c r="E197" s="175" t="s">
        <v>532</v>
      </c>
      <c r="F197" s="176"/>
      <c r="G197" s="176"/>
      <c r="H197" s="177">
        <v>7500</v>
      </c>
      <c r="I197" s="178">
        <v>7200</v>
      </c>
      <c r="J197" s="177"/>
      <c r="K197" s="178">
        <f t="shared" si="3"/>
        <v>0.96</v>
      </c>
    </row>
    <row r="198" spans="1:11" hidden="1" x14ac:dyDescent="0.2">
      <c r="A198" s="1" t="s">
        <v>528</v>
      </c>
      <c r="C198" s="173"/>
      <c r="D198" s="174"/>
      <c r="E198" s="175"/>
      <c r="F198" s="176" t="s">
        <v>538</v>
      </c>
      <c r="G198" s="176" t="s">
        <v>1777</v>
      </c>
      <c r="H198" s="177"/>
      <c r="I198" s="178">
        <v>7200</v>
      </c>
      <c r="J198" s="177"/>
      <c r="K198" s="178" t="str">
        <f t="shared" si="3"/>
        <v>***</v>
      </c>
    </row>
    <row r="199" spans="1:11" x14ac:dyDescent="0.2">
      <c r="A199" s="1" t="s">
        <v>13</v>
      </c>
      <c r="C199" s="19" t="s">
        <v>1671</v>
      </c>
      <c r="D199" s="25" t="s">
        <v>1778</v>
      </c>
      <c r="E199" s="20" t="s">
        <v>1779</v>
      </c>
      <c r="F199" s="21"/>
      <c r="G199" s="21"/>
      <c r="H199" s="28">
        <v>1916669.7</v>
      </c>
      <c r="I199" s="29">
        <v>2159918.6</v>
      </c>
      <c r="J199" s="28" t="s">
        <v>15</v>
      </c>
      <c r="K199" s="29">
        <f t="shared" si="3"/>
        <v>1.1269122687127575</v>
      </c>
    </row>
    <row r="200" spans="1:11" x14ac:dyDescent="0.2">
      <c r="A200" s="1" t="s">
        <v>16</v>
      </c>
      <c r="C200" s="22"/>
      <c r="D200" s="157"/>
      <c r="E200" s="23" t="s">
        <v>1693</v>
      </c>
      <c r="F200" s="24"/>
      <c r="G200" s="24"/>
      <c r="H200" s="30">
        <v>193000</v>
      </c>
      <c r="I200" s="31">
        <v>278000</v>
      </c>
      <c r="J200" s="30"/>
      <c r="K200" s="31">
        <f t="shared" si="3"/>
        <v>1.4404145077720207</v>
      </c>
    </row>
    <row r="201" spans="1:11" x14ac:dyDescent="0.2">
      <c r="A201" s="1" t="s">
        <v>528</v>
      </c>
      <c r="C201" s="173"/>
      <c r="D201" s="174"/>
      <c r="E201" s="175" t="s">
        <v>532</v>
      </c>
      <c r="F201" s="176"/>
      <c r="G201" s="176"/>
      <c r="H201" s="177">
        <v>193000</v>
      </c>
      <c r="I201" s="178">
        <v>278000</v>
      </c>
      <c r="J201" s="177"/>
      <c r="K201" s="178">
        <f t="shared" si="3"/>
        <v>1.4404145077720207</v>
      </c>
    </row>
    <row r="202" spans="1:11" hidden="1" x14ac:dyDescent="0.2">
      <c r="A202" s="1" t="s">
        <v>528</v>
      </c>
      <c r="C202" s="173"/>
      <c r="D202" s="174"/>
      <c r="E202" s="175"/>
      <c r="F202" s="176" t="s">
        <v>538</v>
      </c>
      <c r="G202" s="176" t="s">
        <v>1780</v>
      </c>
      <c r="H202" s="177"/>
      <c r="I202" s="178">
        <v>278000</v>
      </c>
      <c r="J202" s="177"/>
      <c r="K202" s="178" t="str">
        <f t="shared" si="3"/>
        <v>***</v>
      </c>
    </row>
    <row r="203" spans="1:11" x14ac:dyDescent="0.2">
      <c r="A203" s="1" t="s">
        <v>16</v>
      </c>
      <c r="C203" s="22"/>
      <c r="D203" s="157"/>
      <c r="E203" s="23" t="s">
        <v>1781</v>
      </c>
      <c r="F203" s="24"/>
      <c r="G203" s="24"/>
      <c r="H203" s="30">
        <v>200</v>
      </c>
      <c r="I203" s="31">
        <v>210</v>
      </c>
      <c r="J203" s="30"/>
      <c r="K203" s="31">
        <f t="shared" si="3"/>
        <v>1.05</v>
      </c>
    </row>
    <row r="204" spans="1:11" x14ac:dyDescent="0.2">
      <c r="A204" s="1" t="s">
        <v>528</v>
      </c>
      <c r="C204" s="173"/>
      <c r="D204" s="174"/>
      <c r="E204" s="175" t="s">
        <v>532</v>
      </c>
      <c r="F204" s="176"/>
      <c r="G204" s="176"/>
      <c r="H204" s="177">
        <v>200</v>
      </c>
      <c r="I204" s="178">
        <v>210</v>
      </c>
      <c r="J204" s="177"/>
      <c r="K204" s="178">
        <f t="shared" si="3"/>
        <v>1.05</v>
      </c>
    </row>
    <row r="205" spans="1:11" hidden="1" x14ac:dyDescent="0.2">
      <c r="A205" s="1" t="s">
        <v>528</v>
      </c>
      <c r="C205" s="173"/>
      <c r="D205" s="174"/>
      <c r="E205" s="175"/>
      <c r="F205" s="176" t="s">
        <v>536</v>
      </c>
      <c r="G205" s="176" t="s">
        <v>1782</v>
      </c>
      <c r="H205" s="177"/>
      <c r="I205" s="178">
        <v>210</v>
      </c>
      <c r="J205" s="177"/>
      <c r="K205" s="178" t="str">
        <f t="shared" si="3"/>
        <v>***</v>
      </c>
    </row>
    <row r="206" spans="1:11" x14ac:dyDescent="0.2">
      <c r="A206" s="1" t="s">
        <v>16</v>
      </c>
      <c r="C206" s="22"/>
      <c r="D206" s="157"/>
      <c r="E206" s="23" t="s">
        <v>1783</v>
      </c>
      <c r="F206" s="24"/>
      <c r="G206" s="24"/>
      <c r="H206" s="30">
        <v>1000</v>
      </c>
      <c r="I206" s="31">
        <v>4100</v>
      </c>
      <c r="J206" s="30"/>
      <c r="K206" s="31">
        <f t="shared" si="3"/>
        <v>4.0999999999999996</v>
      </c>
    </row>
    <row r="207" spans="1:11" x14ac:dyDescent="0.2">
      <c r="A207" s="1" t="s">
        <v>528</v>
      </c>
      <c r="C207" s="173"/>
      <c r="D207" s="174"/>
      <c r="E207" s="175" t="s">
        <v>532</v>
      </c>
      <c r="F207" s="176"/>
      <c r="G207" s="176"/>
      <c r="H207" s="177">
        <v>1000</v>
      </c>
      <c r="I207" s="178">
        <v>4100</v>
      </c>
      <c r="J207" s="177"/>
      <c r="K207" s="178">
        <f t="shared" si="3"/>
        <v>4.0999999999999996</v>
      </c>
    </row>
    <row r="208" spans="1:11" hidden="1" x14ac:dyDescent="0.2">
      <c r="A208" s="1" t="s">
        <v>528</v>
      </c>
      <c r="C208" s="173"/>
      <c r="D208" s="174"/>
      <c r="E208" s="175"/>
      <c r="F208" s="176" t="s">
        <v>548</v>
      </c>
      <c r="G208" s="176" t="s">
        <v>1784</v>
      </c>
      <c r="H208" s="177"/>
      <c r="I208" s="178">
        <v>4100</v>
      </c>
      <c r="J208" s="177"/>
      <c r="K208" s="178" t="str">
        <f t="shared" si="3"/>
        <v>***</v>
      </c>
    </row>
    <row r="209" spans="1:11" x14ac:dyDescent="0.2">
      <c r="A209" s="1" t="s">
        <v>16</v>
      </c>
      <c r="C209" s="22"/>
      <c r="D209" s="157"/>
      <c r="E209" s="23" t="s">
        <v>1785</v>
      </c>
      <c r="F209" s="24"/>
      <c r="G209" s="24"/>
      <c r="H209" s="30">
        <v>966059</v>
      </c>
      <c r="I209" s="31">
        <v>1053967.3999999999</v>
      </c>
      <c r="J209" s="30"/>
      <c r="K209" s="31">
        <f t="shared" si="3"/>
        <v>1.0909969266887425</v>
      </c>
    </row>
    <row r="210" spans="1:11" x14ac:dyDescent="0.2">
      <c r="A210" s="1" t="s">
        <v>528</v>
      </c>
      <c r="C210" s="173"/>
      <c r="D210" s="174"/>
      <c r="E210" s="175" t="s">
        <v>532</v>
      </c>
      <c r="F210" s="176"/>
      <c r="G210" s="176"/>
      <c r="H210" s="177">
        <v>966059</v>
      </c>
      <c r="I210" s="178">
        <v>1053967.3999999999</v>
      </c>
      <c r="J210" s="177"/>
      <c r="K210" s="178">
        <f t="shared" si="3"/>
        <v>1.0909969266887425</v>
      </c>
    </row>
    <row r="211" spans="1:11" hidden="1" x14ac:dyDescent="0.2">
      <c r="A211" s="1" t="s">
        <v>528</v>
      </c>
      <c r="C211" s="173"/>
      <c r="D211" s="174"/>
      <c r="E211" s="175"/>
      <c r="F211" s="176" t="s">
        <v>538</v>
      </c>
      <c r="G211" s="176" t="s">
        <v>1786</v>
      </c>
      <c r="H211" s="177"/>
      <c r="I211" s="178">
        <v>1053967.3999999999</v>
      </c>
      <c r="J211" s="177"/>
      <c r="K211" s="178" t="str">
        <f t="shared" si="3"/>
        <v>***</v>
      </c>
    </row>
    <row r="212" spans="1:11" x14ac:dyDescent="0.2">
      <c r="A212" s="1" t="s">
        <v>16</v>
      </c>
      <c r="C212" s="22"/>
      <c r="D212" s="157"/>
      <c r="E212" s="23" t="s">
        <v>1787</v>
      </c>
      <c r="F212" s="24"/>
      <c r="G212" s="24"/>
      <c r="H212" s="30">
        <v>8724.7000000000007</v>
      </c>
      <c r="I212" s="31">
        <v>3583</v>
      </c>
      <c r="J212" s="30"/>
      <c r="K212" s="31">
        <f t="shared" si="3"/>
        <v>0.41067314635460239</v>
      </c>
    </row>
    <row r="213" spans="1:11" x14ac:dyDescent="0.2">
      <c r="A213" s="1" t="s">
        <v>528</v>
      </c>
      <c r="C213" s="173"/>
      <c r="D213" s="174"/>
      <c r="E213" s="175" t="s">
        <v>532</v>
      </c>
      <c r="F213" s="176"/>
      <c r="G213" s="176"/>
      <c r="H213" s="177">
        <v>8724.7000000000007</v>
      </c>
      <c r="I213" s="178">
        <v>3583</v>
      </c>
      <c r="J213" s="177"/>
      <c r="K213" s="178">
        <f t="shared" ref="K213:K233" si="4">IF(H213=0,"***",I213/H213)</f>
        <v>0.41067314635460239</v>
      </c>
    </row>
    <row r="214" spans="1:11" hidden="1" x14ac:dyDescent="0.2">
      <c r="A214" s="1" t="s">
        <v>528</v>
      </c>
      <c r="C214" s="173"/>
      <c r="D214" s="174"/>
      <c r="E214" s="175"/>
      <c r="F214" s="176" t="s">
        <v>538</v>
      </c>
      <c r="G214" s="176" t="s">
        <v>1788</v>
      </c>
      <c r="H214" s="177"/>
      <c r="I214" s="178">
        <v>3583</v>
      </c>
      <c r="J214" s="177"/>
      <c r="K214" s="178" t="str">
        <f t="shared" si="4"/>
        <v>***</v>
      </c>
    </row>
    <row r="215" spans="1:11" x14ac:dyDescent="0.2">
      <c r="A215" s="1" t="s">
        <v>16</v>
      </c>
      <c r="C215" s="22"/>
      <c r="D215" s="157"/>
      <c r="E215" s="23" t="s">
        <v>134</v>
      </c>
      <c r="F215" s="24"/>
      <c r="G215" s="24"/>
      <c r="H215" s="30">
        <v>739020</v>
      </c>
      <c r="I215" s="31">
        <v>807703.2</v>
      </c>
      <c r="J215" s="30"/>
      <c r="K215" s="31">
        <f t="shared" si="4"/>
        <v>1.0929382154745473</v>
      </c>
    </row>
    <row r="216" spans="1:11" x14ac:dyDescent="0.2">
      <c r="A216" s="1" t="s">
        <v>528</v>
      </c>
      <c r="C216" s="173"/>
      <c r="D216" s="174"/>
      <c r="E216" s="175" t="s">
        <v>532</v>
      </c>
      <c r="F216" s="176"/>
      <c r="G216" s="176"/>
      <c r="H216" s="177">
        <v>739020</v>
      </c>
      <c r="I216" s="178">
        <v>807703.2</v>
      </c>
      <c r="J216" s="177"/>
      <c r="K216" s="178">
        <f t="shared" si="4"/>
        <v>1.0929382154745473</v>
      </c>
    </row>
    <row r="217" spans="1:11" hidden="1" x14ac:dyDescent="0.2">
      <c r="A217" s="1" t="s">
        <v>528</v>
      </c>
      <c r="C217" s="173"/>
      <c r="D217" s="174"/>
      <c r="E217" s="175"/>
      <c r="F217" s="176" t="s">
        <v>538</v>
      </c>
      <c r="G217" s="176" t="s">
        <v>1789</v>
      </c>
      <c r="H217" s="177"/>
      <c r="I217" s="178">
        <v>807703.2</v>
      </c>
      <c r="J217" s="177"/>
      <c r="K217" s="178" t="str">
        <f t="shared" si="4"/>
        <v>***</v>
      </c>
    </row>
    <row r="218" spans="1:11" x14ac:dyDescent="0.2">
      <c r="A218" s="1" t="s">
        <v>16</v>
      </c>
      <c r="C218" s="22"/>
      <c r="D218" s="157"/>
      <c r="E218" s="23" t="s">
        <v>1790</v>
      </c>
      <c r="F218" s="24"/>
      <c r="G218" s="24"/>
      <c r="H218" s="30">
        <v>3841</v>
      </c>
      <c r="I218" s="31">
        <v>6205</v>
      </c>
      <c r="J218" s="30"/>
      <c r="K218" s="31">
        <f t="shared" si="4"/>
        <v>1.6154647227284562</v>
      </c>
    </row>
    <row r="219" spans="1:11" x14ac:dyDescent="0.2">
      <c r="A219" s="1" t="s">
        <v>528</v>
      </c>
      <c r="C219" s="173"/>
      <c r="D219" s="174"/>
      <c r="E219" s="175" t="s">
        <v>532</v>
      </c>
      <c r="F219" s="176"/>
      <c r="G219" s="176"/>
      <c r="H219" s="177">
        <v>3841</v>
      </c>
      <c r="I219" s="178">
        <v>6205</v>
      </c>
      <c r="J219" s="177"/>
      <c r="K219" s="178">
        <f t="shared" si="4"/>
        <v>1.6154647227284562</v>
      </c>
    </row>
    <row r="220" spans="1:11" hidden="1" x14ac:dyDescent="0.2">
      <c r="A220" s="1" t="s">
        <v>528</v>
      </c>
      <c r="C220" s="173"/>
      <c r="D220" s="174"/>
      <c r="E220" s="175"/>
      <c r="F220" s="176" t="s">
        <v>538</v>
      </c>
      <c r="G220" s="176" t="s">
        <v>1791</v>
      </c>
      <c r="H220" s="177"/>
      <c r="I220" s="178">
        <v>6205</v>
      </c>
      <c r="J220" s="177"/>
      <c r="K220" s="178" t="str">
        <f t="shared" si="4"/>
        <v>***</v>
      </c>
    </row>
    <row r="221" spans="1:11" x14ac:dyDescent="0.2">
      <c r="A221" s="1" t="s">
        <v>16</v>
      </c>
      <c r="C221" s="22"/>
      <c r="D221" s="157"/>
      <c r="E221" s="23" t="s">
        <v>1792</v>
      </c>
      <c r="F221" s="24"/>
      <c r="G221" s="24"/>
      <c r="H221" s="30">
        <v>4825</v>
      </c>
      <c r="I221" s="31">
        <v>6150</v>
      </c>
      <c r="J221" s="30"/>
      <c r="K221" s="31">
        <f t="shared" si="4"/>
        <v>1.2746113989637307</v>
      </c>
    </row>
    <row r="222" spans="1:11" x14ac:dyDescent="0.2">
      <c r="A222" s="1" t="s">
        <v>528</v>
      </c>
      <c r="C222" s="173"/>
      <c r="D222" s="174"/>
      <c r="E222" s="175" t="s">
        <v>532</v>
      </c>
      <c r="F222" s="176"/>
      <c r="G222" s="176"/>
      <c r="H222" s="177">
        <v>4825</v>
      </c>
      <c r="I222" s="178">
        <v>6150</v>
      </c>
      <c r="J222" s="177"/>
      <c r="K222" s="178">
        <f t="shared" si="4"/>
        <v>1.2746113989637307</v>
      </c>
    </row>
    <row r="223" spans="1:11" hidden="1" x14ac:dyDescent="0.2">
      <c r="A223" s="1" t="s">
        <v>528</v>
      </c>
      <c r="C223" s="173"/>
      <c r="D223" s="174"/>
      <c r="E223" s="175"/>
      <c r="F223" s="176" t="s">
        <v>668</v>
      </c>
      <c r="G223" s="176" t="s">
        <v>1793</v>
      </c>
      <c r="H223" s="177"/>
      <c r="I223" s="178">
        <v>6150</v>
      </c>
      <c r="J223" s="177"/>
      <c r="K223" s="178" t="str">
        <f t="shared" si="4"/>
        <v>***</v>
      </c>
    </row>
    <row r="224" spans="1:11" x14ac:dyDescent="0.2">
      <c r="A224" s="1" t="s">
        <v>13</v>
      </c>
      <c r="C224" s="19" t="s">
        <v>1671</v>
      </c>
      <c r="D224" s="25" t="s">
        <v>1794</v>
      </c>
      <c r="E224" s="20" t="s">
        <v>1795</v>
      </c>
      <c r="F224" s="21"/>
      <c r="G224" s="21"/>
      <c r="H224" s="28">
        <v>0</v>
      </c>
      <c r="I224" s="29">
        <v>11600</v>
      </c>
      <c r="J224" s="28" t="s">
        <v>15</v>
      </c>
      <c r="K224" s="29" t="str">
        <f t="shared" si="4"/>
        <v>***</v>
      </c>
    </row>
    <row r="225" spans="1:11" x14ac:dyDescent="0.2">
      <c r="A225" s="1" t="s">
        <v>16</v>
      </c>
      <c r="C225" s="22"/>
      <c r="D225" s="157"/>
      <c r="E225" s="23" t="s">
        <v>1674</v>
      </c>
      <c r="F225" s="24"/>
      <c r="G225" s="24"/>
      <c r="H225" s="30">
        <v>0</v>
      </c>
      <c r="I225" s="31">
        <v>11600</v>
      </c>
      <c r="J225" s="30"/>
      <c r="K225" s="31" t="str">
        <f t="shared" si="4"/>
        <v>***</v>
      </c>
    </row>
    <row r="226" spans="1:11" x14ac:dyDescent="0.2">
      <c r="A226" s="1" t="s">
        <v>528</v>
      </c>
      <c r="C226" s="173"/>
      <c r="D226" s="174"/>
      <c r="E226" s="175" t="s">
        <v>532</v>
      </c>
      <c r="F226" s="176"/>
      <c r="G226" s="176"/>
      <c r="H226" s="177">
        <v>0</v>
      </c>
      <c r="I226" s="178">
        <v>11600</v>
      </c>
      <c r="J226" s="177"/>
      <c r="K226" s="178" t="str">
        <f t="shared" si="4"/>
        <v>***</v>
      </c>
    </row>
    <row r="227" spans="1:11" hidden="1" x14ac:dyDescent="0.2">
      <c r="A227" s="1" t="s">
        <v>528</v>
      </c>
      <c r="C227" s="173"/>
      <c r="D227" s="174"/>
      <c r="E227" s="175"/>
      <c r="F227" s="176" t="s">
        <v>536</v>
      </c>
      <c r="G227" s="176" t="s">
        <v>1796</v>
      </c>
      <c r="H227" s="177"/>
      <c r="I227" s="178">
        <v>5000</v>
      </c>
      <c r="J227" s="177"/>
      <c r="K227" s="178" t="str">
        <f t="shared" si="4"/>
        <v>***</v>
      </c>
    </row>
    <row r="228" spans="1:11" hidden="1" x14ac:dyDescent="0.2">
      <c r="A228" s="1" t="s">
        <v>528</v>
      </c>
      <c r="C228" s="173"/>
      <c r="D228" s="174"/>
      <c r="E228" s="175"/>
      <c r="F228" s="176" t="s">
        <v>553</v>
      </c>
      <c r="G228" s="176" t="s">
        <v>1797</v>
      </c>
      <c r="H228" s="177"/>
      <c r="I228" s="178">
        <v>3400</v>
      </c>
      <c r="J228" s="177"/>
      <c r="K228" s="178" t="str">
        <f t="shared" si="4"/>
        <v>***</v>
      </c>
    </row>
    <row r="229" spans="1:11" hidden="1" x14ac:dyDescent="0.2">
      <c r="A229" s="1" t="s">
        <v>528</v>
      </c>
      <c r="C229" s="173"/>
      <c r="D229" s="174"/>
      <c r="E229" s="175"/>
      <c r="F229" s="176" t="s">
        <v>538</v>
      </c>
      <c r="G229" s="176" t="s">
        <v>1798</v>
      </c>
      <c r="H229" s="177"/>
      <c r="I229" s="178">
        <v>3200</v>
      </c>
      <c r="J229" s="177"/>
      <c r="K229" s="178" t="str">
        <f t="shared" si="4"/>
        <v>***</v>
      </c>
    </row>
    <row r="230" spans="1:11" x14ac:dyDescent="0.2">
      <c r="A230" s="1" t="s">
        <v>13</v>
      </c>
      <c r="C230" s="19" t="s">
        <v>1799</v>
      </c>
      <c r="D230" s="25" t="s">
        <v>1701</v>
      </c>
      <c r="E230" s="20" t="s">
        <v>1702</v>
      </c>
      <c r="F230" s="21"/>
      <c r="G230" s="21"/>
      <c r="H230" s="28">
        <v>193300.6</v>
      </c>
      <c r="I230" s="29">
        <v>193300.6</v>
      </c>
      <c r="J230" s="28" t="s">
        <v>15</v>
      </c>
      <c r="K230" s="29">
        <f t="shared" si="4"/>
        <v>1</v>
      </c>
    </row>
    <row r="231" spans="1:11" x14ac:dyDescent="0.2">
      <c r="A231" s="1" t="s">
        <v>16</v>
      </c>
      <c r="C231" s="22"/>
      <c r="D231" s="157"/>
      <c r="E231" s="23" t="s">
        <v>1692</v>
      </c>
      <c r="F231" s="24"/>
      <c r="G231" s="24"/>
      <c r="H231" s="30">
        <v>193300.6</v>
      </c>
      <c r="I231" s="31">
        <v>193300.6</v>
      </c>
      <c r="J231" s="30"/>
      <c r="K231" s="31">
        <f t="shared" si="4"/>
        <v>1</v>
      </c>
    </row>
    <row r="232" spans="1:11" ht="13.5" thickBot="1" x14ac:dyDescent="0.25">
      <c r="A232" s="1" t="s">
        <v>528</v>
      </c>
      <c r="C232" s="173"/>
      <c r="D232" s="174"/>
      <c r="E232" s="175" t="s">
        <v>529</v>
      </c>
      <c r="F232" s="176"/>
      <c r="G232" s="176"/>
      <c r="H232" s="177">
        <v>193300.6</v>
      </c>
      <c r="I232" s="178">
        <v>193300.6</v>
      </c>
      <c r="J232" s="177"/>
      <c r="K232" s="178">
        <f t="shared" si="4"/>
        <v>1</v>
      </c>
    </row>
    <row r="233" spans="1:11" ht="13.5" hidden="1" thickBot="1" x14ac:dyDescent="0.25">
      <c r="A233" s="1" t="s">
        <v>528</v>
      </c>
      <c r="C233" s="173"/>
      <c r="D233" s="174"/>
      <c r="E233" s="175"/>
      <c r="F233" s="176" t="s">
        <v>530</v>
      </c>
      <c r="G233" s="176" t="s">
        <v>550</v>
      </c>
      <c r="H233" s="177"/>
      <c r="I233" s="178">
        <v>193300.6</v>
      </c>
      <c r="J233" s="177"/>
      <c r="K233" s="178" t="str">
        <f t="shared" si="4"/>
        <v>***</v>
      </c>
    </row>
    <row r="234" spans="1:11" ht="13.5" thickBot="1" x14ac:dyDescent="0.25">
      <c r="A234" s="1" t="s">
        <v>12</v>
      </c>
      <c r="C234" s="171" t="s">
        <v>1800</v>
      </c>
      <c r="D234" s="172"/>
      <c r="E234" s="144"/>
      <c r="F234" s="9"/>
      <c r="G234" s="9"/>
      <c r="H234" s="179" t="s">
        <v>551</v>
      </c>
      <c r="I234" s="180">
        <v>3085762.3</v>
      </c>
      <c r="J234" s="179"/>
      <c r="K234" s="180" t="s">
        <v>25</v>
      </c>
    </row>
    <row r="235" spans="1:11" ht="13.5" thickBot="1" x14ac:dyDescent="0.25">
      <c r="A235" s="1" t="s">
        <v>21</v>
      </c>
      <c r="C235" s="6" t="s">
        <v>22</v>
      </c>
      <c r="D235" s="12"/>
      <c r="E235" s="7"/>
      <c r="F235" s="8"/>
      <c r="G235" s="8"/>
      <c r="H235" s="181" t="s">
        <v>551</v>
      </c>
      <c r="I235" s="182">
        <f>SUM(I13:I234)/5</f>
        <v>3190814.1999999993</v>
      </c>
      <c r="J235" s="181" t="e">
        <f>I235-#REF!</f>
        <v>#REF!</v>
      </c>
      <c r="K235" s="183" t="s">
        <v>25</v>
      </c>
    </row>
    <row r="236" spans="1:11" x14ac:dyDescent="0.2">
      <c r="A236" s="1" t="s">
        <v>1</v>
      </c>
      <c r="D236" s="11"/>
      <c r="H236" s="26"/>
      <c r="I236" s="26"/>
      <c r="J236" s="26"/>
      <c r="K236" s="26"/>
    </row>
  </sheetData>
  <mergeCells count="1">
    <mergeCell ref="H10:K10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N103"/>
  <sheetViews>
    <sheetView showGridLines="0" topLeftCell="B1" workbookViewId="0">
      <selection activeCell="C1" sqref="C1"/>
    </sheetView>
  </sheetViews>
  <sheetFormatPr defaultRowHeight="12.75" x14ac:dyDescent="0.2"/>
  <cols>
    <col min="1" max="1" width="4.28515625" style="1" hidden="1" customWidth="1"/>
    <col min="2" max="2" width="0.85546875" style="1" customWidth="1"/>
    <col min="3" max="3" width="26.140625" style="1" customWidth="1"/>
    <col min="4" max="4" width="8.7109375" style="1" customWidth="1"/>
    <col min="5" max="5" width="48.28515625" style="1" customWidth="1"/>
    <col min="6" max="6" width="4.42578125" style="18" hidden="1" customWidth="1"/>
    <col min="7" max="7" width="37.140625" style="18" hidden="1" customWidth="1"/>
    <col min="8" max="9" width="15" style="18" customWidth="1"/>
    <col min="10" max="10" width="10" style="18" hidden="1" customWidth="1"/>
    <col min="11" max="11" width="8.28515625" style="18" customWidth="1"/>
    <col min="12" max="14" width="9.140625" style="18"/>
    <col min="257" max="257" width="0" hidden="1" customWidth="1"/>
    <col min="258" max="258" width="0.85546875" customWidth="1"/>
    <col min="259" max="259" width="26.140625" customWidth="1"/>
    <col min="260" max="260" width="8.7109375" customWidth="1"/>
    <col min="261" max="261" width="48.28515625" customWidth="1"/>
    <col min="262" max="263" width="0" hidden="1" customWidth="1"/>
    <col min="264" max="265" width="15" customWidth="1"/>
    <col min="266" max="266" width="0" hidden="1" customWidth="1"/>
    <col min="267" max="267" width="8.28515625" customWidth="1"/>
    <col min="513" max="513" width="0" hidden="1" customWidth="1"/>
    <col min="514" max="514" width="0.85546875" customWidth="1"/>
    <col min="515" max="515" width="26.140625" customWidth="1"/>
    <col min="516" max="516" width="8.7109375" customWidth="1"/>
    <col min="517" max="517" width="48.28515625" customWidth="1"/>
    <col min="518" max="519" width="0" hidden="1" customWidth="1"/>
    <col min="520" max="521" width="15" customWidth="1"/>
    <col min="522" max="522" width="0" hidden="1" customWidth="1"/>
    <col min="523" max="523" width="8.28515625" customWidth="1"/>
    <col min="769" max="769" width="0" hidden="1" customWidth="1"/>
    <col min="770" max="770" width="0.85546875" customWidth="1"/>
    <col min="771" max="771" width="26.140625" customWidth="1"/>
    <col min="772" max="772" width="8.7109375" customWidth="1"/>
    <col min="773" max="773" width="48.28515625" customWidth="1"/>
    <col min="774" max="775" width="0" hidden="1" customWidth="1"/>
    <col min="776" max="777" width="15" customWidth="1"/>
    <col min="778" max="778" width="0" hidden="1" customWidth="1"/>
    <col min="779" max="779" width="8.28515625" customWidth="1"/>
    <col min="1025" max="1025" width="0" hidden="1" customWidth="1"/>
    <col min="1026" max="1026" width="0.85546875" customWidth="1"/>
    <col min="1027" max="1027" width="26.140625" customWidth="1"/>
    <col min="1028" max="1028" width="8.7109375" customWidth="1"/>
    <col min="1029" max="1029" width="48.28515625" customWidth="1"/>
    <col min="1030" max="1031" width="0" hidden="1" customWidth="1"/>
    <col min="1032" max="1033" width="15" customWidth="1"/>
    <col min="1034" max="1034" width="0" hidden="1" customWidth="1"/>
    <col min="1035" max="1035" width="8.28515625" customWidth="1"/>
    <col min="1281" max="1281" width="0" hidden="1" customWidth="1"/>
    <col min="1282" max="1282" width="0.85546875" customWidth="1"/>
    <col min="1283" max="1283" width="26.140625" customWidth="1"/>
    <col min="1284" max="1284" width="8.7109375" customWidth="1"/>
    <col min="1285" max="1285" width="48.28515625" customWidth="1"/>
    <col min="1286" max="1287" width="0" hidden="1" customWidth="1"/>
    <col min="1288" max="1289" width="15" customWidth="1"/>
    <col min="1290" max="1290" width="0" hidden="1" customWidth="1"/>
    <col min="1291" max="1291" width="8.28515625" customWidth="1"/>
    <col min="1537" max="1537" width="0" hidden="1" customWidth="1"/>
    <col min="1538" max="1538" width="0.85546875" customWidth="1"/>
    <col min="1539" max="1539" width="26.140625" customWidth="1"/>
    <col min="1540" max="1540" width="8.7109375" customWidth="1"/>
    <col min="1541" max="1541" width="48.28515625" customWidth="1"/>
    <col min="1542" max="1543" width="0" hidden="1" customWidth="1"/>
    <col min="1544" max="1545" width="15" customWidth="1"/>
    <col min="1546" max="1546" width="0" hidden="1" customWidth="1"/>
    <col min="1547" max="1547" width="8.28515625" customWidth="1"/>
    <col min="1793" max="1793" width="0" hidden="1" customWidth="1"/>
    <col min="1794" max="1794" width="0.85546875" customWidth="1"/>
    <col min="1795" max="1795" width="26.140625" customWidth="1"/>
    <col min="1796" max="1796" width="8.7109375" customWidth="1"/>
    <col min="1797" max="1797" width="48.28515625" customWidth="1"/>
    <col min="1798" max="1799" width="0" hidden="1" customWidth="1"/>
    <col min="1800" max="1801" width="15" customWidth="1"/>
    <col min="1802" max="1802" width="0" hidden="1" customWidth="1"/>
    <col min="1803" max="1803" width="8.28515625" customWidth="1"/>
    <col min="2049" max="2049" width="0" hidden="1" customWidth="1"/>
    <col min="2050" max="2050" width="0.85546875" customWidth="1"/>
    <col min="2051" max="2051" width="26.140625" customWidth="1"/>
    <col min="2052" max="2052" width="8.7109375" customWidth="1"/>
    <col min="2053" max="2053" width="48.28515625" customWidth="1"/>
    <col min="2054" max="2055" width="0" hidden="1" customWidth="1"/>
    <col min="2056" max="2057" width="15" customWidth="1"/>
    <col min="2058" max="2058" width="0" hidden="1" customWidth="1"/>
    <col min="2059" max="2059" width="8.28515625" customWidth="1"/>
    <col min="2305" max="2305" width="0" hidden="1" customWidth="1"/>
    <col min="2306" max="2306" width="0.85546875" customWidth="1"/>
    <col min="2307" max="2307" width="26.140625" customWidth="1"/>
    <col min="2308" max="2308" width="8.7109375" customWidth="1"/>
    <col min="2309" max="2309" width="48.28515625" customWidth="1"/>
    <col min="2310" max="2311" width="0" hidden="1" customWidth="1"/>
    <col min="2312" max="2313" width="15" customWidth="1"/>
    <col min="2314" max="2314" width="0" hidden="1" customWidth="1"/>
    <col min="2315" max="2315" width="8.28515625" customWidth="1"/>
    <col min="2561" max="2561" width="0" hidden="1" customWidth="1"/>
    <col min="2562" max="2562" width="0.85546875" customWidth="1"/>
    <col min="2563" max="2563" width="26.140625" customWidth="1"/>
    <col min="2564" max="2564" width="8.7109375" customWidth="1"/>
    <col min="2565" max="2565" width="48.28515625" customWidth="1"/>
    <col min="2566" max="2567" width="0" hidden="1" customWidth="1"/>
    <col min="2568" max="2569" width="15" customWidth="1"/>
    <col min="2570" max="2570" width="0" hidden="1" customWidth="1"/>
    <col min="2571" max="2571" width="8.28515625" customWidth="1"/>
    <col min="2817" max="2817" width="0" hidden="1" customWidth="1"/>
    <col min="2818" max="2818" width="0.85546875" customWidth="1"/>
    <col min="2819" max="2819" width="26.140625" customWidth="1"/>
    <col min="2820" max="2820" width="8.7109375" customWidth="1"/>
    <col min="2821" max="2821" width="48.28515625" customWidth="1"/>
    <col min="2822" max="2823" width="0" hidden="1" customWidth="1"/>
    <col min="2824" max="2825" width="15" customWidth="1"/>
    <col min="2826" max="2826" width="0" hidden="1" customWidth="1"/>
    <col min="2827" max="2827" width="8.28515625" customWidth="1"/>
    <col min="3073" max="3073" width="0" hidden="1" customWidth="1"/>
    <col min="3074" max="3074" width="0.85546875" customWidth="1"/>
    <col min="3075" max="3075" width="26.140625" customWidth="1"/>
    <col min="3076" max="3076" width="8.7109375" customWidth="1"/>
    <col min="3077" max="3077" width="48.28515625" customWidth="1"/>
    <col min="3078" max="3079" width="0" hidden="1" customWidth="1"/>
    <col min="3080" max="3081" width="15" customWidth="1"/>
    <col min="3082" max="3082" width="0" hidden="1" customWidth="1"/>
    <col min="3083" max="3083" width="8.28515625" customWidth="1"/>
    <col min="3329" max="3329" width="0" hidden="1" customWidth="1"/>
    <col min="3330" max="3330" width="0.85546875" customWidth="1"/>
    <col min="3331" max="3331" width="26.140625" customWidth="1"/>
    <col min="3332" max="3332" width="8.7109375" customWidth="1"/>
    <col min="3333" max="3333" width="48.28515625" customWidth="1"/>
    <col min="3334" max="3335" width="0" hidden="1" customWidth="1"/>
    <col min="3336" max="3337" width="15" customWidth="1"/>
    <col min="3338" max="3338" width="0" hidden="1" customWidth="1"/>
    <col min="3339" max="3339" width="8.28515625" customWidth="1"/>
    <col min="3585" max="3585" width="0" hidden="1" customWidth="1"/>
    <col min="3586" max="3586" width="0.85546875" customWidth="1"/>
    <col min="3587" max="3587" width="26.140625" customWidth="1"/>
    <col min="3588" max="3588" width="8.7109375" customWidth="1"/>
    <col min="3589" max="3589" width="48.28515625" customWidth="1"/>
    <col min="3590" max="3591" width="0" hidden="1" customWidth="1"/>
    <col min="3592" max="3593" width="15" customWidth="1"/>
    <col min="3594" max="3594" width="0" hidden="1" customWidth="1"/>
    <col min="3595" max="3595" width="8.28515625" customWidth="1"/>
    <col min="3841" max="3841" width="0" hidden="1" customWidth="1"/>
    <col min="3842" max="3842" width="0.85546875" customWidth="1"/>
    <col min="3843" max="3843" width="26.140625" customWidth="1"/>
    <col min="3844" max="3844" width="8.7109375" customWidth="1"/>
    <col min="3845" max="3845" width="48.28515625" customWidth="1"/>
    <col min="3846" max="3847" width="0" hidden="1" customWidth="1"/>
    <col min="3848" max="3849" width="15" customWidth="1"/>
    <col min="3850" max="3850" width="0" hidden="1" customWidth="1"/>
    <col min="3851" max="3851" width="8.28515625" customWidth="1"/>
    <col min="4097" max="4097" width="0" hidden="1" customWidth="1"/>
    <col min="4098" max="4098" width="0.85546875" customWidth="1"/>
    <col min="4099" max="4099" width="26.140625" customWidth="1"/>
    <col min="4100" max="4100" width="8.7109375" customWidth="1"/>
    <col min="4101" max="4101" width="48.28515625" customWidth="1"/>
    <col min="4102" max="4103" width="0" hidden="1" customWidth="1"/>
    <col min="4104" max="4105" width="15" customWidth="1"/>
    <col min="4106" max="4106" width="0" hidden="1" customWidth="1"/>
    <col min="4107" max="4107" width="8.28515625" customWidth="1"/>
    <col min="4353" max="4353" width="0" hidden="1" customWidth="1"/>
    <col min="4354" max="4354" width="0.85546875" customWidth="1"/>
    <col min="4355" max="4355" width="26.140625" customWidth="1"/>
    <col min="4356" max="4356" width="8.7109375" customWidth="1"/>
    <col min="4357" max="4357" width="48.28515625" customWidth="1"/>
    <col min="4358" max="4359" width="0" hidden="1" customWidth="1"/>
    <col min="4360" max="4361" width="15" customWidth="1"/>
    <col min="4362" max="4362" width="0" hidden="1" customWidth="1"/>
    <col min="4363" max="4363" width="8.28515625" customWidth="1"/>
    <col min="4609" max="4609" width="0" hidden="1" customWidth="1"/>
    <col min="4610" max="4610" width="0.85546875" customWidth="1"/>
    <col min="4611" max="4611" width="26.140625" customWidth="1"/>
    <col min="4612" max="4612" width="8.7109375" customWidth="1"/>
    <col min="4613" max="4613" width="48.28515625" customWidth="1"/>
    <col min="4614" max="4615" width="0" hidden="1" customWidth="1"/>
    <col min="4616" max="4617" width="15" customWidth="1"/>
    <col min="4618" max="4618" width="0" hidden="1" customWidth="1"/>
    <col min="4619" max="4619" width="8.28515625" customWidth="1"/>
    <col min="4865" max="4865" width="0" hidden="1" customWidth="1"/>
    <col min="4866" max="4866" width="0.85546875" customWidth="1"/>
    <col min="4867" max="4867" width="26.140625" customWidth="1"/>
    <col min="4868" max="4868" width="8.7109375" customWidth="1"/>
    <col min="4869" max="4869" width="48.28515625" customWidth="1"/>
    <col min="4870" max="4871" width="0" hidden="1" customWidth="1"/>
    <col min="4872" max="4873" width="15" customWidth="1"/>
    <col min="4874" max="4874" width="0" hidden="1" customWidth="1"/>
    <col min="4875" max="4875" width="8.28515625" customWidth="1"/>
    <col min="5121" max="5121" width="0" hidden="1" customWidth="1"/>
    <col min="5122" max="5122" width="0.85546875" customWidth="1"/>
    <col min="5123" max="5123" width="26.140625" customWidth="1"/>
    <col min="5124" max="5124" width="8.7109375" customWidth="1"/>
    <col min="5125" max="5125" width="48.28515625" customWidth="1"/>
    <col min="5126" max="5127" width="0" hidden="1" customWidth="1"/>
    <col min="5128" max="5129" width="15" customWidth="1"/>
    <col min="5130" max="5130" width="0" hidden="1" customWidth="1"/>
    <col min="5131" max="5131" width="8.28515625" customWidth="1"/>
    <col min="5377" max="5377" width="0" hidden="1" customWidth="1"/>
    <col min="5378" max="5378" width="0.85546875" customWidth="1"/>
    <col min="5379" max="5379" width="26.140625" customWidth="1"/>
    <col min="5380" max="5380" width="8.7109375" customWidth="1"/>
    <col min="5381" max="5381" width="48.28515625" customWidth="1"/>
    <col min="5382" max="5383" width="0" hidden="1" customWidth="1"/>
    <col min="5384" max="5385" width="15" customWidth="1"/>
    <col min="5386" max="5386" width="0" hidden="1" customWidth="1"/>
    <col min="5387" max="5387" width="8.28515625" customWidth="1"/>
    <col min="5633" max="5633" width="0" hidden="1" customWidth="1"/>
    <col min="5634" max="5634" width="0.85546875" customWidth="1"/>
    <col min="5635" max="5635" width="26.140625" customWidth="1"/>
    <col min="5636" max="5636" width="8.7109375" customWidth="1"/>
    <col min="5637" max="5637" width="48.28515625" customWidth="1"/>
    <col min="5638" max="5639" width="0" hidden="1" customWidth="1"/>
    <col min="5640" max="5641" width="15" customWidth="1"/>
    <col min="5642" max="5642" width="0" hidden="1" customWidth="1"/>
    <col min="5643" max="5643" width="8.28515625" customWidth="1"/>
    <col min="5889" max="5889" width="0" hidden="1" customWidth="1"/>
    <col min="5890" max="5890" width="0.85546875" customWidth="1"/>
    <col min="5891" max="5891" width="26.140625" customWidth="1"/>
    <col min="5892" max="5892" width="8.7109375" customWidth="1"/>
    <col min="5893" max="5893" width="48.28515625" customWidth="1"/>
    <col min="5894" max="5895" width="0" hidden="1" customWidth="1"/>
    <col min="5896" max="5897" width="15" customWidth="1"/>
    <col min="5898" max="5898" width="0" hidden="1" customWidth="1"/>
    <col min="5899" max="5899" width="8.28515625" customWidth="1"/>
    <col min="6145" max="6145" width="0" hidden="1" customWidth="1"/>
    <col min="6146" max="6146" width="0.85546875" customWidth="1"/>
    <col min="6147" max="6147" width="26.140625" customWidth="1"/>
    <col min="6148" max="6148" width="8.7109375" customWidth="1"/>
    <col min="6149" max="6149" width="48.28515625" customWidth="1"/>
    <col min="6150" max="6151" width="0" hidden="1" customWidth="1"/>
    <col min="6152" max="6153" width="15" customWidth="1"/>
    <col min="6154" max="6154" width="0" hidden="1" customWidth="1"/>
    <col min="6155" max="6155" width="8.28515625" customWidth="1"/>
    <col min="6401" max="6401" width="0" hidden="1" customWidth="1"/>
    <col min="6402" max="6402" width="0.85546875" customWidth="1"/>
    <col min="6403" max="6403" width="26.140625" customWidth="1"/>
    <col min="6404" max="6404" width="8.7109375" customWidth="1"/>
    <col min="6405" max="6405" width="48.28515625" customWidth="1"/>
    <col min="6406" max="6407" width="0" hidden="1" customWidth="1"/>
    <col min="6408" max="6409" width="15" customWidth="1"/>
    <col min="6410" max="6410" width="0" hidden="1" customWidth="1"/>
    <col min="6411" max="6411" width="8.28515625" customWidth="1"/>
    <col min="6657" max="6657" width="0" hidden="1" customWidth="1"/>
    <col min="6658" max="6658" width="0.85546875" customWidth="1"/>
    <col min="6659" max="6659" width="26.140625" customWidth="1"/>
    <col min="6660" max="6660" width="8.7109375" customWidth="1"/>
    <col min="6661" max="6661" width="48.28515625" customWidth="1"/>
    <col min="6662" max="6663" width="0" hidden="1" customWidth="1"/>
    <col min="6664" max="6665" width="15" customWidth="1"/>
    <col min="6666" max="6666" width="0" hidden="1" customWidth="1"/>
    <col min="6667" max="6667" width="8.28515625" customWidth="1"/>
    <col min="6913" max="6913" width="0" hidden="1" customWidth="1"/>
    <col min="6914" max="6914" width="0.85546875" customWidth="1"/>
    <col min="6915" max="6915" width="26.140625" customWidth="1"/>
    <col min="6916" max="6916" width="8.7109375" customWidth="1"/>
    <col min="6917" max="6917" width="48.28515625" customWidth="1"/>
    <col min="6918" max="6919" width="0" hidden="1" customWidth="1"/>
    <col min="6920" max="6921" width="15" customWidth="1"/>
    <col min="6922" max="6922" width="0" hidden="1" customWidth="1"/>
    <col min="6923" max="6923" width="8.28515625" customWidth="1"/>
    <col min="7169" max="7169" width="0" hidden="1" customWidth="1"/>
    <col min="7170" max="7170" width="0.85546875" customWidth="1"/>
    <col min="7171" max="7171" width="26.140625" customWidth="1"/>
    <col min="7172" max="7172" width="8.7109375" customWidth="1"/>
    <col min="7173" max="7173" width="48.28515625" customWidth="1"/>
    <col min="7174" max="7175" width="0" hidden="1" customWidth="1"/>
    <col min="7176" max="7177" width="15" customWidth="1"/>
    <col min="7178" max="7178" width="0" hidden="1" customWidth="1"/>
    <col min="7179" max="7179" width="8.28515625" customWidth="1"/>
    <col min="7425" max="7425" width="0" hidden="1" customWidth="1"/>
    <col min="7426" max="7426" width="0.85546875" customWidth="1"/>
    <col min="7427" max="7427" width="26.140625" customWidth="1"/>
    <col min="7428" max="7428" width="8.7109375" customWidth="1"/>
    <col min="7429" max="7429" width="48.28515625" customWidth="1"/>
    <col min="7430" max="7431" width="0" hidden="1" customWidth="1"/>
    <col min="7432" max="7433" width="15" customWidth="1"/>
    <col min="7434" max="7434" width="0" hidden="1" customWidth="1"/>
    <col min="7435" max="7435" width="8.28515625" customWidth="1"/>
    <col min="7681" max="7681" width="0" hidden="1" customWidth="1"/>
    <col min="7682" max="7682" width="0.85546875" customWidth="1"/>
    <col min="7683" max="7683" width="26.140625" customWidth="1"/>
    <col min="7684" max="7684" width="8.7109375" customWidth="1"/>
    <col min="7685" max="7685" width="48.28515625" customWidth="1"/>
    <col min="7686" max="7687" width="0" hidden="1" customWidth="1"/>
    <col min="7688" max="7689" width="15" customWidth="1"/>
    <col min="7690" max="7690" width="0" hidden="1" customWidth="1"/>
    <col min="7691" max="7691" width="8.28515625" customWidth="1"/>
    <col min="7937" max="7937" width="0" hidden="1" customWidth="1"/>
    <col min="7938" max="7938" width="0.85546875" customWidth="1"/>
    <col min="7939" max="7939" width="26.140625" customWidth="1"/>
    <col min="7940" max="7940" width="8.7109375" customWidth="1"/>
    <col min="7941" max="7941" width="48.28515625" customWidth="1"/>
    <col min="7942" max="7943" width="0" hidden="1" customWidth="1"/>
    <col min="7944" max="7945" width="15" customWidth="1"/>
    <col min="7946" max="7946" width="0" hidden="1" customWidth="1"/>
    <col min="7947" max="7947" width="8.28515625" customWidth="1"/>
    <col min="8193" max="8193" width="0" hidden="1" customWidth="1"/>
    <col min="8194" max="8194" width="0.85546875" customWidth="1"/>
    <col min="8195" max="8195" width="26.140625" customWidth="1"/>
    <col min="8196" max="8196" width="8.7109375" customWidth="1"/>
    <col min="8197" max="8197" width="48.28515625" customWidth="1"/>
    <col min="8198" max="8199" width="0" hidden="1" customWidth="1"/>
    <col min="8200" max="8201" width="15" customWidth="1"/>
    <col min="8202" max="8202" width="0" hidden="1" customWidth="1"/>
    <col min="8203" max="8203" width="8.28515625" customWidth="1"/>
    <col min="8449" max="8449" width="0" hidden="1" customWidth="1"/>
    <col min="8450" max="8450" width="0.85546875" customWidth="1"/>
    <col min="8451" max="8451" width="26.140625" customWidth="1"/>
    <col min="8452" max="8452" width="8.7109375" customWidth="1"/>
    <col min="8453" max="8453" width="48.28515625" customWidth="1"/>
    <col min="8454" max="8455" width="0" hidden="1" customWidth="1"/>
    <col min="8456" max="8457" width="15" customWidth="1"/>
    <col min="8458" max="8458" width="0" hidden="1" customWidth="1"/>
    <col min="8459" max="8459" width="8.28515625" customWidth="1"/>
    <col min="8705" max="8705" width="0" hidden="1" customWidth="1"/>
    <col min="8706" max="8706" width="0.85546875" customWidth="1"/>
    <col min="8707" max="8707" width="26.140625" customWidth="1"/>
    <col min="8708" max="8708" width="8.7109375" customWidth="1"/>
    <col min="8709" max="8709" width="48.28515625" customWidth="1"/>
    <col min="8710" max="8711" width="0" hidden="1" customWidth="1"/>
    <col min="8712" max="8713" width="15" customWidth="1"/>
    <col min="8714" max="8714" width="0" hidden="1" customWidth="1"/>
    <col min="8715" max="8715" width="8.28515625" customWidth="1"/>
    <col min="8961" max="8961" width="0" hidden="1" customWidth="1"/>
    <col min="8962" max="8962" width="0.85546875" customWidth="1"/>
    <col min="8963" max="8963" width="26.140625" customWidth="1"/>
    <col min="8964" max="8964" width="8.7109375" customWidth="1"/>
    <col min="8965" max="8965" width="48.28515625" customWidth="1"/>
    <col min="8966" max="8967" width="0" hidden="1" customWidth="1"/>
    <col min="8968" max="8969" width="15" customWidth="1"/>
    <col min="8970" max="8970" width="0" hidden="1" customWidth="1"/>
    <col min="8971" max="8971" width="8.28515625" customWidth="1"/>
    <col min="9217" max="9217" width="0" hidden="1" customWidth="1"/>
    <col min="9218" max="9218" width="0.85546875" customWidth="1"/>
    <col min="9219" max="9219" width="26.140625" customWidth="1"/>
    <col min="9220" max="9220" width="8.7109375" customWidth="1"/>
    <col min="9221" max="9221" width="48.28515625" customWidth="1"/>
    <col min="9222" max="9223" width="0" hidden="1" customWidth="1"/>
    <col min="9224" max="9225" width="15" customWidth="1"/>
    <col min="9226" max="9226" width="0" hidden="1" customWidth="1"/>
    <col min="9227" max="9227" width="8.28515625" customWidth="1"/>
    <col min="9473" max="9473" width="0" hidden="1" customWidth="1"/>
    <col min="9474" max="9474" width="0.85546875" customWidth="1"/>
    <col min="9475" max="9475" width="26.140625" customWidth="1"/>
    <col min="9476" max="9476" width="8.7109375" customWidth="1"/>
    <col min="9477" max="9477" width="48.28515625" customWidth="1"/>
    <col min="9478" max="9479" width="0" hidden="1" customWidth="1"/>
    <col min="9480" max="9481" width="15" customWidth="1"/>
    <col min="9482" max="9482" width="0" hidden="1" customWidth="1"/>
    <col min="9483" max="9483" width="8.28515625" customWidth="1"/>
    <col min="9729" max="9729" width="0" hidden="1" customWidth="1"/>
    <col min="9730" max="9730" width="0.85546875" customWidth="1"/>
    <col min="9731" max="9731" width="26.140625" customWidth="1"/>
    <col min="9732" max="9732" width="8.7109375" customWidth="1"/>
    <col min="9733" max="9733" width="48.28515625" customWidth="1"/>
    <col min="9734" max="9735" width="0" hidden="1" customWidth="1"/>
    <col min="9736" max="9737" width="15" customWidth="1"/>
    <col min="9738" max="9738" width="0" hidden="1" customWidth="1"/>
    <col min="9739" max="9739" width="8.28515625" customWidth="1"/>
    <col min="9985" max="9985" width="0" hidden="1" customWidth="1"/>
    <col min="9986" max="9986" width="0.85546875" customWidth="1"/>
    <col min="9987" max="9987" width="26.140625" customWidth="1"/>
    <col min="9988" max="9988" width="8.7109375" customWidth="1"/>
    <col min="9989" max="9989" width="48.28515625" customWidth="1"/>
    <col min="9990" max="9991" width="0" hidden="1" customWidth="1"/>
    <col min="9992" max="9993" width="15" customWidth="1"/>
    <col min="9994" max="9994" width="0" hidden="1" customWidth="1"/>
    <col min="9995" max="9995" width="8.28515625" customWidth="1"/>
    <col min="10241" max="10241" width="0" hidden="1" customWidth="1"/>
    <col min="10242" max="10242" width="0.85546875" customWidth="1"/>
    <col min="10243" max="10243" width="26.140625" customWidth="1"/>
    <col min="10244" max="10244" width="8.7109375" customWidth="1"/>
    <col min="10245" max="10245" width="48.28515625" customWidth="1"/>
    <col min="10246" max="10247" width="0" hidden="1" customWidth="1"/>
    <col min="10248" max="10249" width="15" customWidth="1"/>
    <col min="10250" max="10250" width="0" hidden="1" customWidth="1"/>
    <col min="10251" max="10251" width="8.28515625" customWidth="1"/>
    <col min="10497" max="10497" width="0" hidden="1" customWidth="1"/>
    <col min="10498" max="10498" width="0.85546875" customWidth="1"/>
    <col min="10499" max="10499" width="26.140625" customWidth="1"/>
    <col min="10500" max="10500" width="8.7109375" customWidth="1"/>
    <col min="10501" max="10501" width="48.28515625" customWidth="1"/>
    <col min="10502" max="10503" width="0" hidden="1" customWidth="1"/>
    <col min="10504" max="10505" width="15" customWidth="1"/>
    <col min="10506" max="10506" width="0" hidden="1" customWidth="1"/>
    <col min="10507" max="10507" width="8.28515625" customWidth="1"/>
    <col min="10753" max="10753" width="0" hidden="1" customWidth="1"/>
    <col min="10754" max="10754" width="0.85546875" customWidth="1"/>
    <col min="10755" max="10755" width="26.140625" customWidth="1"/>
    <col min="10756" max="10756" width="8.7109375" customWidth="1"/>
    <col min="10757" max="10757" width="48.28515625" customWidth="1"/>
    <col min="10758" max="10759" width="0" hidden="1" customWidth="1"/>
    <col min="10760" max="10761" width="15" customWidth="1"/>
    <col min="10762" max="10762" width="0" hidden="1" customWidth="1"/>
    <col min="10763" max="10763" width="8.28515625" customWidth="1"/>
    <col min="11009" max="11009" width="0" hidden="1" customWidth="1"/>
    <col min="11010" max="11010" width="0.85546875" customWidth="1"/>
    <col min="11011" max="11011" width="26.140625" customWidth="1"/>
    <col min="11012" max="11012" width="8.7109375" customWidth="1"/>
    <col min="11013" max="11013" width="48.28515625" customWidth="1"/>
    <col min="11014" max="11015" width="0" hidden="1" customWidth="1"/>
    <col min="11016" max="11017" width="15" customWidth="1"/>
    <col min="11018" max="11018" width="0" hidden="1" customWidth="1"/>
    <col min="11019" max="11019" width="8.28515625" customWidth="1"/>
    <col min="11265" max="11265" width="0" hidden="1" customWidth="1"/>
    <col min="11266" max="11266" width="0.85546875" customWidth="1"/>
    <col min="11267" max="11267" width="26.140625" customWidth="1"/>
    <col min="11268" max="11268" width="8.7109375" customWidth="1"/>
    <col min="11269" max="11269" width="48.28515625" customWidth="1"/>
    <col min="11270" max="11271" width="0" hidden="1" customWidth="1"/>
    <col min="11272" max="11273" width="15" customWidth="1"/>
    <col min="11274" max="11274" width="0" hidden="1" customWidth="1"/>
    <col min="11275" max="11275" width="8.28515625" customWidth="1"/>
    <col min="11521" max="11521" width="0" hidden="1" customWidth="1"/>
    <col min="11522" max="11522" width="0.85546875" customWidth="1"/>
    <col min="11523" max="11523" width="26.140625" customWidth="1"/>
    <col min="11524" max="11524" width="8.7109375" customWidth="1"/>
    <col min="11525" max="11525" width="48.28515625" customWidth="1"/>
    <col min="11526" max="11527" width="0" hidden="1" customWidth="1"/>
    <col min="11528" max="11529" width="15" customWidth="1"/>
    <col min="11530" max="11530" width="0" hidden="1" customWidth="1"/>
    <col min="11531" max="11531" width="8.28515625" customWidth="1"/>
    <col min="11777" max="11777" width="0" hidden="1" customWidth="1"/>
    <col min="11778" max="11778" width="0.85546875" customWidth="1"/>
    <col min="11779" max="11779" width="26.140625" customWidth="1"/>
    <col min="11780" max="11780" width="8.7109375" customWidth="1"/>
    <col min="11781" max="11781" width="48.28515625" customWidth="1"/>
    <col min="11782" max="11783" width="0" hidden="1" customWidth="1"/>
    <col min="11784" max="11785" width="15" customWidth="1"/>
    <col min="11786" max="11786" width="0" hidden="1" customWidth="1"/>
    <col min="11787" max="11787" width="8.28515625" customWidth="1"/>
    <col min="12033" max="12033" width="0" hidden="1" customWidth="1"/>
    <col min="12034" max="12034" width="0.85546875" customWidth="1"/>
    <col min="12035" max="12035" width="26.140625" customWidth="1"/>
    <col min="12036" max="12036" width="8.7109375" customWidth="1"/>
    <col min="12037" max="12037" width="48.28515625" customWidth="1"/>
    <col min="12038" max="12039" width="0" hidden="1" customWidth="1"/>
    <col min="12040" max="12041" width="15" customWidth="1"/>
    <col min="12042" max="12042" width="0" hidden="1" customWidth="1"/>
    <col min="12043" max="12043" width="8.28515625" customWidth="1"/>
    <col min="12289" max="12289" width="0" hidden="1" customWidth="1"/>
    <col min="12290" max="12290" width="0.85546875" customWidth="1"/>
    <col min="12291" max="12291" width="26.140625" customWidth="1"/>
    <col min="12292" max="12292" width="8.7109375" customWidth="1"/>
    <col min="12293" max="12293" width="48.28515625" customWidth="1"/>
    <col min="12294" max="12295" width="0" hidden="1" customWidth="1"/>
    <col min="12296" max="12297" width="15" customWidth="1"/>
    <col min="12298" max="12298" width="0" hidden="1" customWidth="1"/>
    <col min="12299" max="12299" width="8.28515625" customWidth="1"/>
    <col min="12545" max="12545" width="0" hidden="1" customWidth="1"/>
    <col min="12546" max="12546" width="0.85546875" customWidth="1"/>
    <col min="12547" max="12547" width="26.140625" customWidth="1"/>
    <col min="12548" max="12548" width="8.7109375" customWidth="1"/>
    <col min="12549" max="12549" width="48.28515625" customWidth="1"/>
    <col min="12550" max="12551" width="0" hidden="1" customWidth="1"/>
    <col min="12552" max="12553" width="15" customWidth="1"/>
    <col min="12554" max="12554" width="0" hidden="1" customWidth="1"/>
    <col min="12555" max="12555" width="8.28515625" customWidth="1"/>
    <col min="12801" max="12801" width="0" hidden="1" customWidth="1"/>
    <col min="12802" max="12802" width="0.85546875" customWidth="1"/>
    <col min="12803" max="12803" width="26.140625" customWidth="1"/>
    <col min="12804" max="12804" width="8.7109375" customWidth="1"/>
    <col min="12805" max="12805" width="48.28515625" customWidth="1"/>
    <col min="12806" max="12807" width="0" hidden="1" customWidth="1"/>
    <col min="12808" max="12809" width="15" customWidth="1"/>
    <col min="12810" max="12810" width="0" hidden="1" customWidth="1"/>
    <col min="12811" max="12811" width="8.28515625" customWidth="1"/>
    <col min="13057" max="13057" width="0" hidden="1" customWidth="1"/>
    <col min="13058" max="13058" width="0.85546875" customWidth="1"/>
    <col min="13059" max="13059" width="26.140625" customWidth="1"/>
    <col min="13060" max="13060" width="8.7109375" customWidth="1"/>
    <col min="13061" max="13061" width="48.28515625" customWidth="1"/>
    <col min="13062" max="13063" width="0" hidden="1" customWidth="1"/>
    <col min="13064" max="13065" width="15" customWidth="1"/>
    <col min="13066" max="13066" width="0" hidden="1" customWidth="1"/>
    <col min="13067" max="13067" width="8.28515625" customWidth="1"/>
    <col min="13313" max="13313" width="0" hidden="1" customWidth="1"/>
    <col min="13314" max="13314" width="0.85546875" customWidth="1"/>
    <col min="13315" max="13315" width="26.140625" customWidth="1"/>
    <col min="13316" max="13316" width="8.7109375" customWidth="1"/>
    <col min="13317" max="13317" width="48.28515625" customWidth="1"/>
    <col min="13318" max="13319" width="0" hidden="1" customWidth="1"/>
    <col min="13320" max="13321" width="15" customWidth="1"/>
    <col min="13322" max="13322" width="0" hidden="1" customWidth="1"/>
    <col min="13323" max="13323" width="8.28515625" customWidth="1"/>
    <col min="13569" max="13569" width="0" hidden="1" customWidth="1"/>
    <col min="13570" max="13570" width="0.85546875" customWidth="1"/>
    <col min="13571" max="13571" width="26.140625" customWidth="1"/>
    <col min="13572" max="13572" width="8.7109375" customWidth="1"/>
    <col min="13573" max="13573" width="48.28515625" customWidth="1"/>
    <col min="13574" max="13575" width="0" hidden="1" customWidth="1"/>
    <col min="13576" max="13577" width="15" customWidth="1"/>
    <col min="13578" max="13578" width="0" hidden="1" customWidth="1"/>
    <col min="13579" max="13579" width="8.28515625" customWidth="1"/>
    <col min="13825" max="13825" width="0" hidden="1" customWidth="1"/>
    <col min="13826" max="13826" width="0.85546875" customWidth="1"/>
    <col min="13827" max="13827" width="26.140625" customWidth="1"/>
    <col min="13828" max="13828" width="8.7109375" customWidth="1"/>
    <col min="13829" max="13829" width="48.28515625" customWidth="1"/>
    <col min="13830" max="13831" width="0" hidden="1" customWidth="1"/>
    <col min="13832" max="13833" width="15" customWidth="1"/>
    <col min="13834" max="13834" width="0" hidden="1" customWidth="1"/>
    <col min="13835" max="13835" width="8.28515625" customWidth="1"/>
    <col min="14081" max="14081" width="0" hidden="1" customWidth="1"/>
    <col min="14082" max="14082" width="0.85546875" customWidth="1"/>
    <col min="14083" max="14083" width="26.140625" customWidth="1"/>
    <col min="14084" max="14084" width="8.7109375" customWidth="1"/>
    <col min="14085" max="14085" width="48.28515625" customWidth="1"/>
    <col min="14086" max="14087" width="0" hidden="1" customWidth="1"/>
    <col min="14088" max="14089" width="15" customWidth="1"/>
    <col min="14090" max="14090" width="0" hidden="1" customWidth="1"/>
    <col min="14091" max="14091" width="8.28515625" customWidth="1"/>
    <col min="14337" max="14337" width="0" hidden="1" customWidth="1"/>
    <col min="14338" max="14338" width="0.85546875" customWidth="1"/>
    <col min="14339" max="14339" width="26.140625" customWidth="1"/>
    <col min="14340" max="14340" width="8.7109375" customWidth="1"/>
    <col min="14341" max="14341" width="48.28515625" customWidth="1"/>
    <col min="14342" max="14343" width="0" hidden="1" customWidth="1"/>
    <col min="14344" max="14345" width="15" customWidth="1"/>
    <col min="14346" max="14346" width="0" hidden="1" customWidth="1"/>
    <col min="14347" max="14347" width="8.28515625" customWidth="1"/>
    <col min="14593" max="14593" width="0" hidden="1" customWidth="1"/>
    <col min="14594" max="14594" width="0.85546875" customWidth="1"/>
    <col min="14595" max="14595" width="26.140625" customWidth="1"/>
    <col min="14596" max="14596" width="8.7109375" customWidth="1"/>
    <col min="14597" max="14597" width="48.28515625" customWidth="1"/>
    <col min="14598" max="14599" width="0" hidden="1" customWidth="1"/>
    <col min="14600" max="14601" width="15" customWidth="1"/>
    <col min="14602" max="14602" width="0" hidden="1" customWidth="1"/>
    <col min="14603" max="14603" width="8.28515625" customWidth="1"/>
    <col min="14849" max="14849" width="0" hidden="1" customWidth="1"/>
    <col min="14850" max="14850" width="0.85546875" customWidth="1"/>
    <col min="14851" max="14851" width="26.140625" customWidth="1"/>
    <col min="14852" max="14852" width="8.7109375" customWidth="1"/>
    <col min="14853" max="14853" width="48.28515625" customWidth="1"/>
    <col min="14854" max="14855" width="0" hidden="1" customWidth="1"/>
    <col min="14856" max="14857" width="15" customWidth="1"/>
    <col min="14858" max="14858" width="0" hidden="1" customWidth="1"/>
    <col min="14859" max="14859" width="8.28515625" customWidth="1"/>
    <col min="15105" max="15105" width="0" hidden="1" customWidth="1"/>
    <col min="15106" max="15106" width="0.85546875" customWidth="1"/>
    <col min="15107" max="15107" width="26.140625" customWidth="1"/>
    <col min="15108" max="15108" width="8.7109375" customWidth="1"/>
    <col min="15109" max="15109" width="48.28515625" customWidth="1"/>
    <col min="15110" max="15111" width="0" hidden="1" customWidth="1"/>
    <col min="15112" max="15113" width="15" customWidth="1"/>
    <col min="15114" max="15114" width="0" hidden="1" customWidth="1"/>
    <col min="15115" max="15115" width="8.28515625" customWidth="1"/>
    <col min="15361" max="15361" width="0" hidden="1" customWidth="1"/>
    <col min="15362" max="15362" width="0.85546875" customWidth="1"/>
    <col min="15363" max="15363" width="26.140625" customWidth="1"/>
    <col min="15364" max="15364" width="8.7109375" customWidth="1"/>
    <col min="15365" max="15365" width="48.28515625" customWidth="1"/>
    <col min="15366" max="15367" width="0" hidden="1" customWidth="1"/>
    <col min="15368" max="15369" width="15" customWidth="1"/>
    <col min="15370" max="15370" width="0" hidden="1" customWidth="1"/>
    <col min="15371" max="15371" width="8.28515625" customWidth="1"/>
    <col min="15617" max="15617" width="0" hidden="1" customWidth="1"/>
    <col min="15618" max="15618" width="0.85546875" customWidth="1"/>
    <col min="15619" max="15619" width="26.140625" customWidth="1"/>
    <col min="15620" max="15620" width="8.7109375" customWidth="1"/>
    <col min="15621" max="15621" width="48.28515625" customWidth="1"/>
    <col min="15622" max="15623" width="0" hidden="1" customWidth="1"/>
    <col min="15624" max="15625" width="15" customWidth="1"/>
    <col min="15626" max="15626" width="0" hidden="1" customWidth="1"/>
    <col min="15627" max="15627" width="8.28515625" customWidth="1"/>
    <col min="15873" max="15873" width="0" hidden="1" customWidth="1"/>
    <col min="15874" max="15874" width="0.85546875" customWidth="1"/>
    <col min="15875" max="15875" width="26.140625" customWidth="1"/>
    <col min="15876" max="15876" width="8.7109375" customWidth="1"/>
    <col min="15877" max="15877" width="48.28515625" customWidth="1"/>
    <col min="15878" max="15879" width="0" hidden="1" customWidth="1"/>
    <col min="15880" max="15881" width="15" customWidth="1"/>
    <col min="15882" max="15882" width="0" hidden="1" customWidth="1"/>
    <col min="15883" max="15883" width="8.28515625" customWidth="1"/>
    <col min="16129" max="16129" width="0" hidden="1" customWidth="1"/>
    <col min="16130" max="16130" width="0.85546875" customWidth="1"/>
    <col min="16131" max="16131" width="26.140625" customWidth="1"/>
    <col min="16132" max="16132" width="8.7109375" customWidth="1"/>
    <col min="16133" max="16133" width="48.28515625" customWidth="1"/>
    <col min="16134" max="16135" width="0" hidden="1" customWidth="1"/>
    <col min="16136" max="16137" width="15" customWidth="1"/>
    <col min="16138" max="16138" width="0" hidden="1" customWidth="1"/>
    <col min="16139" max="16139" width="8.28515625" customWidth="1"/>
  </cols>
  <sheetData>
    <row r="1" spans="1:11" x14ac:dyDescent="0.2">
      <c r="A1" s="1" t="s">
        <v>15</v>
      </c>
    </row>
    <row r="3" spans="1:11" x14ac:dyDescent="0.2">
      <c r="C3" s="16" t="s">
        <v>23</v>
      </c>
      <c r="D3" s="16"/>
      <c r="E3" s="16"/>
      <c r="F3" s="17"/>
      <c r="G3" s="17"/>
      <c r="H3" s="17"/>
      <c r="I3" s="17"/>
      <c r="J3" s="17"/>
      <c r="K3" s="17"/>
    </row>
    <row r="4" spans="1:11" x14ac:dyDescent="0.2">
      <c r="C4" s="16" t="s">
        <v>523</v>
      </c>
      <c r="D4" s="16"/>
      <c r="E4" s="16"/>
      <c r="F4" s="17"/>
      <c r="G4" s="17"/>
      <c r="H4" s="17"/>
      <c r="I4" s="17"/>
      <c r="J4" s="17"/>
      <c r="K4" s="17"/>
    </row>
    <row r="5" spans="1:11" x14ac:dyDescent="0.2">
      <c r="C5" s="16" t="s">
        <v>24</v>
      </c>
      <c r="D5" s="16"/>
      <c r="E5" s="16"/>
      <c r="F5" s="17"/>
      <c r="G5" s="17"/>
      <c r="H5" s="17"/>
      <c r="I5" s="17"/>
      <c r="J5" s="17"/>
      <c r="K5" s="17"/>
    </row>
    <row r="7" spans="1:11" ht="18" x14ac:dyDescent="0.25">
      <c r="A7" s="2" t="s">
        <v>0</v>
      </c>
      <c r="B7" s="2"/>
      <c r="C7" s="3" t="s">
        <v>367</v>
      </c>
      <c r="D7" s="10"/>
      <c r="E7" s="4"/>
      <c r="F7" s="5"/>
      <c r="G7" s="5"/>
      <c r="H7" s="13"/>
      <c r="I7" s="13"/>
      <c r="J7" s="13"/>
      <c r="K7" s="158"/>
    </row>
    <row r="8" spans="1:11" ht="13.5" thickBot="1" x14ac:dyDescent="0.25">
      <c r="A8" s="1" t="s">
        <v>1</v>
      </c>
      <c r="D8" s="11"/>
      <c r="H8" s="26"/>
      <c r="I8" s="26"/>
      <c r="J8" s="26"/>
      <c r="K8" s="26"/>
    </row>
    <row r="9" spans="1:11" ht="13.5" thickBot="1" x14ac:dyDescent="0.25">
      <c r="A9" s="1" t="s">
        <v>2</v>
      </c>
      <c r="C9" s="6" t="s">
        <v>3</v>
      </c>
      <c r="D9" s="12"/>
      <c r="E9" s="7"/>
      <c r="F9" s="8"/>
      <c r="G9" s="8"/>
      <c r="H9" s="14"/>
      <c r="I9" s="14"/>
      <c r="J9" s="14"/>
      <c r="K9" s="159"/>
    </row>
    <row r="10" spans="1:11" ht="13.5" thickBot="1" x14ac:dyDescent="0.25">
      <c r="A10" s="1" t="s">
        <v>4</v>
      </c>
      <c r="C10" s="129"/>
      <c r="D10" s="130"/>
      <c r="E10" s="131"/>
      <c r="F10" s="160"/>
      <c r="G10" s="160"/>
      <c r="H10" s="205"/>
      <c r="I10" s="205"/>
      <c r="J10" s="205"/>
      <c r="K10" s="206"/>
    </row>
    <row r="11" spans="1:11" ht="34.5" customHeight="1" x14ac:dyDescent="0.2">
      <c r="A11" s="1" t="s">
        <v>5</v>
      </c>
      <c r="C11" s="161" t="s">
        <v>6</v>
      </c>
      <c r="D11" s="162" t="s">
        <v>7</v>
      </c>
      <c r="E11" s="163" t="s">
        <v>8</v>
      </c>
      <c r="F11" s="164"/>
      <c r="G11" s="164"/>
      <c r="H11" s="164" t="s">
        <v>524</v>
      </c>
      <c r="I11" s="165" t="s">
        <v>525</v>
      </c>
      <c r="J11" s="164" t="s">
        <v>526</v>
      </c>
      <c r="K11" s="165" t="s">
        <v>323</v>
      </c>
    </row>
    <row r="12" spans="1:11" ht="13.5" customHeight="1" thickBot="1" x14ac:dyDescent="0.25">
      <c r="A12" s="1" t="s">
        <v>9</v>
      </c>
      <c r="C12" s="166"/>
      <c r="D12" s="167"/>
      <c r="E12" s="168" t="s">
        <v>527</v>
      </c>
      <c r="F12" s="169" t="s">
        <v>10</v>
      </c>
      <c r="G12" s="169" t="s">
        <v>11</v>
      </c>
      <c r="H12" s="169"/>
      <c r="I12" s="170"/>
      <c r="J12" s="169"/>
      <c r="K12" s="170"/>
    </row>
    <row r="13" spans="1:11" ht="13.5" thickBot="1" x14ac:dyDescent="0.25">
      <c r="A13" s="1" t="s">
        <v>12</v>
      </c>
      <c r="C13" s="171" t="s">
        <v>324</v>
      </c>
      <c r="D13" s="172"/>
      <c r="E13" s="144"/>
      <c r="F13" s="9"/>
      <c r="G13" s="9"/>
      <c r="H13" s="27"/>
      <c r="I13" s="15"/>
      <c r="J13" s="27"/>
      <c r="K13" s="15"/>
    </row>
    <row r="14" spans="1:11" x14ac:dyDescent="0.2">
      <c r="A14" s="1" t="s">
        <v>13</v>
      </c>
      <c r="C14" s="19" t="s">
        <v>14</v>
      </c>
      <c r="D14" s="25" t="s">
        <v>368</v>
      </c>
      <c r="E14" s="20" t="s">
        <v>369</v>
      </c>
      <c r="F14" s="21"/>
      <c r="G14" s="21"/>
      <c r="H14" s="28">
        <v>0</v>
      </c>
      <c r="I14" s="29">
        <v>2787.3</v>
      </c>
      <c r="J14" s="28" t="s">
        <v>15</v>
      </c>
      <c r="K14" s="29" t="str">
        <f t="shared" ref="K14:K20" si="0">IF(H14=0,"***",I14/H14)</f>
        <v>***</v>
      </c>
    </row>
    <row r="15" spans="1:11" x14ac:dyDescent="0.2">
      <c r="A15" s="1" t="s">
        <v>16</v>
      </c>
      <c r="C15" s="22"/>
      <c r="D15" s="157"/>
      <c r="E15" s="23" t="s">
        <v>370</v>
      </c>
      <c r="F15" s="24"/>
      <c r="G15" s="24"/>
      <c r="H15" s="30">
        <v>0</v>
      </c>
      <c r="I15" s="31">
        <v>451.5</v>
      </c>
      <c r="J15" s="30"/>
      <c r="K15" s="31" t="str">
        <f t="shared" si="0"/>
        <v>***</v>
      </c>
    </row>
    <row r="16" spans="1:11" x14ac:dyDescent="0.2">
      <c r="A16" s="1" t="s">
        <v>528</v>
      </c>
      <c r="C16" s="173"/>
      <c r="D16" s="174"/>
      <c r="E16" s="175" t="s">
        <v>532</v>
      </c>
      <c r="F16" s="176"/>
      <c r="G16" s="176"/>
      <c r="H16" s="177">
        <v>0</v>
      </c>
      <c r="I16" s="178">
        <v>451.5</v>
      </c>
      <c r="J16" s="177"/>
      <c r="K16" s="178" t="str">
        <f t="shared" si="0"/>
        <v>***</v>
      </c>
    </row>
    <row r="17" spans="1:11" hidden="1" x14ac:dyDescent="0.2">
      <c r="A17" s="1" t="s">
        <v>528</v>
      </c>
      <c r="C17" s="173"/>
      <c r="D17" s="174"/>
      <c r="E17" s="175"/>
      <c r="F17" s="176" t="s">
        <v>553</v>
      </c>
      <c r="G17" s="176" t="s">
        <v>554</v>
      </c>
      <c r="H17" s="177"/>
      <c r="I17" s="178">
        <v>451.5</v>
      </c>
      <c r="J17" s="177"/>
      <c r="K17" s="178" t="str">
        <f t="shared" si="0"/>
        <v>***</v>
      </c>
    </row>
    <row r="18" spans="1:11" x14ac:dyDescent="0.2">
      <c r="A18" s="1" t="s">
        <v>16</v>
      </c>
      <c r="C18" s="22"/>
      <c r="D18" s="157"/>
      <c r="E18" s="23" t="s">
        <v>371</v>
      </c>
      <c r="F18" s="24"/>
      <c r="G18" s="24"/>
      <c r="H18" s="30">
        <v>0</v>
      </c>
      <c r="I18" s="31">
        <v>2335.8000000000002</v>
      </c>
      <c r="J18" s="30"/>
      <c r="K18" s="31" t="str">
        <f t="shared" si="0"/>
        <v>***</v>
      </c>
    </row>
    <row r="19" spans="1:11" ht="13.5" thickBot="1" x14ac:dyDescent="0.25">
      <c r="A19" s="1" t="s">
        <v>528</v>
      </c>
      <c r="C19" s="173"/>
      <c r="D19" s="174"/>
      <c r="E19" s="175" t="s">
        <v>532</v>
      </c>
      <c r="F19" s="176"/>
      <c r="G19" s="176"/>
      <c r="H19" s="177">
        <v>0</v>
      </c>
      <c r="I19" s="178">
        <v>2335.8000000000002</v>
      </c>
      <c r="J19" s="177"/>
      <c r="K19" s="178" t="str">
        <f t="shared" si="0"/>
        <v>***</v>
      </c>
    </row>
    <row r="20" spans="1:11" ht="13.5" hidden="1" thickBot="1" x14ac:dyDescent="0.25">
      <c r="A20" s="1" t="s">
        <v>528</v>
      </c>
      <c r="C20" s="173"/>
      <c r="D20" s="174"/>
      <c r="E20" s="175"/>
      <c r="F20" s="176" t="s">
        <v>553</v>
      </c>
      <c r="G20" s="176" t="s">
        <v>554</v>
      </c>
      <c r="H20" s="177"/>
      <c r="I20" s="178">
        <v>2335.8000000000002</v>
      </c>
      <c r="J20" s="177"/>
      <c r="K20" s="178" t="str">
        <f t="shared" si="0"/>
        <v>***</v>
      </c>
    </row>
    <row r="21" spans="1:11" ht="13.5" thickBot="1" x14ac:dyDescent="0.25">
      <c r="A21" s="1" t="s">
        <v>12</v>
      </c>
      <c r="C21" s="171" t="s">
        <v>329</v>
      </c>
      <c r="D21" s="172"/>
      <c r="E21" s="144"/>
      <c r="F21" s="9"/>
      <c r="G21" s="9"/>
      <c r="H21" s="179" t="s">
        <v>551</v>
      </c>
      <c r="I21" s="15">
        <v>2787.3</v>
      </c>
      <c r="J21" s="27"/>
      <c r="K21" s="180" t="s">
        <v>25</v>
      </c>
    </row>
    <row r="22" spans="1:11" ht="13.5" thickBot="1" x14ac:dyDescent="0.25">
      <c r="A22" s="1" t="s">
        <v>12</v>
      </c>
      <c r="C22" s="171" t="s">
        <v>372</v>
      </c>
      <c r="D22" s="172"/>
      <c r="E22" s="144"/>
      <c r="F22" s="9"/>
      <c r="G22" s="9"/>
      <c r="H22" s="27"/>
      <c r="I22" s="15"/>
      <c r="J22" s="27"/>
      <c r="K22" s="15"/>
    </row>
    <row r="23" spans="1:11" x14ac:dyDescent="0.2">
      <c r="A23" s="1" t="s">
        <v>13</v>
      </c>
      <c r="C23" s="19" t="s">
        <v>55</v>
      </c>
      <c r="D23" s="25" t="s">
        <v>373</v>
      </c>
      <c r="E23" s="20" t="s">
        <v>374</v>
      </c>
      <c r="F23" s="21"/>
      <c r="G23" s="21"/>
      <c r="H23" s="28">
        <v>72831</v>
      </c>
      <c r="I23" s="29">
        <v>65287</v>
      </c>
      <c r="J23" s="28" t="s">
        <v>15</v>
      </c>
      <c r="K23" s="29">
        <f t="shared" ref="K23:K86" si="1">IF(H23=0,"***",I23/H23)</f>
        <v>0.89641773420658788</v>
      </c>
    </row>
    <row r="24" spans="1:11" x14ac:dyDescent="0.2">
      <c r="A24" s="1" t="s">
        <v>16</v>
      </c>
      <c r="C24" s="22"/>
      <c r="D24" s="157"/>
      <c r="E24" s="23" t="s">
        <v>375</v>
      </c>
      <c r="F24" s="24"/>
      <c r="G24" s="24"/>
      <c r="H24" s="30">
        <v>604</v>
      </c>
      <c r="I24" s="31">
        <v>600</v>
      </c>
      <c r="J24" s="30"/>
      <c r="K24" s="31">
        <f t="shared" si="1"/>
        <v>0.99337748344370858</v>
      </c>
    </row>
    <row r="25" spans="1:11" x14ac:dyDescent="0.2">
      <c r="A25" s="1" t="s">
        <v>528</v>
      </c>
      <c r="C25" s="173"/>
      <c r="D25" s="174"/>
      <c r="E25" s="175" t="s">
        <v>532</v>
      </c>
      <c r="F25" s="176"/>
      <c r="G25" s="176"/>
      <c r="H25" s="177">
        <v>604</v>
      </c>
      <c r="I25" s="178">
        <v>600</v>
      </c>
      <c r="J25" s="177"/>
      <c r="K25" s="178">
        <f t="shared" si="1"/>
        <v>0.99337748344370858</v>
      </c>
    </row>
    <row r="26" spans="1:11" hidden="1" x14ac:dyDescent="0.2">
      <c r="A26" s="1" t="s">
        <v>528</v>
      </c>
      <c r="C26" s="173"/>
      <c r="D26" s="174"/>
      <c r="E26" s="175"/>
      <c r="F26" s="176" t="s">
        <v>535</v>
      </c>
      <c r="G26" s="176" t="s">
        <v>555</v>
      </c>
      <c r="H26" s="177"/>
      <c r="I26" s="178">
        <v>400</v>
      </c>
      <c r="J26" s="177"/>
      <c r="K26" s="178" t="str">
        <f t="shared" si="1"/>
        <v>***</v>
      </c>
    </row>
    <row r="27" spans="1:11" hidden="1" x14ac:dyDescent="0.2">
      <c r="A27" s="1" t="s">
        <v>528</v>
      </c>
      <c r="C27" s="173"/>
      <c r="D27" s="174"/>
      <c r="E27" s="175"/>
      <c r="F27" s="176" t="s">
        <v>538</v>
      </c>
      <c r="G27" s="176" t="s">
        <v>555</v>
      </c>
      <c r="H27" s="177"/>
      <c r="I27" s="178">
        <v>100</v>
      </c>
      <c r="J27" s="177"/>
      <c r="K27" s="178" t="str">
        <f t="shared" si="1"/>
        <v>***</v>
      </c>
    </row>
    <row r="28" spans="1:11" hidden="1" x14ac:dyDescent="0.2">
      <c r="A28" s="1" t="s">
        <v>528</v>
      </c>
      <c r="C28" s="173"/>
      <c r="D28" s="174"/>
      <c r="E28" s="175"/>
      <c r="F28" s="176" t="s">
        <v>556</v>
      </c>
      <c r="G28" s="176" t="s">
        <v>555</v>
      </c>
      <c r="H28" s="177"/>
      <c r="I28" s="178">
        <v>100</v>
      </c>
      <c r="J28" s="177"/>
      <c r="K28" s="178" t="str">
        <f t="shared" si="1"/>
        <v>***</v>
      </c>
    </row>
    <row r="29" spans="1:11" x14ac:dyDescent="0.2">
      <c r="A29" s="1" t="s">
        <v>16</v>
      </c>
      <c r="C29" s="22"/>
      <c r="D29" s="157"/>
      <c r="E29" s="23" t="s">
        <v>376</v>
      </c>
      <c r="F29" s="24"/>
      <c r="G29" s="24"/>
      <c r="H29" s="30">
        <v>450</v>
      </c>
      <c r="I29" s="31">
        <v>450</v>
      </c>
      <c r="J29" s="30"/>
      <c r="K29" s="31">
        <f t="shared" si="1"/>
        <v>1</v>
      </c>
    </row>
    <row r="30" spans="1:11" x14ac:dyDescent="0.2">
      <c r="A30" s="1" t="s">
        <v>528</v>
      </c>
      <c r="C30" s="173"/>
      <c r="D30" s="174"/>
      <c r="E30" s="175" t="s">
        <v>532</v>
      </c>
      <c r="F30" s="176"/>
      <c r="G30" s="176"/>
      <c r="H30" s="177">
        <v>450</v>
      </c>
      <c r="I30" s="178">
        <v>450</v>
      </c>
      <c r="J30" s="177"/>
      <c r="K30" s="178">
        <f t="shared" si="1"/>
        <v>1</v>
      </c>
    </row>
    <row r="31" spans="1:11" hidden="1" x14ac:dyDescent="0.2">
      <c r="A31" s="1" t="s">
        <v>528</v>
      </c>
      <c r="C31" s="173"/>
      <c r="D31" s="174"/>
      <c r="E31" s="175"/>
      <c r="F31" s="176" t="s">
        <v>535</v>
      </c>
      <c r="G31" s="176" t="s">
        <v>555</v>
      </c>
      <c r="H31" s="177"/>
      <c r="I31" s="178">
        <v>450</v>
      </c>
      <c r="J31" s="177"/>
      <c r="K31" s="178" t="str">
        <f t="shared" si="1"/>
        <v>***</v>
      </c>
    </row>
    <row r="32" spans="1:11" x14ac:dyDescent="0.2">
      <c r="A32" s="1" t="s">
        <v>16</v>
      </c>
      <c r="C32" s="22"/>
      <c r="D32" s="157"/>
      <c r="E32" s="23" t="s">
        <v>377</v>
      </c>
      <c r="F32" s="24"/>
      <c r="G32" s="24"/>
      <c r="H32" s="30">
        <v>70477</v>
      </c>
      <c r="I32" s="31">
        <v>64237</v>
      </c>
      <c r="J32" s="30"/>
      <c r="K32" s="31">
        <f t="shared" si="1"/>
        <v>0.91146047646750006</v>
      </c>
    </row>
    <row r="33" spans="1:11" x14ac:dyDescent="0.2">
      <c r="A33" s="1" t="s">
        <v>528</v>
      </c>
      <c r="C33" s="173"/>
      <c r="D33" s="174"/>
      <c r="E33" s="175" t="s">
        <v>532</v>
      </c>
      <c r="F33" s="176"/>
      <c r="G33" s="176"/>
      <c r="H33" s="177">
        <v>70477</v>
      </c>
      <c r="I33" s="178">
        <v>64237</v>
      </c>
      <c r="J33" s="177"/>
      <c r="K33" s="178">
        <f t="shared" si="1"/>
        <v>0.91146047646750006</v>
      </c>
    </row>
    <row r="34" spans="1:11" hidden="1" x14ac:dyDescent="0.2">
      <c r="A34" s="1" t="s">
        <v>528</v>
      </c>
      <c r="C34" s="173"/>
      <c r="D34" s="174"/>
      <c r="E34" s="175"/>
      <c r="F34" s="176" t="s">
        <v>533</v>
      </c>
      <c r="G34" s="176" t="s">
        <v>555</v>
      </c>
      <c r="H34" s="177"/>
      <c r="I34" s="178">
        <v>20</v>
      </c>
      <c r="J34" s="177"/>
      <c r="K34" s="178" t="str">
        <f t="shared" si="1"/>
        <v>***</v>
      </c>
    </row>
    <row r="35" spans="1:11" hidden="1" x14ac:dyDescent="0.2">
      <c r="A35" s="1" t="s">
        <v>528</v>
      </c>
      <c r="C35" s="173"/>
      <c r="D35" s="174"/>
      <c r="E35" s="175"/>
      <c r="F35" s="176" t="s">
        <v>557</v>
      </c>
      <c r="G35" s="176" t="s">
        <v>555</v>
      </c>
      <c r="H35" s="177"/>
      <c r="I35" s="178">
        <v>400</v>
      </c>
      <c r="J35" s="177"/>
      <c r="K35" s="178" t="str">
        <f t="shared" si="1"/>
        <v>***</v>
      </c>
    </row>
    <row r="36" spans="1:11" hidden="1" x14ac:dyDescent="0.2">
      <c r="A36" s="1" t="s">
        <v>528</v>
      </c>
      <c r="C36" s="173"/>
      <c r="D36" s="174"/>
      <c r="E36" s="175"/>
      <c r="F36" s="176" t="s">
        <v>558</v>
      </c>
      <c r="G36" s="176" t="s">
        <v>555</v>
      </c>
      <c r="H36" s="177"/>
      <c r="I36" s="178">
        <v>550</v>
      </c>
      <c r="J36" s="177"/>
      <c r="K36" s="178" t="str">
        <f t="shared" si="1"/>
        <v>***</v>
      </c>
    </row>
    <row r="37" spans="1:11" hidden="1" x14ac:dyDescent="0.2">
      <c r="A37" s="1" t="s">
        <v>528</v>
      </c>
      <c r="C37" s="173"/>
      <c r="D37" s="174"/>
      <c r="E37" s="175"/>
      <c r="F37" s="176" t="s">
        <v>559</v>
      </c>
      <c r="G37" s="176" t="s">
        <v>555</v>
      </c>
      <c r="H37" s="177"/>
      <c r="I37" s="178">
        <v>10</v>
      </c>
      <c r="J37" s="177"/>
      <c r="K37" s="178" t="str">
        <f t="shared" si="1"/>
        <v>***</v>
      </c>
    </row>
    <row r="38" spans="1:11" hidden="1" x14ac:dyDescent="0.2">
      <c r="A38" s="1" t="s">
        <v>528</v>
      </c>
      <c r="C38" s="173"/>
      <c r="D38" s="174"/>
      <c r="E38" s="175"/>
      <c r="F38" s="176" t="s">
        <v>560</v>
      </c>
      <c r="G38" s="176" t="s">
        <v>555</v>
      </c>
      <c r="H38" s="177"/>
      <c r="I38" s="178">
        <v>502</v>
      </c>
      <c r="J38" s="177"/>
      <c r="K38" s="178" t="str">
        <f t="shared" si="1"/>
        <v>***</v>
      </c>
    </row>
    <row r="39" spans="1:11" hidden="1" x14ac:dyDescent="0.2">
      <c r="A39" s="1" t="s">
        <v>528</v>
      </c>
      <c r="C39" s="173"/>
      <c r="D39" s="174"/>
      <c r="E39" s="175"/>
      <c r="F39" s="176" t="s">
        <v>535</v>
      </c>
      <c r="G39" s="176" t="s">
        <v>555</v>
      </c>
      <c r="H39" s="177"/>
      <c r="I39" s="178">
        <v>10755</v>
      </c>
      <c r="J39" s="177"/>
      <c r="K39" s="178" t="str">
        <f t="shared" si="1"/>
        <v>***</v>
      </c>
    </row>
    <row r="40" spans="1:11" hidden="1" x14ac:dyDescent="0.2">
      <c r="A40" s="1" t="s">
        <v>528</v>
      </c>
      <c r="C40" s="173"/>
      <c r="D40" s="174"/>
      <c r="E40" s="175"/>
      <c r="F40" s="176" t="s">
        <v>536</v>
      </c>
      <c r="G40" s="176" t="s">
        <v>555</v>
      </c>
      <c r="H40" s="177"/>
      <c r="I40" s="178">
        <v>12000</v>
      </c>
      <c r="J40" s="177"/>
      <c r="K40" s="178" t="str">
        <f t="shared" si="1"/>
        <v>***</v>
      </c>
    </row>
    <row r="41" spans="1:11" hidden="1" x14ac:dyDescent="0.2">
      <c r="A41" s="1" t="s">
        <v>528</v>
      </c>
      <c r="C41" s="173"/>
      <c r="D41" s="174"/>
      <c r="E41" s="175"/>
      <c r="F41" s="176" t="s">
        <v>553</v>
      </c>
      <c r="G41" s="176" t="s">
        <v>555</v>
      </c>
      <c r="H41" s="177"/>
      <c r="I41" s="178">
        <v>350</v>
      </c>
      <c r="J41" s="177"/>
      <c r="K41" s="178" t="str">
        <f t="shared" si="1"/>
        <v>***</v>
      </c>
    </row>
    <row r="42" spans="1:11" hidden="1" x14ac:dyDescent="0.2">
      <c r="A42" s="1" t="s">
        <v>528</v>
      </c>
      <c r="C42" s="173"/>
      <c r="D42" s="174"/>
      <c r="E42" s="175"/>
      <c r="F42" s="176" t="s">
        <v>538</v>
      </c>
      <c r="G42" s="176" t="s">
        <v>555</v>
      </c>
      <c r="H42" s="177"/>
      <c r="I42" s="178">
        <v>20050</v>
      </c>
      <c r="J42" s="177"/>
      <c r="K42" s="178" t="str">
        <f t="shared" si="1"/>
        <v>***</v>
      </c>
    </row>
    <row r="43" spans="1:11" hidden="1" x14ac:dyDescent="0.2">
      <c r="A43" s="1" t="s">
        <v>528</v>
      </c>
      <c r="C43" s="173"/>
      <c r="D43" s="174"/>
      <c r="E43" s="175"/>
      <c r="F43" s="176" t="s">
        <v>556</v>
      </c>
      <c r="G43" s="176" t="s">
        <v>555</v>
      </c>
      <c r="H43" s="177"/>
      <c r="I43" s="178">
        <v>19600</v>
      </c>
      <c r="J43" s="177"/>
      <c r="K43" s="178" t="str">
        <f t="shared" si="1"/>
        <v>***</v>
      </c>
    </row>
    <row r="44" spans="1:11" x14ac:dyDescent="0.2">
      <c r="A44" s="1" t="s">
        <v>13</v>
      </c>
      <c r="C44" s="19" t="s">
        <v>378</v>
      </c>
      <c r="D44" s="25" t="s">
        <v>392</v>
      </c>
      <c r="E44" s="20" t="s">
        <v>393</v>
      </c>
      <c r="F44" s="21"/>
      <c r="G44" s="21"/>
      <c r="H44" s="28">
        <v>0</v>
      </c>
      <c r="I44" s="29">
        <v>611.4</v>
      </c>
      <c r="J44" s="28" t="s">
        <v>15</v>
      </c>
      <c r="K44" s="29" t="str">
        <f t="shared" si="1"/>
        <v>***</v>
      </c>
    </row>
    <row r="45" spans="1:11" x14ac:dyDescent="0.2">
      <c r="A45" s="1" t="s">
        <v>16</v>
      </c>
      <c r="C45" s="22"/>
      <c r="D45" s="157"/>
      <c r="E45" s="23" t="s">
        <v>70</v>
      </c>
      <c r="F45" s="24"/>
      <c r="G45" s="24"/>
      <c r="H45" s="30">
        <v>0</v>
      </c>
      <c r="I45" s="31">
        <v>411.4</v>
      </c>
      <c r="J45" s="30"/>
      <c r="K45" s="31" t="str">
        <f t="shared" si="1"/>
        <v>***</v>
      </c>
    </row>
    <row r="46" spans="1:11" x14ac:dyDescent="0.2">
      <c r="A46" s="1" t="s">
        <v>528</v>
      </c>
      <c r="C46" s="173"/>
      <c r="D46" s="174"/>
      <c r="E46" s="175" t="s">
        <v>561</v>
      </c>
      <c r="F46" s="176"/>
      <c r="G46" s="176"/>
      <c r="H46" s="177">
        <v>0</v>
      </c>
      <c r="I46" s="178">
        <v>411.4</v>
      </c>
      <c r="J46" s="177"/>
      <c r="K46" s="178" t="str">
        <f t="shared" si="1"/>
        <v>***</v>
      </c>
    </row>
    <row r="47" spans="1:11" hidden="1" x14ac:dyDescent="0.2">
      <c r="A47" s="1" t="s">
        <v>528</v>
      </c>
      <c r="C47" s="173"/>
      <c r="D47" s="174"/>
      <c r="E47" s="175"/>
      <c r="F47" s="176" t="s">
        <v>562</v>
      </c>
      <c r="G47" s="176" t="s">
        <v>393</v>
      </c>
      <c r="H47" s="177"/>
      <c r="I47" s="178">
        <v>310</v>
      </c>
      <c r="J47" s="177"/>
      <c r="K47" s="178" t="str">
        <f t="shared" si="1"/>
        <v>***</v>
      </c>
    </row>
    <row r="48" spans="1:11" hidden="1" x14ac:dyDescent="0.2">
      <c r="A48" s="1" t="s">
        <v>528</v>
      </c>
      <c r="C48" s="173"/>
      <c r="D48" s="174"/>
      <c r="E48" s="175"/>
      <c r="F48" s="176" t="s">
        <v>563</v>
      </c>
      <c r="G48" s="176" t="s">
        <v>393</v>
      </c>
      <c r="H48" s="177"/>
      <c r="I48" s="178">
        <v>74.400000000000006</v>
      </c>
      <c r="J48" s="177"/>
      <c r="K48" s="178" t="str">
        <f t="shared" si="1"/>
        <v>***</v>
      </c>
    </row>
    <row r="49" spans="1:11" hidden="1" x14ac:dyDescent="0.2">
      <c r="A49" s="1" t="s">
        <v>528</v>
      </c>
      <c r="C49" s="173"/>
      <c r="D49" s="174"/>
      <c r="E49" s="175"/>
      <c r="F49" s="176" t="s">
        <v>564</v>
      </c>
      <c r="G49" s="176" t="s">
        <v>393</v>
      </c>
      <c r="H49" s="177"/>
      <c r="I49" s="178">
        <v>27</v>
      </c>
      <c r="J49" s="177"/>
      <c r="K49" s="178" t="str">
        <f t="shared" si="1"/>
        <v>***</v>
      </c>
    </row>
    <row r="50" spans="1:11" x14ac:dyDescent="0.2">
      <c r="A50" s="1" t="s">
        <v>16</v>
      </c>
      <c r="C50" s="22"/>
      <c r="D50" s="157"/>
      <c r="E50" s="23" t="s">
        <v>370</v>
      </c>
      <c r="F50" s="24"/>
      <c r="G50" s="24"/>
      <c r="H50" s="30">
        <v>0</v>
      </c>
      <c r="I50" s="31">
        <v>200</v>
      </c>
      <c r="J50" s="30"/>
      <c r="K50" s="31" t="str">
        <f t="shared" si="1"/>
        <v>***</v>
      </c>
    </row>
    <row r="51" spans="1:11" x14ac:dyDescent="0.2">
      <c r="A51" s="1" t="s">
        <v>528</v>
      </c>
      <c r="C51" s="173"/>
      <c r="D51" s="174"/>
      <c r="E51" s="175" t="s">
        <v>561</v>
      </c>
      <c r="F51" s="176"/>
      <c r="G51" s="176"/>
      <c r="H51" s="177">
        <v>0</v>
      </c>
      <c r="I51" s="178">
        <v>200</v>
      </c>
      <c r="J51" s="177"/>
      <c r="K51" s="178" t="str">
        <f t="shared" si="1"/>
        <v>***</v>
      </c>
    </row>
    <row r="52" spans="1:11" hidden="1" x14ac:dyDescent="0.2">
      <c r="A52" s="1" t="s">
        <v>528</v>
      </c>
      <c r="C52" s="173"/>
      <c r="D52" s="174"/>
      <c r="E52" s="175"/>
      <c r="F52" s="176" t="s">
        <v>536</v>
      </c>
      <c r="G52" s="176" t="s">
        <v>393</v>
      </c>
      <c r="H52" s="177"/>
      <c r="I52" s="178">
        <v>50</v>
      </c>
      <c r="J52" s="177"/>
      <c r="K52" s="178" t="str">
        <f t="shared" si="1"/>
        <v>***</v>
      </c>
    </row>
    <row r="53" spans="1:11" hidden="1" x14ac:dyDescent="0.2">
      <c r="A53" s="1" t="s">
        <v>528</v>
      </c>
      <c r="C53" s="173"/>
      <c r="D53" s="174"/>
      <c r="E53" s="175"/>
      <c r="F53" s="176" t="s">
        <v>538</v>
      </c>
      <c r="G53" s="176" t="s">
        <v>393</v>
      </c>
      <c r="H53" s="177"/>
      <c r="I53" s="178">
        <v>50</v>
      </c>
      <c r="J53" s="177"/>
      <c r="K53" s="178" t="str">
        <f t="shared" si="1"/>
        <v>***</v>
      </c>
    </row>
    <row r="54" spans="1:11" hidden="1" x14ac:dyDescent="0.2">
      <c r="A54" s="1" t="s">
        <v>528</v>
      </c>
      <c r="C54" s="173"/>
      <c r="D54" s="174"/>
      <c r="E54" s="175"/>
      <c r="F54" s="176" t="s">
        <v>565</v>
      </c>
      <c r="G54" s="176" t="s">
        <v>393</v>
      </c>
      <c r="H54" s="177"/>
      <c r="I54" s="178">
        <v>100</v>
      </c>
      <c r="J54" s="177"/>
      <c r="K54" s="178" t="str">
        <f t="shared" si="1"/>
        <v>***</v>
      </c>
    </row>
    <row r="55" spans="1:11" x14ac:dyDescent="0.2">
      <c r="A55" s="1" t="s">
        <v>13</v>
      </c>
      <c r="C55" s="19" t="s">
        <v>378</v>
      </c>
      <c r="D55" s="25" t="s">
        <v>379</v>
      </c>
      <c r="E55" s="20" t="s">
        <v>380</v>
      </c>
      <c r="F55" s="21"/>
      <c r="G55" s="21"/>
      <c r="H55" s="28">
        <v>22750</v>
      </c>
      <c r="I55" s="29">
        <v>27750</v>
      </c>
      <c r="J55" s="28" t="s">
        <v>15</v>
      </c>
      <c r="K55" s="29">
        <f t="shared" si="1"/>
        <v>1.2197802197802199</v>
      </c>
    </row>
    <row r="56" spans="1:11" x14ac:dyDescent="0.2">
      <c r="A56" s="1" t="s">
        <v>16</v>
      </c>
      <c r="C56" s="22"/>
      <c r="D56" s="157"/>
      <c r="E56" s="23" t="s">
        <v>370</v>
      </c>
      <c r="F56" s="24"/>
      <c r="G56" s="24"/>
      <c r="H56" s="30">
        <v>22750</v>
      </c>
      <c r="I56" s="31">
        <v>27750</v>
      </c>
      <c r="J56" s="30"/>
      <c r="K56" s="31">
        <f t="shared" si="1"/>
        <v>1.2197802197802199</v>
      </c>
    </row>
    <row r="57" spans="1:11" x14ac:dyDescent="0.2">
      <c r="A57" s="1" t="s">
        <v>528</v>
      </c>
      <c r="C57" s="173"/>
      <c r="D57" s="174"/>
      <c r="E57" s="175" t="s">
        <v>532</v>
      </c>
      <c r="F57" s="176"/>
      <c r="G57" s="176"/>
      <c r="H57" s="177">
        <v>22750</v>
      </c>
      <c r="I57" s="178">
        <v>27750</v>
      </c>
      <c r="J57" s="177"/>
      <c r="K57" s="178">
        <f t="shared" si="1"/>
        <v>1.2197802197802199</v>
      </c>
    </row>
    <row r="58" spans="1:11" hidden="1" x14ac:dyDescent="0.2">
      <c r="A58" s="1" t="s">
        <v>528</v>
      </c>
      <c r="C58" s="173"/>
      <c r="D58" s="174"/>
      <c r="E58" s="175"/>
      <c r="F58" s="176" t="s">
        <v>566</v>
      </c>
      <c r="G58" s="176" t="s">
        <v>567</v>
      </c>
      <c r="H58" s="177"/>
      <c r="I58" s="178">
        <v>10</v>
      </c>
      <c r="J58" s="177"/>
      <c r="K58" s="178" t="str">
        <f t="shared" si="1"/>
        <v>***</v>
      </c>
    </row>
    <row r="59" spans="1:11" hidden="1" x14ac:dyDescent="0.2">
      <c r="A59" s="1" t="s">
        <v>528</v>
      </c>
      <c r="C59" s="173"/>
      <c r="D59" s="174"/>
      <c r="E59" s="175"/>
      <c r="F59" s="176" t="s">
        <v>568</v>
      </c>
      <c r="G59" s="176" t="s">
        <v>569</v>
      </c>
      <c r="H59" s="177"/>
      <c r="I59" s="178">
        <v>40</v>
      </c>
      <c r="J59" s="177"/>
      <c r="K59" s="178" t="str">
        <f t="shared" si="1"/>
        <v>***</v>
      </c>
    </row>
    <row r="60" spans="1:11" hidden="1" x14ac:dyDescent="0.2">
      <c r="A60" s="1" t="s">
        <v>528</v>
      </c>
      <c r="C60" s="173"/>
      <c r="D60" s="174"/>
      <c r="E60" s="175"/>
      <c r="F60" s="176" t="s">
        <v>570</v>
      </c>
      <c r="G60" s="176" t="s">
        <v>571</v>
      </c>
      <c r="H60" s="177"/>
      <c r="I60" s="178">
        <v>150</v>
      </c>
      <c r="J60" s="177"/>
      <c r="K60" s="178" t="str">
        <f t="shared" si="1"/>
        <v>***</v>
      </c>
    </row>
    <row r="61" spans="1:11" hidden="1" x14ac:dyDescent="0.2">
      <c r="A61" s="1" t="s">
        <v>528</v>
      </c>
      <c r="C61" s="173"/>
      <c r="D61" s="174"/>
      <c r="E61" s="175"/>
      <c r="F61" s="176" t="s">
        <v>541</v>
      </c>
      <c r="G61" s="176" t="s">
        <v>572</v>
      </c>
      <c r="H61" s="177"/>
      <c r="I61" s="178">
        <v>300</v>
      </c>
      <c r="J61" s="177"/>
      <c r="K61" s="178" t="str">
        <f t="shared" si="1"/>
        <v>***</v>
      </c>
    </row>
    <row r="62" spans="1:11" hidden="1" x14ac:dyDescent="0.2">
      <c r="A62" s="1" t="s">
        <v>528</v>
      </c>
      <c r="C62" s="173"/>
      <c r="D62" s="174"/>
      <c r="E62" s="175"/>
      <c r="F62" s="176" t="s">
        <v>536</v>
      </c>
      <c r="G62" s="176" t="s">
        <v>573</v>
      </c>
      <c r="H62" s="177"/>
      <c r="I62" s="178">
        <v>8000</v>
      </c>
      <c r="J62" s="177"/>
      <c r="K62" s="178" t="str">
        <f t="shared" si="1"/>
        <v>***</v>
      </c>
    </row>
    <row r="63" spans="1:11" hidden="1" x14ac:dyDescent="0.2">
      <c r="A63" s="1" t="s">
        <v>528</v>
      </c>
      <c r="C63" s="173"/>
      <c r="D63" s="174"/>
      <c r="E63" s="175"/>
      <c r="F63" s="176" t="s">
        <v>538</v>
      </c>
      <c r="G63" s="176" t="s">
        <v>574</v>
      </c>
      <c r="H63" s="177"/>
      <c r="I63" s="178">
        <v>19200</v>
      </c>
      <c r="J63" s="177"/>
      <c r="K63" s="178" t="str">
        <f t="shared" si="1"/>
        <v>***</v>
      </c>
    </row>
    <row r="64" spans="1:11" hidden="1" x14ac:dyDescent="0.2">
      <c r="A64" s="1" t="s">
        <v>528</v>
      </c>
      <c r="C64" s="173"/>
      <c r="D64" s="174"/>
      <c r="E64" s="175"/>
      <c r="F64" s="176" t="s">
        <v>575</v>
      </c>
      <c r="G64" s="176" t="s">
        <v>576</v>
      </c>
      <c r="H64" s="177"/>
      <c r="I64" s="178">
        <v>50</v>
      </c>
      <c r="J64" s="177"/>
      <c r="K64" s="178" t="str">
        <f t="shared" si="1"/>
        <v>***</v>
      </c>
    </row>
    <row r="65" spans="1:11" x14ac:dyDescent="0.2">
      <c r="A65" s="1" t="s">
        <v>13</v>
      </c>
      <c r="C65" s="19" t="s">
        <v>378</v>
      </c>
      <c r="D65" s="25" t="s">
        <v>381</v>
      </c>
      <c r="E65" s="20" t="s">
        <v>382</v>
      </c>
      <c r="F65" s="21"/>
      <c r="G65" s="21"/>
      <c r="H65" s="28">
        <v>18757101.100000001</v>
      </c>
      <c r="I65" s="29">
        <v>20013793</v>
      </c>
      <c r="J65" s="28" t="s">
        <v>15</v>
      </c>
      <c r="K65" s="29">
        <f t="shared" si="1"/>
        <v>1.0669981940866118</v>
      </c>
    </row>
    <row r="66" spans="1:11" x14ac:dyDescent="0.2">
      <c r="A66" s="1" t="s">
        <v>16</v>
      </c>
      <c r="C66" s="22"/>
      <c r="D66" s="157"/>
      <c r="E66" s="23" t="s">
        <v>383</v>
      </c>
      <c r="F66" s="24"/>
      <c r="G66" s="24"/>
      <c r="H66" s="30">
        <v>18757101.100000001</v>
      </c>
      <c r="I66" s="31">
        <v>20013793</v>
      </c>
      <c r="J66" s="30"/>
      <c r="K66" s="31">
        <f t="shared" si="1"/>
        <v>1.0669981940866118</v>
      </c>
    </row>
    <row r="67" spans="1:11" x14ac:dyDescent="0.2">
      <c r="A67" s="1" t="s">
        <v>528</v>
      </c>
      <c r="C67" s="173"/>
      <c r="D67" s="174"/>
      <c r="E67" s="175" t="s">
        <v>577</v>
      </c>
      <c r="F67" s="176"/>
      <c r="G67" s="176"/>
      <c r="H67" s="177">
        <v>18757101.100000001</v>
      </c>
      <c r="I67" s="178">
        <v>20013793</v>
      </c>
      <c r="J67" s="177"/>
      <c r="K67" s="178">
        <f t="shared" si="1"/>
        <v>1.0669981940866118</v>
      </c>
    </row>
    <row r="68" spans="1:11" hidden="1" x14ac:dyDescent="0.2">
      <c r="A68" s="1" t="s">
        <v>528</v>
      </c>
      <c r="C68" s="173"/>
      <c r="D68" s="174"/>
      <c r="E68" s="175"/>
      <c r="F68" s="176" t="s">
        <v>578</v>
      </c>
      <c r="G68" s="176" t="s">
        <v>579</v>
      </c>
      <c r="H68" s="177"/>
      <c r="I68" s="178">
        <v>20013793</v>
      </c>
      <c r="J68" s="177"/>
      <c r="K68" s="178" t="str">
        <f t="shared" si="1"/>
        <v>***</v>
      </c>
    </row>
    <row r="69" spans="1:11" x14ac:dyDescent="0.2">
      <c r="A69" s="1" t="s">
        <v>13</v>
      </c>
      <c r="C69" s="19" t="s">
        <v>378</v>
      </c>
      <c r="D69" s="25" t="s">
        <v>384</v>
      </c>
      <c r="E69" s="20" t="s">
        <v>385</v>
      </c>
      <c r="F69" s="21"/>
      <c r="G69" s="21"/>
      <c r="H69" s="28">
        <v>1194034.2</v>
      </c>
      <c r="I69" s="29">
        <v>1253436.8999999999</v>
      </c>
      <c r="J69" s="28" t="s">
        <v>15</v>
      </c>
      <c r="K69" s="29">
        <f t="shared" si="1"/>
        <v>1.0497495800371546</v>
      </c>
    </row>
    <row r="70" spans="1:11" x14ac:dyDescent="0.2">
      <c r="A70" s="1" t="s">
        <v>16</v>
      </c>
      <c r="C70" s="22"/>
      <c r="D70" s="157"/>
      <c r="E70" s="23" t="s">
        <v>386</v>
      </c>
      <c r="F70" s="24"/>
      <c r="G70" s="24"/>
      <c r="H70" s="30">
        <v>1194034.2</v>
      </c>
      <c r="I70" s="31">
        <v>1253436.8999999999</v>
      </c>
      <c r="J70" s="30"/>
      <c r="K70" s="31">
        <f t="shared" si="1"/>
        <v>1.0497495800371546</v>
      </c>
    </row>
    <row r="71" spans="1:11" x14ac:dyDescent="0.2">
      <c r="A71" s="1" t="s">
        <v>528</v>
      </c>
      <c r="C71" s="173"/>
      <c r="D71" s="174"/>
      <c r="E71" s="175" t="s">
        <v>532</v>
      </c>
      <c r="F71" s="176"/>
      <c r="G71" s="176"/>
      <c r="H71" s="177">
        <v>1194034.2</v>
      </c>
      <c r="I71" s="178">
        <v>1253436.8999999999</v>
      </c>
      <c r="J71" s="177"/>
      <c r="K71" s="178">
        <f t="shared" si="1"/>
        <v>1.0497495800371546</v>
      </c>
    </row>
    <row r="72" spans="1:11" hidden="1" x14ac:dyDescent="0.2">
      <c r="A72" s="1" t="s">
        <v>528</v>
      </c>
      <c r="C72" s="173"/>
      <c r="D72" s="174"/>
      <c r="E72" s="175"/>
      <c r="F72" s="176" t="s">
        <v>580</v>
      </c>
      <c r="G72" s="176" t="s">
        <v>581</v>
      </c>
      <c r="H72" s="177"/>
      <c r="I72" s="178">
        <v>6397</v>
      </c>
      <c r="J72" s="177"/>
      <c r="K72" s="178" t="str">
        <f t="shared" si="1"/>
        <v>***</v>
      </c>
    </row>
    <row r="73" spans="1:11" hidden="1" x14ac:dyDescent="0.2">
      <c r="A73" s="1" t="s">
        <v>528</v>
      </c>
      <c r="C73" s="173"/>
      <c r="D73" s="174"/>
      <c r="E73" s="175"/>
      <c r="F73" s="176" t="s">
        <v>578</v>
      </c>
      <c r="G73" s="176" t="s">
        <v>581</v>
      </c>
      <c r="H73" s="177"/>
      <c r="I73" s="178">
        <v>1247039.8999999999</v>
      </c>
      <c r="J73" s="177"/>
      <c r="K73" s="178" t="str">
        <f t="shared" si="1"/>
        <v>***</v>
      </c>
    </row>
    <row r="74" spans="1:11" x14ac:dyDescent="0.2">
      <c r="A74" s="1" t="s">
        <v>13</v>
      </c>
      <c r="C74" s="19" t="s">
        <v>378</v>
      </c>
      <c r="D74" s="25" t="s">
        <v>387</v>
      </c>
      <c r="E74" s="20" t="s">
        <v>388</v>
      </c>
      <c r="F74" s="21"/>
      <c r="G74" s="21"/>
      <c r="H74" s="28">
        <v>1584888.6</v>
      </c>
      <c r="I74" s="29">
        <v>1622110.5</v>
      </c>
      <c r="J74" s="28" t="s">
        <v>15</v>
      </c>
      <c r="K74" s="29">
        <f t="shared" si="1"/>
        <v>1.0234854992331952</v>
      </c>
    </row>
    <row r="75" spans="1:11" x14ac:dyDescent="0.2">
      <c r="A75" s="1" t="s">
        <v>16</v>
      </c>
      <c r="C75" s="22"/>
      <c r="D75" s="157"/>
      <c r="E75" s="23" t="s">
        <v>389</v>
      </c>
      <c r="F75" s="24"/>
      <c r="G75" s="24"/>
      <c r="H75" s="30">
        <v>1584888.6</v>
      </c>
      <c r="I75" s="31">
        <v>1622110.5</v>
      </c>
      <c r="J75" s="30"/>
      <c r="K75" s="31">
        <f t="shared" si="1"/>
        <v>1.0234854992331952</v>
      </c>
    </row>
    <row r="76" spans="1:11" x14ac:dyDescent="0.2">
      <c r="A76" s="1" t="s">
        <v>528</v>
      </c>
      <c r="C76" s="173"/>
      <c r="D76" s="174"/>
      <c r="E76" s="175" t="s">
        <v>532</v>
      </c>
      <c r="F76" s="176"/>
      <c r="G76" s="176"/>
      <c r="H76" s="177">
        <v>1291125.2</v>
      </c>
      <c r="I76" s="178">
        <v>1328347.1000000001</v>
      </c>
      <c r="J76" s="177"/>
      <c r="K76" s="178">
        <f t="shared" si="1"/>
        <v>1.0288290399722662</v>
      </c>
    </row>
    <row r="77" spans="1:11" hidden="1" x14ac:dyDescent="0.2">
      <c r="A77" s="1" t="s">
        <v>528</v>
      </c>
      <c r="C77" s="173"/>
      <c r="D77" s="174"/>
      <c r="E77" s="175"/>
      <c r="F77" s="176" t="s">
        <v>578</v>
      </c>
      <c r="G77" s="176" t="s">
        <v>582</v>
      </c>
      <c r="H77" s="177"/>
      <c r="I77" s="178">
        <v>1328347.1000000001</v>
      </c>
      <c r="J77" s="177"/>
      <c r="K77" s="178" t="str">
        <f t="shared" si="1"/>
        <v>***</v>
      </c>
    </row>
    <row r="78" spans="1:11" x14ac:dyDescent="0.2">
      <c r="A78" s="1" t="s">
        <v>528</v>
      </c>
      <c r="C78" s="173"/>
      <c r="D78" s="174"/>
      <c r="E78" s="175" t="s">
        <v>583</v>
      </c>
      <c r="F78" s="176"/>
      <c r="G78" s="176"/>
      <c r="H78" s="177">
        <v>0</v>
      </c>
      <c r="I78" s="178">
        <v>293763.40000000002</v>
      </c>
      <c r="J78" s="177"/>
      <c r="K78" s="178" t="str">
        <f t="shared" si="1"/>
        <v>***</v>
      </c>
    </row>
    <row r="79" spans="1:11" hidden="1" x14ac:dyDescent="0.2">
      <c r="A79" s="1" t="s">
        <v>528</v>
      </c>
      <c r="C79" s="173"/>
      <c r="D79" s="174"/>
      <c r="E79" s="175"/>
      <c r="F79" s="176" t="s">
        <v>578</v>
      </c>
      <c r="G79" s="176" t="s">
        <v>582</v>
      </c>
      <c r="H79" s="177"/>
      <c r="I79" s="178">
        <v>293763.40000000002</v>
      </c>
      <c r="J79" s="177"/>
      <c r="K79" s="178" t="str">
        <f t="shared" si="1"/>
        <v>***</v>
      </c>
    </row>
    <row r="80" spans="1:11" x14ac:dyDescent="0.2">
      <c r="A80" s="1" t="s">
        <v>13</v>
      </c>
      <c r="C80" s="19" t="s">
        <v>378</v>
      </c>
      <c r="D80" s="25" t="s">
        <v>390</v>
      </c>
      <c r="E80" s="20" t="s">
        <v>391</v>
      </c>
      <c r="F80" s="21"/>
      <c r="G80" s="21"/>
      <c r="H80" s="28">
        <v>17388.7</v>
      </c>
      <c r="I80" s="29">
        <v>18951.099999999999</v>
      </c>
      <c r="J80" s="28" t="s">
        <v>15</v>
      </c>
      <c r="K80" s="29">
        <f t="shared" si="1"/>
        <v>1.0898514552554244</v>
      </c>
    </row>
    <row r="81" spans="1:11" x14ac:dyDescent="0.2">
      <c r="A81" s="1" t="s">
        <v>16</v>
      </c>
      <c r="C81" s="22"/>
      <c r="D81" s="157"/>
      <c r="E81" s="23" t="s">
        <v>386</v>
      </c>
      <c r="F81" s="24"/>
      <c r="G81" s="24"/>
      <c r="H81" s="30">
        <v>17388.7</v>
      </c>
      <c r="I81" s="31">
        <v>18951.099999999999</v>
      </c>
      <c r="J81" s="30"/>
      <c r="K81" s="31">
        <f t="shared" si="1"/>
        <v>1.0898514552554244</v>
      </c>
    </row>
    <row r="82" spans="1:11" x14ac:dyDescent="0.2">
      <c r="A82" s="1" t="s">
        <v>528</v>
      </c>
      <c r="C82" s="173"/>
      <c r="D82" s="174"/>
      <c r="E82" s="175" t="s">
        <v>532</v>
      </c>
      <c r="F82" s="176"/>
      <c r="G82" s="176"/>
      <c r="H82" s="177">
        <v>17388.7</v>
      </c>
      <c r="I82" s="178">
        <v>18951.099999999999</v>
      </c>
      <c r="J82" s="177"/>
      <c r="K82" s="178">
        <f t="shared" si="1"/>
        <v>1.0898514552554244</v>
      </c>
    </row>
    <row r="83" spans="1:11" hidden="1" x14ac:dyDescent="0.2">
      <c r="A83" s="1" t="s">
        <v>528</v>
      </c>
      <c r="C83" s="173"/>
      <c r="D83" s="174"/>
      <c r="E83" s="175"/>
      <c r="F83" s="176" t="s">
        <v>578</v>
      </c>
      <c r="G83" s="176" t="s">
        <v>584</v>
      </c>
      <c r="H83" s="177"/>
      <c r="I83" s="178">
        <v>18951.099999999999</v>
      </c>
      <c r="J83" s="177"/>
      <c r="K83" s="178" t="str">
        <f t="shared" si="1"/>
        <v>***</v>
      </c>
    </row>
    <row r="84" spans="1:11" x14ac:dyDescent="0.2">
      <c r="A84" s="1" t="s">
        <v>13</v>
      </c>
      <c r="C84" s="19" t="s">
        <v>394</v>
      </c>
      <c r="D84" s="25" t="s">
        <v>395</v>
      </c>
      <c r="E84" s="20" t="s">
        <v>396</v>
      </c>
      <c r="F84" s="21"/>
      <c r="G84" s="21"/>
      <c r="H84" s="28">
        <v>2500</v>
      </c>
      <c r="I84" s="29">
        <v>2500</v>
      </c>
      <c r="J84" s="28" t="s">
        <v>15</v>
      </c>
      <c r="K84" s="29">
        <f t="shared" si="1"/>
        <v>1</v>
      </c>
    </row>
    <row r="85" spans="1:11" x14ac:dyDescent="0.2">
      <c r="A85" s="1" t="s">
        <v>16</v>
      </c>
      <c r="C85" s="22"/>
      <c r="D85" s="157"/>
      <c r="E85" s="23" t="s">
        <v>376</v>
      </c>
      <c r="F85" s="24"/>
      <c r="G85" s="24"/>
      <c r="H85" s="30">
        <v>2500</v>
      </c>
      <c r="I85" s="31">
        <v>2500</v>
      </c>
      <c r="J85" s="30"/>
      <c r="K85" s="31">
        <f t="shared" si="1"/>
        <v>1</v>
      </c>
    </row>
    <row r="86" spans="1:11" x14ac:dyDescent="0.2">
      <c r="A86" s="1" t="s">
        <v>528</v>
      </c>
      <c r="C86" s="173"/>
      <c r="D86" s="174"/>
      <c r="E86" s="175" t="s">
        <v>532</v>
      </c>
      <c r="F86" s="176"/>
      <c r="G86" s="176"/>
      <c r="H86" s="177">
        <v>2500</v>
      </c>
      <c r="I86" s="178">
        <v>2500</v>
      </c>
      <c r="J86" s="177"/>
      <c r="K86" s="178">
        <f t="shared" si="1"/>
        <v>1</v>
      </c>
    </row>
    <row r="87" spans="1:11" hidden="1" x14ac:dyDescent="0.2">
      <c r="A87" s="1" t="s">
        <v>528</v>
      </c>
      <c r="C87" s="173"/>
      <c r="D87" s="174"/>
      <c r="E87" s="175"/>
      <c r="F87" s="176" t="s">
        <v>538</v>
      </c>
      <c r="G87" s="176" t="s">
        <v>585</v>
      </c>
      <c r="H87" s="177"/>
      <c r="I87" s="178">
        <v>2500</v>
      </c>
      <c r="J87" s="177"/>
      <c r="K87" s="178" t="str">
        <f t="shared" ref="K87:K100" si="2">IF(H87=0,"***",I87/H87)</f>
        <v>***</v>
      </c>
    </row>
    <row r="88" spans="1:11" x14ac:dyDescent="0.2">
      <c r="A88" s="1" t="s">
        <v>13</v>
      </c>
      <c r="C88" s="19" t="s">
        <v>394</v>
      </c>
      <c r="D88" s="25" t="s">
        <v>397</v>
      </c>
      <c r="E88" s="20" t="s">
        <v>398</v>
      </c>
      <c r="F88" s="21"/>
      <c r="G88" s="21"/>
      <c r="H88" s="28">
        <v>5311977.0999999996</v>
      </c>
      <c r="I88" s="29">
        <v>5507417</v>
      </c>
      <c r="J88" s="28" t="s">
        <v>15</v>
      </c>
      <c r="K88" s="29">
        <f t="shared" si="2"/>
        <v>1.0367923084608177</v>
      </c>
    </row>
    <row r="89" spans="1:11" x14ac:dyDescent="0.2">
      <c r="A89" s="1" t="s">
        <v>16</v>
      </c>
      <c r="C89" s="22"/>
      <c r="D89" s="157"/>
      <c r="E89" s="23" t="s">
        <v>377</v>
      </c>
      <c r="F89" s="24"/>
      <c r="G89" s="24"/>
      <c r="H89" s="30">
        <v>5311977.0999999996</v>
      </c>
      <c r="I89" s="31">
        <v>5507417</v>
      </c>
      <c r="J89" s="30"/>
      <c r="K89" s="31">
        <f t="shared" si="2"/>
        <v>1.0367923084608177</v>
      </c>
    </row>
    <row r="90" spans="1:11" x14ac:dyDescent="0.2">
      <c r="A90" s="1" t="s">
        <v>528</v>
      </c>
      <c r="C90" s="173"/>
      <c r="D90" s="174"/>
      <c r="E90" s="175" t="s">
        <v>532</v>
      </c>
      <c r="F90" s="176"/>
      <c r="G90" s="176"/>
      <c r="H90" s="177">
        <v>5211977.0999999996</v>
      </c>
      <c r="I90" s="178">
        <v>5407417</v>
      </c>
      <c r="J90" s="177"/>
      <c r="K90" s="178">
        <f t="shared" si="2"/>
        <v>1.0374982269204522</v>
      </c>
    </row>
    <row r="91" spans="1:11" hidden="1" x14ac:dyDescent="0.2">
      <c r="A91" s="1" t="s">
        <v>528</v>
      </c>
      <c r="C91" s="173"/>
      <c r="D91" s="174"/>
      <c r="E91" s="175"/>
      <c r="F91" s="176" t="s">
        <v>538</v>
      </c>
      <c r="G91" s="176" t="s">
        <v>586</v>
      </c>
      <c r="H91" s="177"/>
      <c r="I91" s="178">
        <v>5407417</v>
      </c>
      <c r="J91" s="177"/>
      <c r="K91" s="178" t="str">
        <f t="shared" si="2"/>
        <v>***</v>
      </c>
    </row>
    <row r="92" spans="1:11" x14ac:dyDescent="0.2">
      <c r="A92" s="1" t="s">
        <v>528</v>
      </c>
      <c r="C92" s="173"/>
      <c r="D92" s="174"/>
      <c r="E92" s="175" t="s">
        <v>587</v>
      </c>
      <c r="F92" s="176"/>
      <c r="G92" s="176"/>
      <c r="H92" s="177">
        <v>100000</v>
      </c>
      <c r="I92" s="178">
        <v>100000</v>
      </c>
      <c r="J92" s="177"/>
      <c r="K92" s="178">
        <f t="shared" si="2"/>
        <v>1</v>
      </c>
    </row>
    <row r="93" spans="1:11" hidden="1" x14ac:dyDescent="0.2">
      <c r="A93" s="1" t="s">
        <v>528</v>
      </c>
      <c r="C93" s="173"/>
      <c r="D93" s="174"/>
      <c r="E93" s="175"/>
      <c r="F93" s="176" t="s">
        <v>538</v>
      </c>
      <c r="G93" s="176" t="s">
        <v>586</v>
      </c>
      <c r="H93" s="177"/>
      <c r="I93" s="178">
        <v>100000</v>
      </c>
      <c r="J93" s="177"/>
      <c r="K93" s="178" t="str">
        <f t="shared" si="2"/>
        <v>***</v>
      </c>
    </row>
    <row r="94" spans="1:11" x14ac:dyDescent="0.2">
      <c r="A94" s="1" t="s">
        <v>13</v>
      </c>
      <c r="C94" s="19" t="s">
        <v>399</v>
      </c>
      <c r="D94" s="25" t="s">
        <v>400</v>
      </c>
      <c r="E94" s="20" t="s">
        <v>401</v>
      </c>
      <c r="F94" s="21"/>
      <c r="G94" s="21"/>
      <c r="H94" s="28">
        <v>153194.1</v>
      </c>
      <c r="I94" s="29">
        <v>156010.1</v>
      </c>
      <c r="J94" s="28" t="s">
        <v>15</v>
      </c>
      <c r="K94" s="29">
        <f t="shared" si="2"/>
        <v>1.0183819089638571</v>
      </c>
    </row>
    <row r="95" spans="1:11" x14ac:dyDescent="0.2">
      <c r="A95" s="1" t="s">
        <v>16</v>
      </c>
      <c r="C95" s="22"/>
      <c r="D95" s="157"/>
      <c r="E95" s="23" t="s">
        <v>370</v>
      </c>
      <c r="F95" s="24"/>
      <c r="G95" s="24"/>
      <c r="H95" s="30">
        <v>153194.1</v>
      </c>
      <c r="I95" s="31">
        <v>156010.1</v>
      </c>
      <c r="J95" s="30"/>
      <c r="K95" s="31">
        <f t="shared" si="2"/>
        <v>1.0183819089638571</v>
      </c>
    </row>
    <row r="96" spans="1:11" x14ac:dyDescent="0.2">
      <c r="A96" s="1" t="s">
        <v>528</v>
      </c>
      <c r="C96" s="173"/>
      <c r="D96" s="174"/>
      <c r="E96" s="175" t="s">
        <v>529</v>
      </c>
      <c r="F96" s="176"/>
      <c r="G96" s="176"/>
      <c r="H96" s="177">
        <v>76621.100000000006</v>
      </c>
      <c r="I96" s="178">
        <v>79437.100000000006</v>
      </c>
      <c r="J96" s="177"/>
      <c r="K96" s="178">
        <f t="shared" si="2"/>
        <v>1.036752278419391</v>
      </c>
    </row>
    <row r="97" spans="1:11" hidden="1" x14ac:dyDescent="0.2">
      <c r="A97" s="1" t="s">
        <v>528</v>
      </c>
      <c r="C97" s="173"/>
      <c r="D97" s="174"/>
      <c r="E97" s="175"/>
      <c r="F97" s="176" t="s">
        <v>530</v>
      </c>
      <c r="G97" s="176" t="s">
        <v>588</v>
      </c>
      <c r="H97" s="177"/>
      <c r="I97" s="178">
        <v>79437.100000000006</v>
      </c>
      <c r="J97" s="177"/>
      <c r="K97" s="178" t="str">
        <f t="shared" si="2"/>
        <v>***</v>
      </c>
    </row>
    <row r="98" spans="1:11" ht="13.5" thickBot="1" x14ac:dyDescent="0.25">
      <c r="A98" s="1" t="s">
        <v>528</v>
      </c>
      <c r="C98" s="173"/>
      <c r="D98" s="174"/>
      <c r="E98" s="175" t="s">
        <v>589</v>
      </c>
      <c r="F98" s="176"/>
      <c r="G98" s="176"/>
      <c r="H98" s="177">
        <v>76573</v>
      </c>
      <c r="I98" s="178">
        <v>76573</v>
      </c>
      <c r="J98" s="177"/>
      <c r="K98" s="178">
        <f t="shared" si="2"/>
        <v>1</v>
      </c>
    </row>
    <row r="99" spans="1:11" ht="13.5" hidden="1" thickBot="1" x14ac:dyDescent="0.25">
      <c r="A99" s="1" t="s">
        <v>528</v>
      </c>
      <c r="C99" s="173"/>
      <c r="D99" s="174"/>
      <c r="E99" s="175"/>
      <c r="F99" s="176" t="s">
        <v>530</v>
      </c>
      <c r="G99" s="176" t="s">
        <v>590</v>
      </c>
      <c r="H99" s="177"/>
      <c r="I99" s="178">
        <v>62050</v>
      </c>
      <c r="J99" s="177"/>
      <c r="K99" s="178" t="str">
        <f t="shared" si="2"/>
        <v>***</v>
      </c>
    </row>
    <row r="100" spans="1:11" ht="13.5" hidden="1" thickBot="1" x14ac:dyDescent="0.25">
      <c r="A100" s="1" t="s">
        <v>528</v>
      </c>
      <c r="C100" s="173"/>
      <c r="D100" s="174"/>
      <c r="E100" s="175"/>
      <c r="F100" s="176" t="s">
        <v>530</v>
      </c>
      <c r="G100" s="176" t="s">
        <v>591</v>
      </c>
      <c r="H100" s="177"/>
      <c r="I100" s="178">
        <v>14523</v>
      </c>
      <c r="J100" s="177"/>
      <c r="K100" s="178" t="str">
        <f t="shared" si="2"/>
        <v>***</v>
      </c>
    </row>
    <row r="101" spans="1:11" ht="13.5" thickBot="1" x14ac:dyDescent="0.25">
      <c r="A101" s="1" t="s">
        <v>12</v>
      </c>
      <c r="C101" s="171" t="s">
        <v>402</v>
      </c>
      <c r="D101" s="172"/>
      <c r="E101" s="144"/>
      <c r="F101" s="9"/>
      <c r="G101" s="9"/>
      <c r="H101" s="179" t="s">
        <v>551</v>
      </c>
      <c r="I101" s="15">
        <v>28667867</v>
      </c>
      <c r="J101" s="27"/>
      <c r="K101" s="180" t="s">
        <v>25</v>
      </c>
    </row>
    <row r="102" spans="1:11" ht="13.5" thickBot="1" x14ac:dyDescent="0.25">
      <c r="A102" s="1" t="s">
        <v>21</v>
      </c>
      <c r="C102" s="6" t="s">
        <v>22</v>
      </c>
      <c r="D102" s="12"/>
      <c r="E102" s="7"/>
      <c r="F102" s="8"/>
      <c r="G102" s="8"/>
      <c r="H102" s="181" t="s">
        <v>551</v>
      </c>
      <c r="I102" s="182">
        <f>SUM(I13:I101)/5</f>
        <v>28670654.299999993</v>
      </c>
      <c r="J102" s="181" t="e">
        <f>I102-#REF!</f>
        <v>#REF!</v>
      </c>
      <c r="K102" s="183" t="s">
        <v>25</v>
      </c>
    </row>
    <row r="103" spans="1:11" x14ac:dyDescent="0.2">
      <c r="A103" s="1" t="s">
        <v>1</v>
      </c>
      <c r="D103" s="11"/>
      <c r="H103" s="26"/>
      <c r="I103" s="26"/>
      <c r="J103" s="26"/>
      <c r="K103" s="26"/>
    </row>
  </sheetData>
  <mergeCells count="1">
    <mergeCell ref="H10:K10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N3133"/>
  <sheetViews>
    <sheetView showGridLines="0" topLeftCell="B1" workbookViewId="0">
      <selection activeCell="C1" sqref="C1"/>
    </sheetView>
  </sheetViews>
  <sheetFormatPr defaultRowHeight="12.75" x14ac:dyDescent="0.2"/>
  <cols>
    <col min="1" max="1" width="4.28515625" style="1" hidden="1" customWidth="1"/>
    <col min="2" max="2" width="0.85546875" style="1" customWidth="1"/>
    <col min="3" max="3" width="26.140625" style="1" customWidth="1"/>
    <col min="4" max="4" width="8.7109375" style="1" customWidth="1"/>
    <col min="5" max="5" width="48.28515625" style="1" customWidth="1"/>
    <col min="6" max="6" width="4.42578125" style="18" hidden="1" customWidth="1"/>
    <col min="7" max="7" width="38.28515625" style="18" hidden="1" customWidth="1"/>
    <col min="8" max="9" width="15" style="18" customWidth="1"/>
    <col min="10" max="10" width="10" style="18" hidden="1" customWidth="1"/>
    <col min="11" max="11" width="8.28515625" style="18" customWidth="1"/>
    <col min="12" max="14" width="9.140625" style="18"/>
    <col min="257" max="257" width="0" hidden="1" customWidth="1"/>
    <col min="258" max="258" width="0.85546875" customWidth="1"/>
    <col min="259" max="259" width="26.140625" customWidth="1"/>
    <col min="260" max="260" width="8.7109375" customWidth="1"/>
    <col min="261" max="261" width="48.28515625" customWidth="1"/>
    <col min="262" max="263" width="0" hidden="1" customWidth="1"/>
    <col min="264" max="265" width="15" customWidth="1"/>
    <col min="266" max="266" width="0" hidden="1" customWidth="1"/>
    <col min="267" max="267" width="8.28515625" customWidth="1"/>
    <col min="513" max="513" width="0" hidden="1" customWidth="1"/>
    <col min="514" max="514" width="0.85546875" customWidth="1"/>
    <col min="515" max="515" width="26.140625" customWidth="1"/>
    <col min="516" max="516" width="8.7109375" customWidth="1"/>
    <col min="517" max="517" width="48.28515625" customWidth="1"/>
    <col min="518" max="519" width="0" hidden="1" customWidth="1"/>
    <col min="520" max="521" width="15" customWidth="1"/>
    <col min="522" max="522" width="0" hidden="1" customWidth="1"/>
    <col min="523" max="523" width="8.28515625" customWidth="1"/>
    <col min="769" max="769" width="0" hidden="1" customWidth="1"/>
    <col min="770" max="770" width="0.85546875" customWidth="1"/>
    <col min="771" max="771" width="26.140625" customWidth="1"/>
    <col min="772" max="772" width="8.7109375" customWidth="1"/>
    <col min="773" max="773" width="48.28515625" customWidth="1"/>
    <col min="774" max="775" width="0" hidden="1" customWidth="1"/>
    <col min="776" max="777" width="15" customWidth="1"/>
    <col min="778" max="778" width="0" hidden="1" customWidth="1"/>
    <col min="779" max="779" width="8.28515625" customWidth="1"/>
    <col min="1025" max="1025" width="0" hidden="1" customWidth="1"/>
    <col min="1026" max="1026" width="0.85546875" customWidth="1"/>
    <col min="1027" max="1027" width="26.140625" customWidth="1"/>
    <col min="1028" max="1028" width="8.7109375" customWidth="1"/>
    <col min="1029" max="1029" width="48.28515625" customWidth="1"/>
    <col min="1030" max="1031" width="0" hidden="1" customWidth="1"/>
    <col min="1032" max="1033" width="15" customWidth="1"/>
    <col min="1034" max="1034" width="0" hidden="1" customWidth="1"/>
    <col min="1035" max="1035" width="8.28515625" customWidth="1"/>
    <col min="1281" max="1281" width="0" hidden="1" customWidth="1"/>
    <col min="1282" max="1282" width="0.85546875" customWidth="1"/>
    <col min="1283" max="1283" width="26.140625" customWidth="1"/>
    <col min="1284" max="1284" width="8.7109375" customWidth="1"/>
    <col min="1285" max="1285" width="48.28515625" customWidth="1"/>
    <col min="1286" max="1287" width="0" hidden="1" customWidth="1"/>
    <col min="1288" max="1289" width="15" customWidth="1"/>
    <col min="1290" max="1290" width="0" hidden="1" customWidth="1"/>
    <col min="1291" max="1291" width="8.28515625" customWidth="1"/>
    <col min="1537" max="1537" width="0" hidden="1" customWidth="1"/>
    <col min="1538" max="1538" width="0.85546875" customWidth="1"/>
    <col min="1539" max="1539" width="26.140625" customWidth="1"/>
    <col min="1540" max="1540" width="8.7109375" customWidth="1"/>
    <col min="1541" max="1541" width="48.28515625" customWidth="1"/>
    <col min="1542" max="1543" width="0" hidden="1" customWidth="1"/>
    <col min="1544" max="1545" width="15" customWidth="1"/>
    <col min="1546" max="1546" width="0" hidden="1" customWidth="1"/>
    <col min="1547" max="1547" width="8.28515625" customWidth="1"/>
    <col min="1793" max="1793" width="0" hidden="1" customWidth="1"/>
    <col min="1794" max="1794" width="0.85546875" customWidth="1"/>
    <col min="1795" max="1795" width="26.140625" customWidth="1"/>
    <col min="1796" max="1796" width="8.7109375" customWidth="1"/>
    <col min="1797" max="1797" width="48.28515625" customWidth="1"/>
    <col min="1798" max="1799" width="0" hidden="1" customWidth="1"/>
    <col min="1800" max="1801" width="15" customWidth="1"/>
    <col min="1802" max="1802" width="0" hidden="1" customWidth="1"/>
    <col min="1803" max="1803" width="8.28515625" customWidth="1"/>
    <col min="2049" max="2049" width="0" hidden="1" customWidth="1"/>
    <col min="2050" max="2050" width="0.85546875" customWidth="1"/>
    <col min="2051" max="2051" width="26.140625" customWidth="1"/>
    <col min="2052" max="2052" width="8.7109375" customWidth="1"/>
    <col min="2053" max="2053" width="48.28515625" customWidth="1"/>
    <col min="2054" max="2055" width="0" hidden="1" customWidth="1"/>
    <col min="2056" max="2057" width="15" customWidth="1"/>
    <col min="2058" max="2058" width="0" hidden="1" customWidth="1"/>
    <col min="2059" max="2059" width="8.28515625" customWidth="1"/>
    <col min="2305" max="2305" width="0" hidden="1" customWidth="1"/>
    <col min="2306" max="2306" width="0.85546875" customWidth="1"/>
    <col min="2307" max="2307" width="26.140625" customWidth="1"/>
    <col min="2308" max="2308" width="8.7109375" customWidth="1"/>
    <col min="2309" max="2309" width="48.28515625" customWidth="1"/>
    <col min="2310" max="2311" width="0" hidden="1" customWidth="1"/>
    <col min="2312" max="2313" width="15" customWidth="1"/>
    <col min="2314" max="2314" width="0" hidden="1" customWidth="1"/>
    <col min="2315" max="2315" width="8.28515625" customWidth="1"/>
    <col min="2561" max="2561" width="0" hidden="1" customWidth="1"/>
    <col min="2562" max="2562" width="0.85546875" customWidth="1"/>
    <col min="2563" max="2563" width="26.140625" customWidth="1"/>
    <col min="2564" max="2564" width="8.7109375" customWidth="1"/>
    <col min="2565" max="2565" width="48.28515625" customWidth="1"/>
    <col min="2566" max="2567" width="0" hidden="1" customWidth="1"/>
    <col min="2568" max="2569" width="15" customWidth="1"/>
    <col min="2570" max="2570" width="0" hidden="1" customWidth="1"/>
    <col min="2571" max="2571" width="8.28515625" customWidth="1"/>
    <col min="2817" max="2817" width="0" hidden="1" customWidth="1"/>
    <col min="2818" max="2818" width="0.85546875" customWidth="1"/>
    <col min="2819" max="2819" width="26.140625" customWidth="1"/>
    <col min="2820" max="2820" width="8.7109375" customWidth="1"/>
    <col min="2821" max="2821" width="48.28515625" customWidth="1"/>
    <col min="2822" max="2823" width="0" hidden="1" customWidth="1"/>
    <col min="2824" max="2825" width="15" customWidth="1"/>
    <col min="2826" max="2826" width="0" hidden="1" customWidth="1"/>
    <col min="2827" max="2827" width="8.28515625" customWidth="1"/>
    <col min="3073" max="3073" width="0" hidden="1" customWidth="1"/>
    <col min="3074" max="3074" width="0.85546875" customWidth="1"/>
    <col min="3075" max="3075" width="26.140625" customWidth="1"/>
    <col min="3076" max="3076" width="8.7109375" customWidth="1"/>
    <col min="3077" max="3077" width="48.28515625" customWidth="1"/>
    <col min="3078" max="3079" width="0" hidden="1" customWidth="1"/>
    <col min="3080" max="3081" width="15" customWidth="1"/>
    <col min="3082" max="3082" width="0" hidden="1" customWidth="1"/>
    <col min="3083" max="3083" width="8.28515625" customWidth="1"/>
    <col min="3329" max="3329" width="0" hidden="1" customWidth="1"/>
    <col min="3330" max="3330" width="0.85546875" customWidth="1"/>
    <col min="3331" max="3331" width="26.140625" customWidth="1"/>
    <col min="3332" max="3332" width="8.7109375" customWidth="1"/>
    <col min="3333" max="3333" width="48.28515625" customWidth="1"/>
    <col min="3334" max="3335" width="0" hidden="1" customWidth="1"/>
    <col min="3336" max="3337" width="15" customWidth="1"/>
    <col min="3338" max="3338" width="0" hidden="1" customWidth="1"/>
    <col min="3339" max="3339" width="8.28515625" customWidth="1"/>
    <col min="3585" max="3585" width="0" hidden="1" customWidth="1"/>
    <col min="3586" max="3586" width="0.85546875" customWidth="1"/>
    <col min="3587" max="3587" width="26.140625" customWidth="1"/>
    <col min="3588" max="3588" width="8.7109375" customWidth="1"/>
    <col min="3589" max="3589" width="48.28515625" customWidth="1"/>
    <col min="3590" max="3591" width="0" hidden="1" customWidth="1"/>
    <col min="3592" max="3593" width="15" customWidth="1"/>
    <col min="3594" max="3594" width="0" hidden="1" customWidth="1"/>
    <col min="3595" max="3595" width="8.28515625" customWidth="1"/>
    <col min="3841" max="3841" width="0" hidden="1" customWidth="1"/>
    <col min="3842" max="3842" width="0.85546875" customWidth="1"/>
    <col min="3843" max="3843" width="26.140625" customWidth="1"/>
    <col min="3844" max="3844" width="8.7109375" customWidth="1"/>
    <col min="3845" max="3845" width="48.28515625" customWidth="1"/>
    <col min="3846" max="3847" width="0" hidden="1" customWidth="1"/>
    <col min="3848" max="3849" width="15" customWidth="1"/>
    <col min="3850" max="3850" width="0" hidden="1" customWidth="1"/>
    <col min="3851" max="3851" width="8.28515625" customWidth="1"/>
    <col min="4097" max="4097" width="0" hidden="1" customWidth="1"/>
    <col min="4098" max="4098" width="0.85546875" customWidth="1"/>
    <col min="4099" max="4099" width="26.140625" customWidth="1"/>
    <col min="4100" max="4100" width="8.7109375" customWidth="1"/>
    <col min="4101" max="4101" width="48.28515625" customWidth="1"/>
    <col min="4102" max="4103" width="0" hidden="1" customWidth="1"/>
    <col min="4104" max="4105" width="15" customWidth="1"/>
    <col min="4106" max="4106" width="0" hidden="1" customWidth="1"/>
    <col min="4107" max="4107" width="8.28515625" customWidth="1"/>
    <col min="4353" max="4353" width="0" hidden="1" customWidth="1"/>
    <col min="4354" max="4354" width="0.85546875" customWidth="1"/>
    <col min="4355" max="4355" width="26.140625" customWidth="1"/>
    <col min="4356" max="4356" width="8.7109375" customWidth="1"/>
    <col min="4357" max="4357" width="48.28515625" customWidth="1"/>
    <col min="4358" max="4359" width="0" hidden="1" customWidth="1"/>
    <col min="4360" max="4361" width="15" customWidth="1"/>
    <col min="4362" max="4362" width="0" hidden="1" customWidth="1"/>
    <col min="4363" max="4363" width="8.28515625" customWidth="1"/>
    <col min="4609" max="4609" width="0" hidden="1" customWidth="1"/>
    <col min="4610" max="4610" width="0.85546875" customWidth="1"/>
    <col min="4611" max="4611" width="26.140625" customWidth="1"/>
    <col min="4612" max="4612" width="8.7109375" customWidth="1"/>
    <col min="4613" max="4613" width="48.28515625" customWidth="1"/>
    <col min="4614" max="4615" width="0" hidden="1" customWidth="1"/>
    <col min="4616" max="4617" width="15" customWidth="1"/>
    <col min="4618" max="4618" width="0" hidden="1" customWidth="1"/>
    <col min="4619" max="4619" width="8.28515625" customWidth="1"/>
    <col min="4865" max="4865" width="0" hidden="1" customWidth="1"/>
    <col min="4866" max="4866" width="0.85546875" customWidth="1"/>
    <col min="4867" max="4867" width="26.140625" customWidth="1"/>
    <col min="4868" max="4868" width="8.7109375" customWidth="1"/>
    <col min="4869" max="4869" width="48.28515625" customWidth="1"/>
    <col min="4870" max="4871" width="0" hidden="1" customWidth="1"/>
    <col min="4872" max="4873" width="15" customWidth="1"/>
    <col min="4874" max="4874" width="0" hidden="1" customWidth="1"/>
    <col min="4875" max="4875" width="8.28515625" customWidth="1"/>
    <col min="5121" max="5121" width="0" hidden="1" customWidth="1"/>
    <col min="5122" max="5122" width="0.85546875" customWidth="1"/>
    <col min="5123" max="5123" width="26.140625" customWidth="1"/>
    <col min="5124" max="5124" width="8.7109375" customWidth="1"/>
    <col min="5125" max="5125" width="48.28515625" customWidth="1"/>
    <col min="5126" max="5127" width="0" hidden="1" customWidth="1"/>
    <col min="5128" max="5129" width="15" customWidth="1"/>
    <col min="5130" max="5130" width="0" hidden="1" customWidth="1"/>
    <col min="5131" max="5131" width="8.28515625" customWidth="1"/>
    <col min="5377" max="5377" width="0" hidden="1" customWidth="1"/>
    <col min="5378" max="5378" width="0.85546875" customWidth="1"/>
    <col min="5379" max="5379" width="26.140625" customWidth="1"/>
    <col min="5380" max="5380" width="8.7109375" customWidth="1"/>
    <col min="5381" max="5381" width="48.28515625" customWidth="1"/>
    <col min="5382" max="5383" width="0" hidden="1" customWidth="1"/>
    <col min="5384" max="5385" width="15" customWidth="1"/>
    <col min="5386" max="5386" width="0" hidden="1" customWidth="1"/>
    <col min="5387" max="5387" width="8.28515625" customWidth="1"/>
    <col min="5633" max="5633" width="0" hidden="1" customWidth="1"/>
    <col min="5634" max="5634" width="0.85546875" customWidth="1"/>
    <col min="5635" max="5635" width="26.140625" customWidth="1"/>
    <col min="5636" max="5636" width="8.7109375" customWidth="1"/>
    <col min="5637" max="5637" width="48.28515625" customWidth="1"/>
    <col min="5638" max="5639" width="0" hidden="1" customWidth="1"/>
    <col min="5640" max="5641" width="15" customWidth="1"/>
    <col min="5642" max="5642" width="0" hidden="1" customWidth="1"/>
    <col min="5643" max="5643" width="8.28515625" customWidth="1"/>
    <col min="5889" max="5889" width="0" hidden="1" customWidth="1"/>
    <col min="5890" max="5890" width="0.85546875" customWidth="1"/>
    <col min="5891" max="5891" width="26.140625" customWidth="1"/>
    <col min="5892" max="5892" width="8.7109375" customWidth="1"/>
    <col min="5893" max="5893" width="48.28515625" customWidth="1"/>
    <col min="5894" max="5895" width="0" hidden="1" customWidth="1"/>
    <col min="5896" max="5897" width="15" customWidth="1"/>
    <col min="5898" max="5898" width="0" hidden="1" customWidth="1"/>
    <col min="5899" max="5899" width="8.28515625" customWidth="1"/>
    <col min="6145" max="6145" width="0" hidden="1" customWidth="1"/>
    <col min="6146" max="6146" width="0.85546875" customWidth="1"/>
    <col min="6147" max="6147" width="26.140625" customWidth="1"/>
    <col min="6148" max="6148" width="8.7109375" customWidth="1"/>
    <col min="6149" max="6149" width="48.28515625" customWidth="1"/>
    <col min="6150" max="6151" width="0" hidden="1" customWidth="1"/>
    <col min="6152" max="6153" width="15" customWidth="1"/>
    <col min="6154" max="6154" width="0" hidden="1" customWidth="1"/>
    <col min="6155" max="6155" width="8.28515625" customWidth="1"/>
    <col min="6401" max="6401" width="0" hidden="1" customWidth="1"/>
    <col min="6402" max="6402" width="0.85546875" customWidth="1"/>
    <col min="6403" max="6403" width="26.140625" customWidth="1"/>
    <col min="6404" max="6404" width="8.7109375" customWidth="1"/>
    <col min="6405" max="6405" width="48.28515625" customWidth="1"/>
    <col min="6406" max="6407" width="0" hidden="1" customWidth="1"/>
    <col min="6408" max="6409" width="15" customWidth="1"/>
    <col min="6410" max="6410" width="0" hidden="1" customWidth="1"/>
    <col min="6411" max="6411" width="8.28515625" customWidth="1"/>
    <col min="6657" max="6657" width="0" hidden="1" customWidth="1"/>
    <col min="6658" max="6658" width="0.85546875" customWidth="1"/>
    <col min="6659" max="6659" width="26.140625" customWidth="1"/>
    <col min="6660" max="6660" width="8.7109375" customWidth="1"/>
    <col min="6661" max="6661" width="48.28515625" customWidth="1"/>
    <col min="6662" max="6663" width="0" hidden="1" customWidth="1"/>
    <col min="6664" max="6665" width="15" customWidth="1"/>
    <col min="6666" max="6666" width="0" hidden="1" customWidth="1"/>
    <col min="6667" max="6667" width="8.28515625" customWidth="1"/>
    <col min="6913" max="6913" width="0" hidden="1" customWidth="1"/>
    <col min="6914" max="6914" width="0.85546875" customWidth="1"/>
    <col min="6915" max="6915" width="26.140625" customWidth="1"/>
    <col min="6916" max="6916" width="8.7109375" customWidth="1"/>
    <col min="6917" max="6917" width="48.28515625" customWidth="1"/>
    <col min="6918" max="6919" width="0" hidden="1" customWidth="1"/>
    <col min="6920" max="6921" width="15" customWidth="1"/>
    <col min="6922" max="6922" width="0" hidden="1" customWidth="1"/>
    <col min="6923" max="6923" width="8.28515625" customWidth="1"/>
    <col min="7169" max="7169" width="0" hidden="1" customWidth="1"/>
    <col min="7170" max="7170" width="0.85546875" customWidth="1"/>
    <col min="7171" max="7171" width="26.140625" customWidth="1"/>
    <col min="7172" max="7172" width="8.7109375" customWidth="1"/>
    <col min="7173" max="7173" width="48.28515625" customWidth="1"/>
    <col min="7174" max="7175" width="0" hidden="1" customWidth="1"/>
    <col min="7176" max="7177" width="15" customWidth="1"/>
    <col min="7178" max="7178" width="0" hidden="1" customWidth="1"/>
    <col min="7179" max="7179" width="8.28515625" customWidth="1"/>
    <col min="7425" max="7425" width="0" hidden="1" customWidth="1"/>
    <col min="7426" max="7426" width="0.85546875" customWidth="1"/>
    <col min="7427" max="7427" width="26.140625" customWidth="1"/>
    <col min="7428" max="7428" width="8.7109375" customWidth="1"/>
    <col min="7429" max="7429" width="48.28515625" customWidth="1"/>
    <col min="7430" max="7431" width="0" hidden="1" customWidth="1"/>
    <col min="7432" max="7433" width="15" customWidth="1"/>
    <col min="7434" max="7434" width="0" hidden="1" customWidth="1"/>
    <col min="7435" max="7435" width="8.28515625" customWidth="1"/>
    <col min="7681" max="7681" width="0" hidden="1" customWidth="1"/>
    <col min="7682" max="7682" width="0.85546875" customWidth="1"/>
    <col min="7683" max="7683" width="26.140625" customWidth="1"/>
    <col min="7684" max="7684" width="8.7109375" customWidth="1"/>
    <col min="7685" max="7685" width="48.28515625" customWidth="1"/>
    <col min="7686" max="7687" width="0" hidden="1" customWidth="1"/>
    <col min="7688" max="7689" width="15" customWidth="1"/>
    <col min="7690" max="7690" width="0" hidden="1" customWidth="1"/>
    <col min="7691" max="7691" width="8.28515625" customWidth="1"/>
    <col min="7937" max="7937" width="0" hidden="1" customWidth="1"/>
    <col min="7938" max="7938" width="0.85546875" customWidth="1"/>
    <col min="7939" max="7939" width="26.140625" customWidth="1"/>
    <col min="7940" max="7940" width="8.7109375" customWidth="1"/>
    <col min="7941" max="7941" width="48.28515625" customWidth="1"/>
    <col min="7942" max="7943" width="0" hidden="1" customWidth="1"/>
    <col min="7944" max="7945" width="15" customWidth="1"/>
    <col min="7946" max="7946" width="0" hidden="1" customWidth="1"/>
    <col min="7947" max="7947" width="8.28515625" customWidth="1"/>
    <col min="8193" max="8193" width="0" hidden="1" customWidth="1"/>
    <col min="8194" max="8194" width="0.85546875" customWidth="1"/>
    <col min="8195" max="8195" width="26.140625" customWidth="1"/>
    <col min="8196" max="8196" width="8.7109375" customWidth="1"/>
    <col min="8197" max="8197" width="48.28515625" customWidth="1"/>
    <col min="8198" max="8199" width="0" hidden="1" customWidth="1"/>
    <col min="8200" max="8201" width="15" customWidth="1"/>
    <col min="8202" max="8202" width="0" hidden="1" customWidth="1"/>
    <col min="8203" max="8203" width="8.28515625" customWidth="1"/>
    <col min="8449" max="8449" width="0" hidden="1" customWidth="1"/>
    <col min="8450" max="8450" width="0.85546875" customWidth="1"/>
    <col min="8451" max="8451" width="26.140625" customWidth="1"/>
    <col min="8452" max="8452" width="8.7109375" customWidth="1"/>
    <col min="8453" max="8453" width="48.28515625" customWidth="1"/>
    <col min="8454" max="8455" width="0" hidden="1" customWidth="1"/>
    <col min="8456" max="8457" width="15" customWidth="1"/>
    <col min="8458" max="8458" width="0" hidden="1" customWidth="1"/>
    <col min="8459" max="8459" width="8.28515625" customWidth="1"/>
    <col min="8705" max="8705" width="0" hidden="1" customWidth="1"/>
    <col min="8706" max="8706" width="0.85546875" customWidth="1"/>
    <col min="8707" max="8707" width="26.140625" customWidth="1"/>
    <col min="8708" max="8708" width="8.7109375" customWidth="1"/>
    <col min="8709" max="8709" width="48.28515625" customWidth="1"/>
    <col min="8710" max="8711" width="0" hidden="1" customWidth="1"/>
    <col min="8712" max="8713" width="15" customWidth="1"/>
    <col min="8714" max="8714" width="0" hidden="1" customWidth="1"/>
    <col min="8715" max="8715" width="8.28515625" customWidth="1"/>
    <col min="8961" max="8961" width="0" hidden="1" customWidth="1"/>
    <col min="8962" max="8962" width="0.85546875" customWidth="1"/>
    <col min="8963" max="8963" width="26.140625" customWidth="1"/>
    <col min="8964" max="8964" width="8.7109375" customWidth="1"/>
    <col min="8965" max="8965" width="48.28515625" customWidth="1"/>
    <col min="8966" max="8967" width="0" hidden="1" customWidth="1"/>
    <col min="8968" max="8969" width="15" customWidth="1"/>
    <col min="8970" max="8970" width="0" hidden="1" customWidth="1"/>
    <col min="8971" max="8971" width="8.28515625" customWidth="1"/>
    <col min="9217" max="9217" width="0" hidden="1" customWidth="1"/>
    <col min="9218" max="9218" width="0.85546875" customWidth="1"/>
    <col min="9219" max="9219" width="26.140625" customWidth="1"/>
    <col min="9220" max="9220" width="8.7109375" customWidth="1"/>
    <col min="9221" max="9221" width="48.28515625" customWidth="1"/>
    <col min="9222" max="9223" width="0" hidden="1" customWidth="1"/>
    <col min="9224" max="9225" width="15" customWidth="1"/>
    <col min="9226" max="9226" width="0" hidden="1" customWidth="1"/>
    <col min="9227" max="9227" width="8.28515625" customWidth="1"/>
    <col min="9473" max="9473" width="0" hidden="1" customWidth="1"/>
    <col min="9474" max="9474" width="0.85546875" customWidth="1"/>
    <col min="9475" max="9475" width="26.140625" customWidth="1"/>
    <col min="9476" max="9476" width="8.7109375" customWidth="1"/>
    <col min="9477" max="9477" width="48.28515625" customWidth="1"/>
    <col min="9478" max="9479" width="0" hidden="1" customWidth="1"/>
    <col min="9480" max="9481" width="15" customWidth="1"/>
    <col min="9482" max="9482" width="0" hidden="1" customWidth="1"/>
    <col min="9483" max="9483" width="8.28515625" customWidth="1"/>
    <col min="9729" max="9729" width="0" hidden="1" customWidth="1"/>
    <col min="9730" max="9730" width="0.85546875" customWidth="1"/>
    <col min="9731" max="9731" width="26.140625" customWidth="1"/>
    <col min="9732" max="9732" width="8.7109375" customWidth="1"/>
    <col min="9733" max="9733" width="48.28515625" customWidth="1"/>
    <col min="9734" max="9735" width="0" hidden="1" customWidth="1"/>
    <col min="9736" max="9737" width="15" customWidth="1"/>
    <col min="9738" max="9738" width="0" hidden="1" customWidth="1"/>
    <col min="9739" max="9739" width="8.28515625" customWidth="1"/>
    <col min="9985" max="9985" width="0" hidden="1" customWidth="1"/>
    <col min="9986" max="9986" width="0.85546875" customWidth="1"/>
    <col min="9987" max="9987" width="26.140625" customWidth="1"/>
    <col min="9988" max="9988" width="8.7109375" customWidth="1"/>
    <col min="9989" max="9989" width="48.28515625" customWidth="1"/>
    <col min="9990" max="9991" width="0" hidden="1" customWidth="1"/>
    <col min="9992" max="9993" width="15" customWidth="1"/>
    <col min="9994" max="9994" width="0" hidden="1" customWidth="1"/>
    <col min="9995" max="9995" width="8.28515625" customWidth="1"/>
    <col min="10241" max="10241" width="0" hidden="1" customWidth="1"/>
    <col min="10242" max="10242" width="0.85546875" customWidth="1"/>
    <col min="10243" max="10243" width="26.140625" customWidth="1"/>
    <col min="10244" max="10244" width="8.7109375" customWidth="1"/>
    <col min="10245" max="10245" width="48.28515625" customWidth="1"/>
    <col min="10246" max="10247" width="0" hidden="1" customWidth="1"/>
    <col min="10248" max="10249" width="15" customWidth="1"/>
    <col min="10250" max="10250" width="0" hidden="1" customWidth="1"/>
    <col min="10251" max="10251" width="8.28515625" customWidth="1"/>
    <col min="10497" max="10497" width="0" hidden="1" customWidth="1"/>
    <col min="10498" max="10498" width="0.85546875" customWidth="1"/>
    <col min="10499" max="10499" width="26.140625" customWidth="1"/>
    <col min="10500" max="10500" width="8.7109375" customWidth="1"/>
    <col min="10501" max="10501" width="48.28515625" customWidth="1"/>
    <col min="10502" max="10503" width="0" hidden="1" customWidth="1"/>
    <col min="10504" max="10505" width="15" customWidth="1"/>
    <col min="10506" max="10506" width="0" hidden="1" customWidth="1"/>
    <col min="10507" max="10507" width="8.28515625" customWidth="1"/>
    <col min="10753" max="10753" width="0" hidden="1" customWidth="1"/>
    <col min="10754" max="10754" width="0.85546875" customWidth="1"/>
    <col min="10755" max="10755" width="26.140625" customWidth="1"/>
    <col min="10756" max="10756" width="8.7109375" customWidth="1"/>
    <col min="10757" max="10757" width="48.28515625" customWidth="1"/>
    <col min="10758" max="10759" width="0" hidden="1" customWidth="1"/>
    <col min="10760" max="10761" width="15" customWidth="1"/>
    <col min="10762" max="10762" width="0" hidden="1" customWidth="1"/>
    <col min="10763" max="10763" width="8.28515625" customWidth="1"/>
    <col min="11009" max="11009" width="0" hidden="1" customWidth="1"/>
    <col min="11010" max="11010" width="0.85546875" customWidth="1"/>
    <col min="11011" max="11011" width="26.140625" customWidth="1"/>
    <col min="11012" max="11012" width="8.7109375" customWidth="1"/>
    <col min="11013" max="11013" width="48.28515625" customWidth="1"/>
    <col min="11014" max="11015" width="0" hidden="1" customWidth="1"/>
    <col min="11016" max="11017" width="15" customWidth="1"/>
    <col min="11018" max="11018" width="0" hidden="1" customWidth="1"/>
    <col min="11019" max="11019" width="8.28515625" customWidth="1"/>
    <col min="11265" max="11265" width="0" hidden="1" customWidth="1"/>
    <col min="11266" max="11266" width="0.85546875" customWidth="1"/>
    <col min="11267" max="11267" width="26.140625" customWidth="1"/>
    <col min="11268" max="11268" width="8.7109375" customWidth="1"/>
    <col min="11269" max="11269" width="48.28515625" customWidth="1"/>
    <col min="11270" max="11271" width="0" hidden="1" customWidth="1"/>
    <col min="11272" max="11273" width="15" customWidth="1"/>
    <col min="11274" max="11274" width="0" hidden="1" customWidth="1"/>
    <col min="11275" max="11275" width="8.28515625" customWidth="1"/>
    <col min="11521" max="11521" width="0" hidden="1" customWidth="1"/>
    <col min="11522" max="11522" width="0.85546875" customWidth="1"/>
    <col min="11523" max="11523" width="26.140625" customWidth="1"/>
    <col min="11524" max="11524" width="8.7109375" customWidth="1"/>
    <col min="11525" max="11525" width="48.28515625" customWidth="1"/>
    <col min="11526" max="11527" width="0" hidden="1" customWidth="1"/>
    <col min="11528" max="11529" width="15" customWidth="1"/>
    <col min="11530" max="11530" width="0" hidden="1" customWidth="1"/>
    <col min="11531" max="11531" width="8.28515625" customWidth="1"/>
    <col min="11777" max="11777" width="0" hidden="1" customWidth="1"/>
    <col min="11778" max="11778" width="0.85546875" customWidth="1"/>
    <col min="11779" max="11779" width="26.140625" customWidth="1"/>
    <col min="11780" max="11780" width="8.7109375" customWidth="1"/>
    <col min="11781" max="11781" width="48.28515625" customWidth="1"/>
    <col min="11782" max="11783" width="0" hidden="1" customWidth="1"/>
    <col min="11784" max="11785" width="15" customWidth="1"/>
    <col min="11786" max="11786" width="0" hidden="1" customWidth="1"/>
    <col min="11787" max="11787" width="8.28515625" customWidth="1"/>
    <col min="12033" max="12033" width="0" hidden="1" customWidth="1"/>
    <col min="12034" max="12034" width="0.85546875" customWidth="1"/>
    <col min="12035" max="12035" width="26.140625" customWidth="1"/>
    <col min="12036" max="12036" width="8.7109375" customWidth="1"/>
    <col min="12037" max="12037" width="48.28515625" customWidth="1"/>
    <col min="12038" max="12039" width="0" hidden="1" customWidth="1"/>
    <col min="12040" max="12041" width="15" customWidth="1"/>
    <col min="12042" max="12042" width="0" hidden="1" customWidth="1"/>
    <col min="12043" max="12043" width="8.28515625" customWidth="1"/>
    <col min="12289" max="12289" width="0" hidden="1" customWidth="1"/>
    <col min="12290" max="12290" width="0.85546875" customWidth="1"/>
    <col min="12291" max="12291" width="26.140625" customWidth="1"/>
    <col min="12292" max="12292" width="8.7109375" customWidth="1"/>
    <col min="12293" max="12293" width="48.28515625" customWidth="1"/>
    <col min="12294" max="12295" width="0" hidden="1" customWidth="1"/>
    <col min="12296" max="12297" width="15" customWidth="1"/>
    <col min="12298" max="12298" width="0" hidden="1" customWidth="1"/>
    <col min="12299" max="12299" width="8.28515625" customWidth="1"/>
    <col min="12545" max="12545" width="0" hidden="1" customWidth="1"/>
    <col min="12546" max="12546" width="0.85546875" customWidth="1"/>
    <col min="12547" max="12547" width="26.140625" customWidth="1"/>
    <col min="12548" max="12548" width="8.7109375" customWidth="1"/>
    <col min="12549" max="12549" width="48.28515625" customWidth="1"/>
    <col min="12550" max="12551" width="0" hidden="1" customWidth="1"/>
    <col min="12552" max="12553" width="15" customWidth="1"/>
    <col min="12554" max="12554" width="0" hidden="1" customWidth="1"/>
    <col min="12555" max="12555" width="8.28515625" customWidth="1"/>
    <col min="12801" max="12801" width="0" hidden="1" customWidth="1"/>
    <col min="12802" max="12802" width="0.85546875" customWidth="1"/>
    <col min="12803" max="12803" width="26.140625" customWidth="1"/>
    <col min="12804" max="12804" width="8.7109375" customWidth="1"/>
    <col min="12805" max="12805" width="48.28515625" customWidth="1"/>
    <col min="12806" max="12807" width="0" hidden="1" customWidth="1"/>
    <col min="12808" max="12809" width="15" customWidth="1"/>
    <col min="12810" max="12810" width="0" hidden="1" customWidth="1"/>
    <col min="12811" max="12811" width="8.28515625" customWidth="1"/>
    <col min="13057" max="13057" width="0" hidden="1" customWidth="1"/>
    <col min="13058" max="13058" width="0.85546875" customWidth="1"/>
    <col min="13059" max="13059" width="26.140625" customWidth="1"/>
    <col min="13060" max="13060" width="8.7109375" customWidth="1"/>
    <col min="13061" max="13061" width="48.28515625" customWidth="1"/>
    <col min="13062" max="13063" width="0" hidden="1" customWidth="1"/>
    <col min="13064" max="13065" width="15" customWidth="1"/>
    <col min="13066" max="13066" width="0" hidden="1" customWidth="1"/>
    <col min="13067" max="13067" width="8.28515625" customWidth="1"/>
    <col min="13313" max="13313" width="0" hidden="1" customWidth="1"/>
    <col min="13314" max="13314" width="0.85546875" customWidth="1"/>
    <col min="13315" max="13315" width="26.140625" customWidth="1"/>
    <col min="13316" max="13316" width="8.7109375" customWidth="1"/>
    <col min="13317" max="13317" width="48.28515625" customWidth="1"/>
    <col min="13318" max="13319" width="0" hidden="1" customWidth="1"/>
    <col min="13320" max="13321" width="15" customWidth="1"/>
    <col min="13322" max="13322" width="0" hidden="1" customWidth="1"/>
    <col min="13323" max="13323" width="8.28515625" customWidth="1"/>
    <col min="13569" max="13569" width="0" hidden="1" customWidth="1"/>
    <col min="13570" max="13570" width="0.85546875" customWidth="1"/>
    <col min="13571" max="13571" width="26.140625" customWidth="1"/>
    <col min="13572" max="13572" width="8.7109375" customWidth="1"/>
    <col min="13573" max="13573" width="48.28515625" customWidth="1"/>
    <col min="13574" max="13575" width="0" hidden="1" customWidth="1"/>
    <col min="13576" max="13577" width="15" customWidth="1"/>
    <col min="13578" max="13578" width="0" hidden="1" customWidth="1"/>
    <col min="13579" max="13579" width="8.28515625" customWidth="1"/>
    <col min="13825" max="13825" width="0" hidden="1" customWidth="1"/>
    <col min="13826" max="13826" width="0.85546875" customWidth="1"/>
    <col min="13827" max="13827" width="26.140625" customWidth="1"/>
    <col min="13828" max="13828" width="8.7109375" customWidth="1"/>
    <col min="13829" max="13829" width="48.28515625" customWidth="1"/>
    <col min="13830" max="13831" width="0" hidden="1" customWidth="1"/>
    <col min="13832" max="13833" width="15" customWidth="1"/>
    <col min="13834" max="13834" width="0" hidden="1" customWidth="1"/>
    <col min="13835" max="13835" width="8.28515625" customWidth="1"/>
    <col min="14081" max="14081" width="0" hidden="1" customWidth="1"/>
    <col min="14082" max="14082" width="0.85546875" customWidth="1"/>
    <col min="14083" max="14083" width="26.140625" customWidth="1"/>
    <col min="14084" max="14084" width="8.7109375" customWidth="1"/>
    <col min="14085" max="14085" width="48.28515625" customWidth="1"/>
    <col min="14086" max="14087" width="0" hidden="1" customWidth="1"/>
    <col min="14088" max="14089" width="15" customWidth="1"/>
    <col min="14090" max="14090" width="0" hidden="1" customWidth="1"/>
    <col min="14091" max="14091" width="8.28515625" customWidth="1"/>
    <col min="14337" max="14337" width="0" hidden="1" customWidth="1"/>
    <col min="14338" max="14338" width="0.85546875" customWidth="1"/>
    <col min="14339" max="14339" width="26.140625" customWidth="1"/>
    <col min="14340" max="14340" width="8.7109375" customWidth="1"/>
    <col min="14341" max="14341" width="48.28515625" customWidth="1"/>
    <col min="14342" max="14343" width="0" hidden="1" customWidth="1"/>
    <col min="14344" max="14345" width="15" customWidth="1"/>
    <col min="14346" max="14346" width="0" hidden="1" customWidth="1"/>
    <col min="14347" max="14347" width="8.28515625" customWidth="1"/>
    <col min="14593" max="14593" width="0" hidden="1" customWidth="1"/>
    <col min="14594" max="14594" width="0.85546875" customWidth="1"/>
    <col min="14595" max="14595" width="26.140625" customWidth="1"/>
    <col min="14596" max="14596" width="8.7109375" customWidth="1"/>
    <col min="14597" max="14597" width="48.28515625" customWidth="1"/>
    <col min="14598" max="14599" width="0" hidden="1" customWidth="1"/>
    <col min="14600" max="14601" width="15" customWidth="1"/>
    <col min="14602" max="14602" width="0" hidden="1" customWidth="1"/>
    <col min="14603" max="14603" width="8.28515625" customWidth="1"/>
    <col min="14849" max="14849" width="0" hidden="1" customWidth="1"/>
    <col min="14850" max="14850" width="0.85546875" customWidth="1"/>
    <col min="14851" max="14851" width="26.140625" customWidth="1"/>
    <col min="14852" max="14852" width="8.7109375" customWidth="1"/>
    <col min="14853" max="14853" width="48.28515625" customWidth="1"/>
    <col min="14854" max="14855" width="0" hidden="1" customWidth="1"/>
    <col min="14856" max="14857" width="15" customWidth="1"/>
    <col min="14858" max="14858" width="0" hidden="1" customWidth="1"/>
    <col min="14859" max="14859" width="8.28515625" customWidth="1"/>
    <col min="15105" max="15105" width="0" hidden="1" customWidth="1"/>
    <col min="15106" max="15106" width="0.85546875" customWidth="1"/>
    <col min="15107" max="15107" width="26.140625" customWidth="1"/>
    <col min="15108" max="15108" width="8.7109375" customWidth="1"/>
    <col min="15109" max="15109" width="48.28515625" customWidth="1"/>
    <col min="15110" max="15111" width="0" hidden="1" customWidth="1"/>
    <col min="15112" max="15113" width="15" customWidth="1"/>
    <col min="15114" max="15114" width="0" hidden="1" customWidth="1"/>
    <col min="15115" max="15115" width="8.28515625" customWidth="1"/>
    <col min="15361" max="15361" width="0" hidden="1" customWidth="1"/>
    <col min="15362" max="15362" width="0.85546875" customWidth="1"/>
    <col min="15363" max="15363" width="26.140625" customWidth="1"/>
    <col min="15364" max="15364" width="8.7109375" customWidth="1"/>
    <col min="15365" max="15365" width="48.28515625" customWidth="1"/>
    <col min="15366" max="15367" width="0" hidden="1" customWidth="1"/>
    <col min="15368" max="15369" width="15" customWidth="1"/>
    <col min="15370" max="15370" width="0" hidden="1" customWidth="1"/>
    <col min="15371" max="15371" width="8.28515625" customWidth="1"/>
    <col min="15617" max="15617" width="0" hidden="1" customWidth="1"/>
    <col min="15618" max="15618" width="0.85546875" customWidth="1"/>
    <col min="15619" max="15619" width="26.140625" customWidth="1"/>
    <col min="15620" max="15620" width="8.7109375" customWidth="1"/>
    <col min="15621" max="15621" width="48.28515625" customWidth="1"/>
    <col min="15622" max="15623" width="0" hidden="1" customWidth="1"/>
    <col min="15624" max="15625" width="15" customWidth="1"/>
    <col min="15626" max="15626" width="0" hidden="1" customWidth="1"/>
    <col min="15627" max="15627" width="8.28515625" customWidth="1"/>
    <col min="15873" max="15873" width="0" hidden="1" customWidth="1"/>
    <col min="15874" max="15874" width="0.85546875" customWidth="1"/>
    <col min="15875" max="15875" width="26.140625" customWidth="1"/>
    <col min="15876" max="15876" width="8.7109375" customWidth="1"/>
    <col min="15877" max="15877" width="48.28515625" customWidth="1"/>
    <col min="15878" max="15879" width="0" hidden="1" customWidth="1"/>
    <col min="15880" max="15881" width="15" customWidth="1"/>
    <col min="15882" max="15882" width="0" hidden="1" customWidth="1"/>
    <col min="15883" max="15883" width="8.28515625" customWidth="1"/>
    <col min="16129" max="16129" width="0" hidden="1" customWidth="1"/>
    <col min="16130" max="16130" width="0.85546875" customWidth="1"/>
    <col min="16131" max="16131" width="26.140625" customWidth="1"/>
    <col min="16132" max="16132" width="8.7109375" customWidth="1"/>
    <col min="16133" max="16133" width="48.28515625" customWidth="1"/>
    <col min="16134" max="16135" width="0" hidden="1" customWidth="1"/>
    <col min="16136" max="16137" width="15" customWidth="1"/>
    <col min="16138" max="16138" width="0" hidden="1" customWidth="1"/>
    <col min="16139" max="16139" width="8.28515625" customWidth="1"/>
  </cols>
  <sheetData>
    <row r="1" spans="1:11" x14ac:dyDescent="0.2">
      <c r="A1" s="1" t="s">
        <v>15</v>
      </c>
    </row>
    <row r="3" spans="1:11" x14ac:dyDescent="0.2">
      <c r="C3" s="16" t="s">
        <v>23</v>
      </c>
      <c r="D3" s="16"/>
      <c r="E3" s="16"/>
      <c r="F3" s="17"/>
      <c r="G3" s="17"/>
      <c r="H3" s="17"/>
      <c r="I3" s="17"/>
      <c r="J3" s="17"/>
      <c r="K3" s="17"/>
    </row>
    <row r="4" spans="1:11" x14ac:dyDescent="0.2">
      <c r="C4" s="16" t="s">
        <v>523</v>
      </c>
      <c r="D4" s="16"/>
      <c r="E4" s="16"/>
      <c r="F4" s="17"/>
      <c r="G4" s="17"/>
      <c r="H4" s="17"/>
      <c r="I4" s="17"/>
      <c r="J4" s="17"/>
      <c r="K4" s="17"/>
    </row>
    <row r="5" spans="1:11" x14ac:dyDescent="0.2">
      <c r="C5" s="16" t="s">
        <v>24</v>
      </c>
      <c r="D5" s="16"/>
      <c r="E5" s="16"/>
      <c r="F5" s="17"/>
      <c r="G5" s="17"/>
      <c r="H5" s="17"/>
      <c r="I5" s="17"/>
      <c r="J5" s="17"/>
      <c r="K5" s="17"/>
    </row>
    <row r="7" spans="1:11" ht="18" x14ac:dyDescent="0.25">
      <c r="A7" s="2" t="s">
        <v>0</v>
      </c>
      <c r="B7" s="2"/>
      <c r="C7" s="3" t="s">
        <v>53</v>
      </c>
      <c r="D7" s="10"/>
      <c r="E7" s="4"/>
      <c r="F7" s="5"/>
      <c r="G7" s="5"/>
      <c r="H7" s="13"/>
      <c r="I7" s="13"/>
      <c r="J7" s="13"/>
      <c r="K7" s="158"/>
    </row>
    <row r="8" spans="1:11" ht="13.5" thickBot="1" x14ac:dyDescent="0.25">
      <c r="A8" s="1" t="s">
        <v>1</v>
      </c>
      <c r="D8" s="11"/>
      <c r="H8" s="26"/>
      <c r="I8" s="26"/>
      <c r="J8" s="26"/>
      <c r="K8" s="26"/>
    </row>
    <row r="9" spans="1:11" ht="13.5" thickBot="1" x14ac:dyDescent="0.25">
      <c r="A9" s="1" t="s">
        <v>2</v>
      </c>
      <c r="C9" s="6" t="s">
        <v>3</v>
      </c>
      <c r="D9" s="12"/>
      <c r="E9" s="7"/>
      <c r="F9" s="8"/>
      <c r="G9" s="8"/>
      <c r="H9" s="14"/>
      <c r="I9" s="14"/>
      <c r="J9" s="14"/>
      <c r="K9" s="159"/>
    </row>
    <row r="10" spans="1:11" ht="13.5" thickBot="1" x14ac:dyDescent="0.25">
      <c r="A10" s="1" t="s">
        <v>4</v>
      </c>
      <c r="C10" s="129"/>
      <c r="D10" s="130"/>
      <c r="E10" s="131"/>
      <c r="F10" s="160"/>
      <c r="G10" s="160"/>
      <c r="H10" s="205"/>
      <c r="I10" s="205"/>
      <c r="J10" s="205"/>
      <c r="K10" s="206"/>
    </row>
    <row r="11" spans="1:11" ht="34.5" customHeight="1" x14ac:dyDescent="0.2">
      <c r="A11" s="1" t="s">
        <v>5</v>
      </c>
      <c r="C11" s="161" t="s">
        <v>6</v>
      </c>
      <c r="D11" s="162" t="s">
        <v>7</v>
      </c>
      <c r="E11" s="163" t="s">
        <v>8</v>
      </c>
      <c r="F11" s="164"/>
      <c r="G11" s="164"/>
      <c r="H11" s="164" t="s">
        <v>524</v>
      </c>
      <c r="I11" s="165" t="s">
        <v>525</v>
      </c>
      <c r="J11" s="164" t="s">
        <v>526</v>
      </c>
      <c r="K11" s="165" t="s">
        <v>323</v>
      </c>
    </row>
    <row r="12" spans="1:11" ht="13.5" customHeight="1" thickBot="1" x14ac:dyDescent="0.25">
      <c r="A12" s="1" t="s">
        <v>9</v>
      </c>
      <c r="C12" s="166"/>
      <c r="D12" s="167"/>
      <c r="E12" s="168" t="s">
        <v>527</v>
      </c>
      <c r="F12" s="169" t="s">
        <v>10</v>
      </c>
      <c r="G12" s="169" t="s">
        <v>11</v>
      </c>
      <c r="H12" s="169"/>
      <c r="I12" s="170"/>
      <c r="J12" s="169"/>
      <c r="K12" s="170"/>
    </row>
    <row r="13" spans="1:11" ht="13.5" thickBot="1" x14ac:dyDescent="0.25">
      <c r="A13" s="1" t="s">
        <v>12</v>
      </c>
      <c r="C13" s="171" t="s">
        <v>324</v>
      </c>
      <c r="D13" s="172"/>
      <c r="E13" s="144"/>
      <c r="F13" s="9"/>
      <c r="G13" s="9"/>
      <c r="H13" s="27"/>
      <c r="I13" s="15"/>
      <c r="J13" s="27"/>
      <c r="K13" s="15"/>
    </row>
    <row r="14" spans="1:11" x14ac:dyDescent="0.2">
      <c r="A14" s="1" t="s">
        <v>13</v>
      </c>
      <c r="C14" s="19" t="s">
        <v>14</v>
      </c>
      <c r="D14" s="25" t="s">
        <v>325</v>
      </c>
      <c r="E14" s="20" t="s">
        <v>326</v>
      </c>
      <c r="F14" s="21"/>
      <c r="G14" s="21"/>
      <c r="H14" s="28">
        <v>0</v>
      </c>
      <c r="I14" s="29">
        <v>39511.300000000003</v>
      </c>
      <c r="J14" s="28" t="s">
        <v>15</v>
      </c>
      <c r="K14" s="29" t="str">
        <f t="shared" ref="K14:K57" si="0">IF(H14=0,"***",I14/H14)</f>
        <v>***</v>
      </c>
    </row>
    <row r="15" spans="1:11" x14ac:dyDescent="0.2">
      <c r="A15" s="1" t="s">
        <v>16</v>
      </c>
      <c r="C15" s="22"/>
      <c r="D15" s="157"/>
      <c r="E15" s="23" t="s">
        <v>70</v>
      </c>
      <c r="F15" s="24"/>
      <c r="G15" s="24"/>
      <c r="H15" s="30">
        <v>0</v>
      </c>
      <c r="I15" s="31">
        <v>3151.2</v>
      </c>
      <c r="J15" s="30"/>
      <c r="K15" s="31" t="str">
        <f t="shared" si="0"/>
        <v>***</v>
      </c>
    </row>
    <row r="16" spans="1:11" x14ac:dyDescent="0.2">
      <c r="A16" s="1" t="s">
        <v>528</v>
      </c>
      <c r="C16" s="173"/>
      <c r="D16" s="174"/>
      <c r="E16" s="175" t="s">
        <v>698</v>
      </c>
      <c r="F16" s="176"/>
      <c r="G16" s="176"/>
      <c r="H16" s="177">
        <v>0</v>
      </c>
      <c r="I16" s="178">
        <v>472.8</v>
      </c>
      <c r="J16" s="177"/>
      <c r="K16" s="178" t="str">
        <f t="shared" si="0"/>
        <v>***</v>
      </c>
    </row>
    <row r="17" spans="1:11" hidden="1" x14ac:dyDescent="0.2">
      <c r="A17" s="1" t="s">
        <v>528</v>
      </c>
      <c r="C17" s="173"/>
      <c r="D17" s="174"/>
      <c r="E17" s="175"/>
      <c r="F17" s="176" t="s">
        <v>699</v>
      </c>
      <c r="G17" s="176" t="s">
        <v>326</v>
      </c>
      <c r="H17" s="177"/>
      <c r="I17" s="178">
        <v>243</v>
      </c>
      <c r="J17" s="177"/>
      <c r="K17" s="178" t="str">
        <f t="shared" si="0"/>
        <v>***</v>
      </c>
    </row>
    <row r="18" spans="1:11" hidden="1" x14ac:dyDescent="0.2">
      <c r="A18" s="1" t="s">
        <v>528</v>
      </c>
      <c r="C18" s="173"/>
      <c r="D18" s="174"/>
      <c r="E18" s="175"/>
      <c r="F18" s="176" t="s">
        <v>562</v>
      </c>
      <c r="G18" s="176" t="s">
        <v>326</v>
      </c>
      <c r="H18" s="177"/>
      <c r="I18" s="178">
        <v>111</v>
      </c>
      <c r="J18" s="177"/>
      <c r="K18" s="178" t="str">
        <f t="shared" si="0"/>
        <v>***</v>
      </c>
    </row>
    <row r="19" spans="1:11" hidden="1" x14ac:dyDescent="0.2">
      <c r="A19" s="1" t="s">
        <v>528</v>
      </c>
      <c r="C19" s="173"/>
      <c r="D19" s="174"/>
      <c r="E19" s="175"/>
      <c r="F19" s="176" t="s">
        <v>563</v>
      </c>
      <c r="G19" s="176" t="s">
        <v>326</v>
      </c>
      <c r="H19" s="177"/>
      <c r="I19" s="178">
        <v>87.1</v>
      </c>
      <c r="J19" s="177"/>
      <c r="K19" s="178" t="str">
        <f t="shared" si="0"/>
        <v>***</v>
      </c>
    </row>
    <row r="20" spans="1:11" hidden="1" x14ac:dyDescent="0.2">
      <c r="A20" s="1" t="s">
        <v>528</v>
      </c>
      <c r="C20" s="173"/>
      <c r="D20" s="174"/>
      <c r="E20" s="175"/>
      <c r="F20" s="176" t="s">
        <v>564</v>
      </c>
      <c r="G20" s="176" t="s">
        <v>326</v>
      </c>
      <c r="H20" s="177"/>
      <c r="I20" s="178">
        <v>31.7</v>
      </c>
      <c r="J20" s="177"/>
      <c r="K20" s="178" t="str">
        <f t="shared" si="0"/>
        <v>***</v>
      </c>
    </row>
    <row r="21" spans="1:11" x14ac:dyDescent="0.2">
      <c r="A21" s="1" t="s">
        <v>528</v>
      </c>
      <c r="C21" s="173"/>
      <c r="D21" s="174"/>
      <c r="E21" s="175" t="s">
        <v>700</v>
      </c>
      <c r="F21" s="176"/>
      <c r="G21" s="176"/>
      <c r="H21" s="177">
        <v>0</v>
      </c>
      <c r="I21" s="178">
        <v>628.70000000000005</v>
      </c>
      <c r="J21" s="177"/>
      <c r="K21" s="178" t="str">
        <f t="shared" si="0"/>
        <v>***</v>
      </c>
    </row>
    <row r="22" spans="1:11" hidden="1" x14ac:dyDescent="0.2">
      <c r="A22" s="1" t="s">
        <v>528</v>
      </c>
      <c r="C22" s="173"/>
      <c r="D22" s="174"/>
      <c r="E22" s="175"/>
      <c r="F22" s="176" t="s">
        <v>699</v>
      </c>
      <c r="G22" s="176" t="s">
        <v>326</v>
      </c>
      <c r="H22" s="177"/>
      <c r="I22" s="178">
        <v>323.2</v>
      </c>
      <c r="J22" s="177"/>
      <c r="K22" s="178" t="str">
        <f t="shared" si="0"/>
        <v>***</v>
      </c>
    </row>
    <row r="23" spans="1:11" hidden="1" x14ac:dyDescent="0.2">
      <c r="A23" s="1" t="s">
        <v>528</v>
      </c>
      <c r="C23" s="173"/>
      <c r="D23" s="174"/>
      <c r="E23" s="175"/>
      <c r="F23" s="176" t="s">
        <v>562</v>
      </c>
      <c r="G23" s="176" t="s">
        <v>326</v>
      </c>
      <c r="H23" s="177"/>
      <c r="I23" s="178">
        <v>147.69999999999999</v>
      </c>
      <c r="J23" s="177"/>
      <c r="K23" s="178" t="str">
        <f t="shared" si="0"/>
        <v>***</v>
      </c>
    </row>
    <row r="24" spans="1:11" hidden="1" x14ac:dyDescent="0.2">
      <c r="A24" s="1" t="s">
        <v>528</v>
      </c>
      <c r="C24" s="173"/>
      <c r="D24" s="174"/>
      <c r="E24" s="175"/>
      <c r="F24" s="176" t="s">
        <v>563</v>
      </c>
      <c r="G24" s="176" t="s">
        <v>326</v>
      </c>
      <c r="H24" s="177"/>
      <c r="I24" s="178">
        <v>115.8</v>
      </c>
      <c r="J24" s="177"/>
      <c r="K24" s="178" t="str">
        <f t="shared" si="0"/>
        <v>***</v>
      </c>
    </row>
    <row r="25" spans="1:11" hidden="1" x14ac:dyDescent="0.2">
      <c r="A25" s="1" t="s">
        <v>528</v>
      </c>
      <c r="C25" s="173"/>
      <c r="D25" s="174"/>
      <c r="E25" s="175"/>
      <c r="F25" s="176" t="s">
        <v>564</v>
      </c>
      <c r="G25" s="176" t="s">
        <v>326</v>
      </c>
      <c r="H25" s="177"/>
      <c r="I25" s="178">
        <v>42</v>
      </c>
      <c r="J25" s="177"/>
      <c r="K25" s="178" t="str">
        <f t="shared" si="0"/>
        <v>***</v>
      </c>
    </row>
    <row r="26" spans="1:11" x14ac:dyDescent="0.2">
      <c r="A26" s="1" t="s">
        <v>528</v>
      </c>
      <c r="C26" s="173"/>
      <c r="D26" s="174"/>
      <c r="E26" s="175" t="s">
        <v>701</v>
      </c>
      <c r="F26" s="176"/>
      <c r="G26" s="176"/>
      <c r="H26" s="177">
        <v>0</v>
      </c>
      <c r="I26" s="178">
        <v>2049.6999999999998</v>
      </c>
      <c r="J26" s="177"/>
      <c r="K26" s="178" t="str">
        <f t="shared" si="0"/>
        <v>***</v>
      </c>
    </row>
    <row r="27" spans="1:11" hidden="1" x14ac:dyDescent="0.2">
      <c r="A27" s="1" t="s">
        <v>528</v>
      </c>
      <c r="C27" s="173"/>
      <c r="D27" s="174"/>
      <c r="E27" s="175"/>
      <c r="F27" s="176" t="s">
        <v>699</v>
      </c>
      <c r="G27" s="176" t="s">
        <v>326</v>
      </c>
      <c r="H27" s="177"/>
      <c r="I27" s="178">
        <v>1053.8</v>
      </c>
      <c r="J27" s="177"/>
      <c r="K27" s="178" t="str">
        <f t="shared" si="0"/>
        <v>***</v>
      </c>
    </row>
    <row r="28" spans="1:11" hidden="1" x14ac:dyDescent="0.2">
      <c r="A28" s="1" t="s">
        <v>528</v>
      </c>
      <c r="C28" s="173"/>
      <c r="D28" s="174"/>
      <c r="E28" s="175"/>
      <c r="F28" s="176" t="s">
        <v>562</v>
      </c>
      <c r="G28" s="176" t="s">
        <v>326</v>
      </c>
      <c r="H28" s="177"/>
      <c r="I28" s="178">
        <v>481.3</v>
      </c>
      <c r="J28" s="177"/>
      <c r="K28" s="178" t="str">
        <f t="shared" si="0"/>
        <v>***</v>
      </c>
    </row>
    <row r="29" spans="1:11" hidden="1" x14ac:dyDescent="0.2">
      <c r="A29" s="1" t="s">
        <v>528</v>
      </c>
      <c r="C29" s="173"/>
      <c r="D29" s="174"/>
      <c r="E29" s="175"/>
      <c r="F29" s="176" t="s">
        <v>563</v>
      </c>
      <c r="G29" s="176" t="s">
        <v>326</v>
      </c>
      <c r="H29" s="177"/>
      <c r="I29" s="178">
        <v>377.6</v>
      </c>
      <c r="J29" s="177"/>
      <c r="K29" s="178" t="str">
        <f t="shared" si="0"/>
        <v>***</v>
      </c>
    </row>
    <row r="30" spans="1:11" hidden="1" x14ac:dyDescent="0.2">
      <c r="A30" s="1" t="s">
        <v>528</v>
      </c>
      <c r="C30" s="173"/>
      <c r="D30" s="174"/>
      <c r="E30" s="175"/>
      <c r="F30" s="176" t="s">
        <v>564</v>
      </c>
      <c r="G30" s="176" t="s">
        <v>326</v>
      </c>
      <c r="H30" s="177"/>
      <c r="I30" s="178">
        <v>137</v>
      </c>
      <c r="J30" s="177"/>
      <c r="K30" s="178" t="str">
        <f t="shared" si="0"/>
        <v>***</v>
      </c>
    </row>
    <row r="31" spans="1:11" x14ac:dyDescent="0.2">
      <c r="A31" s="1" t="s">
        <v>16</v>
      </c>
      <c r="C31" s="22"/>
      <c r="D31" s="157"/>
      <c r="E31" s="23" t="s">
        <v>289</v>
      </c>
      <c r="F31" s="24"/>
      <c r="G31" s="24"/>
      <c r="H31" s="30">
        <v>0</v>
      </c>
      <c r="I31" s="31">
        <v>36360.1</v>
      </c>
      <c r="J31" s="30"/>
      <c r="K31" s="31" t="str">
        <f t="shared" si="0"/>
        <v>***</v>
      </c>
    </row>
    <row r="32" spans="1:11" x14ac:dyDescent="0.2">
      <c r="A32" s="1" t="s">
        <v>528</v>
      </c>
      <c r="C32" s="173"/>
      <c r="D32" s="174"/>
      <c r="E32" s="175" t="s">
        <v>698</v>
      </c>
      <c r="F32" s="176"/>
      <c r="G32" s="176"/>
      <c r="H32" s="177">
        <v>0</v>
      </c>
      <c r="I32" s="178">
        <v>5454</v>
      </c>
      <c r="J32" s="177"/>
      <c r="K32" s="178" t="str">
        <f t="shared" si="0"/>
        <v>***</v>
      </c>
    </row>
    <row r="33" spans="1:11" hidden="1" x14ac:dyDescent="0.2">
      <c r="A33" s="1" t="s">
        <v>528</v>
      </c>
      <c r="C33" s="173"/>
      <c r="D33" s="174"/>
      <c r="E33" s="175"/>
      <c r="F33" s="176" t="s">
        <v>702</v>
      </c>
      <c r="G33" s="176" t="s">
        <v>326</v>
      </c>
      <c r="H33" s="177"/>
      <c r="I33" s="178">
        <v>22.5</v>
      </c>
      <c r="J33" s="177"/>
      <c r="K33" s="178" t="str">
        <f t="shared" si="0"/>
        <v>***</v>
      </c>
    </row>
    <row r="34" spans="1:11" hidden="1" x14ac:dyDescent="0.2">
      <c r="A34" s="1" t="s">
        <v>528</v>
      </c>
      <c r="C34" s="173"/>
      <c r="D34" s="174"/>
      <c r="E34" s="175"/>
      <c r="F34" s="176" t="s">
        <v>538</v>
      </c>
      <c r="G34" s="176" t="s">
        <v>326</v>
      </c>
      <c r="H34" s="177"/>
      <c r="I34" s="178">
        <v>22.5</v>
      </c>
      <c r="J34" s="177"/>
      <c r="K34" s="178" t="str">
        <f t="shared" si="0"/>
        <v>***</v>
      </c>
    </row>
    <row r="35" spans="1:11" hidden="1" x14ac:dyDescent="0.2">
      <c r="A35" s="1" t="s">
        <v>528</v>
      </c>
      <c r="C35" s="173"/>
      <c r="D35" s="174"/>
      <c r="E35" s="175"/>
      <c r="F35" s="176" t="s">
        <v>565</v>
      </c>
      <c r="G35" s="176" t="s">
        <v>326</v>
      </c>
      <c r="H35" s="177"/>
      <c r="I35" s="178">
        <v>9</v>
      </c>
      <c r="J35" s="177"/>
      <c r="K35" s="178" t="str">
        <f t="shared" si="0"/>
        <v>***</v>
      </c>
    </row>
    <row r="36" spans="1:11" hidden="1" x14ac:dyDescent="0.2">
      <c r="A36" s="1" t="s">
        <v>528</v>
      </c>
      <c r="C36" s="173"/>
      <c r="D36" s="174"/>
      <c r="E36" s="175"/>
      <c r="F36" s="176" t="s">
        <v>578</v>
      </c>
      <c r="G36" s="176" t="s">
        <v>326</v>
      </c>
      <c r="H36" s="177"/>
      <c r="I36" s="178">
        <v>300</v>
      </c>
      <c r="J36" s="177"/>
      <c r="K36" s="178" t="str">
        <f t="shared" si="0"/>
        <v>***</v>
      </c>
    </row>
    <row r="37" spans="1:11" hidden="1" x14ac:dyDescent="0.2">
      <c r="A37" s="1" t="s">
        <v>528</v>
      </c>
      <c r="C37" s="173"/>
      <c r="D37" s="174"/>
      <c r="E37" s="175"/>
      <c r="F37" s="176" t="s">
        <v>703</v>
      </c>
      <c r="G37" s="176" t="s">
        <v>326</v>
      </c>
      <c r="H37" s="177"/>
      <c r="I37" s="178">
        <v>5100</v>
      </c>
      <c r="J37" s="177"/>
      <c r="K37" s="178" t="str">
        <f t="shared" si="0"/>
        <v>***</v>
      </c>
    </row>
    <row r="38" spans="1:11" x14ac:dyDescent="0.2">
      <c r="A38" s="1" t="s">
        <v>528</v>
      </c>
      <c r="C38" s="173"/>
      <c r="D38" s="174"/>
      <c r="E38" s="175" t="s">
        <v>700</v>
      </c>
      <c r="F38" s="176"/>
      <c r="G38" s="176"/>
      <c r="H38" s="177">
        <v>0</v>
      </c>
      <c r="I38" s="178">
        <v>7253.9</v>
      </c>
      <c r="J38" s="177"/>
      <c r="K38" s="178" t="str">
        <f t="shared" si="0"/>
        <v>***</v>
      </c>
    </row>
    <row r="39" spans="1:11" hidden="1" x14ac:dyDescent="0.2">
      <c r="A39" s="1" t="s">
        <v>528</v>
      </c>
      <c r="C39" s="173"/>
      <c r="D39" s="174"/>
      <c r="E39" s="175"/>
      <c r="F39" s="176" t="s">
        <v>702</v>
      </c>
      <c r="G39" s="176" t="s">
        <v>326</v>
      </c>
      <c r="H39" s="177"/>
      <c r="I39" s="178">
        <v>29.9</v>
      </c>
      <c r="J39" s="177"/>
      <c r="K39" s="178" t="str">
        <f t="shared" si="0"/>
        <v>***</v>
      </c>
    </row>
    <row r="40" spans="1:11" hidden="1" x14ac:dyDescent="0.2">
      <c r="A40" s="1" t="s">
        <v>528</v>
      </c>
      <c r="C40" s="173"/>
      <c r="D40" s="174"/>
      <c r="E40" s="175"/>
      <c r="F40" s="176" t="s">
        <v>538</v>
      </c>
      <c r="G40" s="176" t="s">
        <v>326</v>
      </c>
      <c r="H40" s="177"/>
      <c r="I40" s="178">
        <v>30</v>
      </c>
      <c r="J40" s="177"/>
      <c r="K40" s="178" t="str">
        <f t="shared" si="0"/>
        <v>***</v>
      </c>
    </row>
    <row r="41" spans="1:11" hidden="1" x14ac:dyDescent="0.2">
      <c r="A41" s="1" t="s">
        <v>528</v>
      </c>
      <c r="C41" s="173"/>
      <c r="D41" s="174"/>
      <c r="E41" s="175"/>
      <c r="F41" s="176" t="s">
        <v>565</v>
      </c>
      <c r="G41" s="176" t="s">
        <v>326</v>
      </c>
      <c r="H41" s="177"/>
      <c r="I41" s="178">
        <v>12</v>
      </c>
      <c r="J41" s="177"/>
      <c r="K41" s="178" t="str">
        <f t="shared" si="0"/>
        <v>***</v>
      </c>
    </row>
    <row r="42" spans="1:11" hidden="1" x14ac:dyDescent="0.2">
      <c r="A42" s="1" t="s">
        <v>528</v>
      </c>
      <c r="C42" s="173"/>
      <c r="D42" s="174"/>
      <c r="E42" s="175"/>
      <c r="F42" s="176" t="s">
        <v>578</v>
      </c>
      <c r="G42" s="176" t="s">
        <v>326</v>
      </c>
      <c r="H42" s="177"/>
      <c r="I42" s="178">
        <v>399</v>
      </c>
      <c r="J42" s="177"/>
      <c r="K42" s="178" t="str">
        <f t="shared" si="0"/>
        <v>***</v>
      </c>
    </row>
    <row r="43" spans="1:11" hidden="1" x14ac:dyDescent="0.2">
      <c r="A43" s="1" t="s">
        <v>528</v>
      </c>
      <c r="C43" s="173"/>
      <c r="D43" s="174"/>
      <c r="E43" s="175"/>
      <c r="F43" s="176" t="s">
        <v>703</v>
      </c>
      <c r="G43" s="176" t="s">
        <v>326</v>
      </c>
      <c r="H43" s="177"/>
      <c r="I43" s="178">
        <v>6783</v>
      </c>
      <c r="J43" s="177"/>
      <c r="K43" s="178" t="str">
        <f t="shared" si="0"/>
        <v>***</v>
      </c>
    </row>
    <row r="44" spans="1:11" x14ac:dyDescent="0.2">
      <c r="A44" s="1" t="s">
        <v>528</v>
      </c>
      <c r="C44" s="173"/>
      <c r="D44" s="174"/>
      <c r="E44" s="175" t="s">
        <v>701</v>
      </c>
      <c r="F44" s="176"/>
      <c r="G44" s="176"/>
      <c r="H44" s="177">
        <v>0</v>
      </c>
      <c r="I44" s="178">
        <v>23652.2</v>
      </c>
      <c r="J44" s="177"/>
      <c r="K44" s="178" t="str">
        <f t="shared" si="0"/>
        <v>***</v>
      </c>
    </row>
    <row r="45" spans="1:11" hidden="1" x14ac:dyDescent="0.2">
      <c r="A45" s="1" t="s">
        <v>528</v>
      </c>
      <c r="C45" s="173"/>
      <c r="D45" s="174"/>
      <c r="E45" s="175"/>
      <c r="F45" s="176" t="s">
        <v>702</v>
      </c>
      <c r="G45" s="176" t="s">
        <v>326</v>
      </c>
      <c r="H45" s="177"/>
      <c r="I45" s="178">
        <v>97.6</v>
      </c>
      <c r="J45" s="177"/>
      <c r="K45" s="178" t="str">
        <f t="shared" si="0"/>
        <v>***</v>
      </c>
    </row>
    <row r="46" spans="1:11" hidden="1" x14ac:dyDescent="0.2">
      <c r="A46" s="1" t="s">
        <v>528</v>
      </c>
      <c r="C46" s="173"/>
      <c r="D46" s="174"/>
      <c r="E46" s="175"/>
      <c r="F46" s="176" t="s">
        <v>538</v>
      </c>
      <c r="G46" s="176" t="s">
        <v>326</v>
      </c>
      <c r="H46" s="177"/>
      <c r="I46" s="178">
        <v>97.6</v>
      </c>
      <c r="J46" s="177"/>
      <c r="K46" s="178" t="str">
        <f t="shared" si="0"/>
        <v>***</v>
      </c>
    </row>
    <row r="47" spans="1:11" hidden="1" x14ac:dyDescent="0.2">
      <c r="A47" s="1" t="s">
        <v>528</v>
      </c>
      <c r="C47" s="173"/>
      <c r="D47" s="174"/>
      <c r="E47" s="175"/>
      <c r="F47" s="176" t="s">
        <v>565</v>
      </c>
      <c r="G47" s="176" t="s">
        <v>326</v>
      </c>
      <c r="H47" s="177"/>
      <c r="I47" s="178">
        <v>39</v>
      </c>
      <c r="J47" s="177"/>
      <c r="K47" s="178" t="str">
        <f t="shared" si="0"/>
        <v>***</v>
      </c>
    </row>
    <row r="48" spans="1:11" hidden="1" x14ac:dyDescent="0.2">
      <c r="A48" s="1" t="s">
        <v>528</v>
      </c>
      <c r="C48" s="173"/>
      <c r="D48" s="174"/>
      <c r="E48" s="175"/>
      <c r="F48" s="176" t="s">
        <v>578</v>
      </c>
      <c r="G48" s="176" t="s">
        <v>326</v>
      </c>
      <c r="H48" s="177"/>
      <c r="I48" s="178">
        <v>1301</v>
      </c>
      <c r="J48" s="177"/>
      <c r="K48" s="178" t="str">
        <f t="shared" si="0"/>
        <v>***</v>
      </c>
    </row>
    <row r="49" spans="1:11" hidden="1" x14ac:dyDescent="0.2">
      <c r="A49" s="1" t="s">
        <v>528</v>
      </c>
      <c r="C49" s="173"/>
      <c r="D49" s="174"/>
      <c r="E49" s="175"/>
      <c r="F49" s="176" t="s">
        <v>703</v>
      </c>
      <c r="G49" s="176" t="s">
        <v>326</v>
      </c>
      <c r="H49" s="177"/>
      <c r="I49" s="178">
        <v>22117</v>
      </c>
      <c r="J49" s="177"/>
      <c r="K49" s="178" t="str">
        <f t="shared" si="0"/>
        <v>***</v>
      </c>
    </row>
    <row r="50" spans="1:11" x14ac:dyDescent="0.2">
      <c r="A50" s="1" t="s">
        <v>13</v>
      </c>
      <c r="C50" s="19" t="s">
        <v>14</v>
      </c>
      <c r="D50" s="25" t="s">
        <v>327</v>
      </c>
      <c r="E50" s="20" t="s">
        <v>328</v>
      </c>
      <c r="F50" s="21"/>
      <c r="G50" s="21"/>
      <c r="H50" s="28">
        <v>0</v>
      </c>
      <c r="I50" s="29">
        <v>7000</v>
      </c>
      <c r="J50" s="28" t="s">
        <v>15</v>
      </c>
      <c r="K50" s="29" t="str">
        <f t="shared" si="0"/>
        <v>***</v>
      </c>
    </row>
    <row r="51" spans="1:11" x14ac:dyDescent="0.2">
      <c r="A51" s="1" t="s">
        <v>16</v>
      </c>
      <c r="C51" s="22"/>
      <c r="D51" s="157"/>
      <c r="E51" s="23" t="s">
        <v>54</v>
      </c>
      <c r="F51" s="24"/>
      <c r="G51" s="24"/>
      <c r="H51" s="30">
        <v>0</v>
      </c>
      <c r="I51" s="31">
        <v>7000</v>
      </c>
      <c r="J51" s="30"/>
      <c r="K51" s="31" t="str">
        <f t="shared" si="0"/>
        <v>***</v>
      </c>
    </row>
    <row r="52" spans="1:11" x14ac:dyDescent="0.2">
      <c r="A52" s="1" t="s">
        <v>528</v>
      </c>
      <c r="C52" s="173"/>
      <c r="D52" s="174"/>
      <c r="E52" s="175" t="s">
        <v>532</v>
      </c>
      <c r="F52" s="176"/>
      <c r="G52" s="176"/>
      <c r="H52" s="177">
        <v>0</v>
      </c>
      <c r="I52" s="178">
        <v>7000</v>
      </c>
      <c r="J52" s="177"/>
      <c r="K52" s="178" t="str">
        <f t="shared" si="0"/>
        <v>***</v>
      </c>
    </row>
    <row r="53" spans="1:11" hidden="1" x14ac:dyDescent="0.2">
      <c r="A53" s="1" t="s">
        <v>528</v>
      </c>
      <c r="C53" s="173"/>
      <c r="D53" s="174"/>
      <c r="E53" s="175"/>
      <c r="F53" s="176" t="s">
        <v>538</v>
      </c>
      <c r="G53" s="176" t="s">
        <v>328</v>
      </c>
      <c r="H53" s="177"/>
      <c r="I53" s="178">
        <v>7000</v>
      </c>
      <c r="J53" s="177"/>
      <c r="K53" s="178" t="str">
        <f t="shared" si="0"/>
        <v>***</v>
      </c>
    </row>
    <row r="54" spans="1:11" x14ac:dyDescent="0.2">
      <c r="A54" s="1" t="s">
        <v>13</v>
      </c>
      <c r="C54" s="19" t="s">
        <v>69</v>
      </c>
      <c r="D54" s="25" t="s">
        <v>704</v>
      </c>
      <c r="E54" s="20" t="s">
        <v>705</v>
      </c>
      <c r="F54" s="21"/>
      <c r="G54" s="21"/>
      <c r="H54" s="28">
        <v>0</v>
      </c>
      <c r="I54" s="29">
        <v>8800</v>
      </c>
      <c r="J54" s="28" t="s">
        <v>15</v>
      </c>
      <c r="K54" s="29" t="str">
        <f t="shared" si="0"/>
        <v>***</v>
      </c>
    </row>
    <row r="55" spans="1:11" x14ac:dyDescent="0.2">
      <c r="A55" s="1" t="s">
        <v>16</v>
      </c>
      <c r="C55" s="22"/>
      <c r="D55" s="157"/>
      <c r="E55" s="23" t="s">
        <v>54</v>
      </c>
      <c r="F55" s="24"/>
      <c r="G55" s="24"/>
      <c r="H55" s="30">
        <v>0</v>
      </c>
      <c r="I55" s="31">
        <v>8800</v>
      </c>
      <c r="J55" s="30"/>
      <c r="K55" s="31" t="str">
        <f t="shared" si="0"/>
        <v>***</v>
      </c>
    </row>
    <row r="56" spans="1:11" ht="13.5" thickBot="1" x14ac:dyDescent="0.25">
      <c r="A56" s="1" t="s">
        <v>528</v>
      </c>
      <c r="C56" s="173"/>
      <c r="D56" s="174"/>
      <c r="E56" s="175" t="s">
        <v>682</v>
      </c>
      <c r="F56" s="176"/>
      <c r="G56" s="176"/>
      <c r="H56" s="177">
        <v>0</v>
      </c>
      <c r="I56" s="178">
        <v>8800</v>
      </c>
      <c r="J56" s="177"/>
      <c r="K56" s="178" t="str">
        <f t="shared" si="0"/>
        <v>***</v>
      </c>
    </row>
    <row r="57" spans="1:11" ht="13.5" hidden="1" thickBot="1" x14ac:dyDescent="0.25">
      <c r="A57" s="1" t="s">
        <v>528</v>
      </c>
      <c r="C57" s="173"/>
      <c r="D57" s="174"/>
      <c r="E57" s="175"/>
      <c r="F57" s="176" t="s">
        <v>703</v>
      </c>
      <c r="G57" s="176" t="s">
        <v>706</v>
      </c>
      <c r="H57" s="177"/>
      <c r="I57" s="178">
        <v>8800</v>
      </c>
      <c r="J57" s="177"/>
      <c r="K57" s="178" t="str">
        <f t="shared" si="0"/>
        <v>***</v>
      </c>
    </row>
    <row r="58" spans="1:11" ht="13.5" thickBot="1" x14ac:dyDescent="0.25">
      <c r="A58" s="1" t="s">
        <v>12</v>
      </c>
      <c r="C58" s="171" t="s">
        <v>329</v>
      </c>
      <c r="D58" s="172"/>
      <c r="E58" s="144"/>
      <c r="F58" s="9"/>
      <c r="G58" s="9"/>
      <c r="H58" s="179" t="s">
        <v>551</v>
      </c>
      <c r="I58" s="15">
        <v>55311.3</v>
      </c>
      <c r="J58" s="27"/>
      <c r="K58" s="180" t="s">
        <v>25</v>
      </c>
    </row>
    <row r="59" spans="1:11" ht="13.5" thickBot="1" x14ac:dyDescent="0.25">
      <c r="A59" s="1" t="s">
        <v>12</v>
      </c>
      <c r="C59" s="171" t="s">
        <v>330</v>
      </c>
      <c r="D59" s="172"/>
      <c r="E59" s="144"/>
      <c r="F59" s="9"/>
      <c r="G59" s="9"/>
      <c r="H59" s="27"/>
      <c r="I59" s="15"/>
      <c r="J59" s="27"/>
      <c r="K59" s="15"/>
    </row>
    <row r="60" spans="1:11" x14ac:dyDescent="0.2">
      <c r="A60" s="1" t="s">
        <v>13</v>
      </c>
      <c r="C60" s="19" t="s">
        <v>707</v>
      </c>
      <c r="D60" s="25" t="s">
        <v>65</v>
      </c>
      <c r="E60" s="20" t="s">
        <v>66</v>
      </c>
      <c r="F60" s="21"/>
      <c r="G60" s="21"/>
      <c r="H60" s="28">
        <v>6003</v>
      </c>
      <c r="I60" s="29">
        <v>6739</v>
      </c>
      <c r="J60" s="28" t="s">
        <v>15</v>
      </c>
      <c r="K60" s="29">
        <f t="shared" ref="K60:K123" si="1">IF(H60=0,"***",I60/H60)</f>
        <v>1.1226053639846743</v>
      </c>
    </row>
    <row r="61" spans="1:11" x14ac:dyDescent="0.2">
      <c r="A61" s="1" t="s">
        <v>16</v>
      </c>
      <c r="C61" s="22"/>
      <c r="D61" s="157"/>
      <c r="E61" s="23" t="s">
        <v>708</v>
      </c>
      <c r="F61" s="24"/>
      <c r="G61" s="24"/>
      <c r="H61" s="30">
        <v>6003</v>
      </c>
      <c r="I61" s="31">
        <v>6739</v>
      </c>
      <c r="J61" s="30"/>
      <c r="K61" s="31">
        <f t="shared" si="1"/>
        <v>1.1226053639846743</v>
      </c>
    </row>
    <row r="62" spans="1:11" x14ac:dyDescent="0.2">
      <c r="A62" s="1" t="s">
        <v>528</v>
      </c>
      <c r="C62" s="173"/>
      <c r="D62" s="174"/>
      <c r="E62" s="175" t="s">
        <v>709</v>
      </c>
      <c r="F62" s="176"/>
      <c r="G62" s="176"/>
      <c r="H62" s="177">
        <v>6003</v>
      </c>
      <c r="I62" s="178">
        <v>6739</v>
      </c>
      <c r="J62" s="177"/>
      <c r="K62" s="178">
        <f t="shared" si="1"/>
        <v>1.1226053639846743</v>
      </c>
    </row>
    <row r="63" spans="1:11" hidden="1" x14ac:dyDescent="0.2">
      <c r="A63" s="1" t="s">
        <v>528</v>
      </c>
      <c r="C63" s="173"/>
      <c r="D63" s="174"/>
      <c r="E63" s="175"/>
      <c r="F63" s="176" t="s">
        <v>710</v>
      </c>
      <c r="G63" s="176" t="s">
        <v>711</v>
      </c>
      <c r="H63" s="177"/>
      <c r="I63" s="178">
        <v>6739</v>
      </c>
      <c r="J63" s="177"/>
      <c r="K63" s="178" t="str">
        <f t="shared" si="1"/>
        <v>***</v>
      </c>
    </row>
    <row r="64" spans="1:11" x14ac:dyDescent="0.2">
      <c r="A64" s="1" t="s">
        <v>13</v>
      </c>
      <c r="C64" s="19" t="s">
        <v>712</v>
      </c>
      <c r="D64" s="25" t="s">
        <v>64</v>
      </c>
      <c r="E64" s="20" t="s">
        <v>713</v>
      </c>
      <c r="F64" s="21"/>
      <c r="G64" s="21"/>
      <c r="H64" s="28">
        <v>131948</v>
      </c>
      <c r="I64" s="29">
        <v>140545</v>
      </c>
      <c r="J64" s="28" t="s">
        <v>15</v>
      </c>
      <c r="K64" s="29">
        <f t="shared" si="1"/>
        <v>1.0651544547852185</v>
      </c>
    </row>
    <row r="65" spans="1:11" x14ac:dyDescent="0.2">
      <c r="A65" s="1" t="s">
        <v>16</v>
      </c>
      <c r="C65" s="22"/>
      <c r="D65" s="157"/>
      <c r="E65" s="23" t="s">
        <v>61</v>
      </c>
      <c r="F65" s="24"/>
      <c r="G65" s="24"/>
      <c r="H65" s="30">
        <v>131948</v>
      </c>
      <c r="I65" s="31">
        <v>140545</v>
      </c>
      <c r="J65" s="30"/>
      <c r="K65" s="31">
        <f t="shared" si="1"/>
        <v>1.0651544547852185</v>
      </c>
    </row>
    <row r="66" spans="1:11" x14ac:dyDescent="0.2">
      <c r="A66" s="1" t="s">
        <v>528</v>
      </c>
      <c r="C66" s="173"/>
      <c r="D66" s="174"/>
      <c r="E66" s="175" t="s">
        <v>529</v>
      </c>
      <c r="F66" s="176"/>
      <c r="G66" s="176"/>
      <c r="H66" s="177">
        <v>29292</v>
      </c>
      <c r="I66" s="178">
        <v>29292</v>
      </c>
      <c r="J66" s="177"/>
      <c r="K66" s="178">
        <f t="shared" si="1"/>
        <v>1</v>
      </c>
    </row>
    <row r="67" spans="1:11" hidden="1" x14ac:dyDescent="0.2">
      <c r="A67" s="1" t="s">
        <v>528</v>
      </c>
      <c r="C67" s="173"/>
      <c r="D67" s="174"/>
      <c r="E67" s="175"/>
      <c r="F67" s="176" t="s">
        <v>530</v>
      </c>
      <c r="G67" s="176" t="s">
        <v>550</v>
      </c>
      <c r="H67" s="177"/>
      <c r="I67" s="178">
        <v>29292</v>
      </c>
      <c r="J67" s="177"/>
      <c r="K67" s="178" t="str">
        <f t="shared" si="1"/>
        <v>***</v>
      </c>
    </row>
    <row r="68" spans="1:11" x14ac:dyDescent="0.2">
      <c r="A68" s="1" t="s">
        <v>528</v>
      </c>
      <c r="C68" s="173"/>
      <c r="D68" s="174"/>
      <c r="E68" s="175" t="s">
        <v>709</v>
      </c>
      <c r="F68" s="176"/>
      <c r="G68" s="176"/>
      <c r="H68" s="177">
        <v>102656</v>
      </c>
      <c r="I68" s="178">
        <v>111253</v>
      </c>
      <c r="J68" s="177"/>
      <c r="K68" s="178">
        <f t="shared" si="1"/>
        <v>1.083745713840399</v>
      </c>
    </row>
    <row r="69" spans="1:11" hidden="1" x14ac:dyDescent="0.2">
      <c r="A69" s="1" t="s">
        <v>528</v>
      </c>
      <c r="C69" s="173"/>
      <c r="D69" s="174"/>
      <c r="E69" s="175"/>
      <c r="F69" s="176" t="s">
        <v>710</v>
      </c>
      <c r="G69" s="176" t="s">
        <v>550</v>
      </c>
      <c r="H69" s="177"/>
      <c r="I69" s="178">
        <v>111253</v>
      </c>
      <c r="J69" s="177"/>
      <c r="K69" s="178" t="str">
        <f t="shared" si="1"/>
        <v>***</v>
      </c>
    </row>
    <row r="70" spans="1:11" x14ac:dyDescent="0.2">
      <c r="A70" s="1" t="s">
        <v>13</v>
      </c>
      <c r="C70" s="19" t="s">
        <v>447</v>
      </c>
      <c r="D70" s="25" t="s">
        <v>64</v>
      </c>
      <c r="E70" s="20" t="s">
        <v>713</v>
      </c>
      <c r="F70" s="21"/>
      <c r="G70" s="21"/>
      <c r="H70" s="28">
        <v>3823</v>
      </c>
      <c r="I70" s="29">
        <v>4846</v>
      </c>
      <c r="J70" s="28" t="s">
        <v>15</v>
      </c>
      <c r="K70" s="29">
        <f t="shared" si="1"/>
        <v>1.2675908972011509</v>
      </c>
    </row>
    <row r="71" spans="1:11" x14ac:dyDescent="0.2">
      <c r="A71" s="1" t="s">
        <v>16</v>
      </c>
      <c r="C71" s="22"/>
      <c r="D71" s="157"/>
      <c r="E71" s="23" t="s">
        <v>714</v>
      </c>
      <c r="F71" s="24"/>
      <c r="G71" s="24"/>
      <c r="H71" s="30">
        <v>3823</v>
      </c>
      <c r="I71" s="31">
        <v>4846</v>
      </c>
      <c r="J71" s="30"/>
      <c r="K71" s="31">
        <f t="shared" si="1"/>
        <v>1.2675908972011509</v>
      </c>
    </row>
    <row r="72" spans="1:11" x14ac:dyDescent="0.2">
      <c r="A72" s="1" t="s">
        <v>528</v>
      </c>
      <c r="C72" s="173"/>
      <c r="D72" s="174"/>
      <c r="E72" s="175" t="s">
        <v>529</v>
      </c>
      <c r="F72" s="176"/>
      <c r="G72" s="176"/>
      <c r="H72" s="177">
        <v>1179</v>
      </c>
      <c r="I72" s="178">
        <v>1179</v>
      </c>
      <c r="J72" s="177"/>
      <c r="K72" s="178">
        <f t="shared" si="1"/>
        <v>1</v>
      </c>
    </row>
    <row r="73" spans="1:11" hidden="1" x14ac:dyDescent="0.2">
      <c r="A73" s="1" t="s">
        <v>528</v>
      </c>
      <c r="C73" s="173"/>
      <c r="D73" s="174"/>
      <c r="E73" s="175"/>
      <c r="F73" s="176" t="s">
        <v>530</v>
      </c>
      <c r="G73" s="176" t="s">
        <v>550</v>
      </c>
      <c r="H73" s="177"/>
      <c r="I73" s="178">
        <v>1179</v>
      </c>
      <c r="J73" s="177"/>
      <c r="K73" s="178" t="str">
        <f t="shared" si="1"/>
        <v>***</v>
      </c>
    </row>
    <row r="74" spans="1:11" x14ac:dyDescent="0.2">
      <c r="A74" s="1" t="s">
        <v>528</v>
      </c>
      <c r="C74" s="173"/>
      <c r="D74" s="174"/>
      <c r="E74" s="175" t="s">
        <v>709</v>
      </c>
      <c r="F74" s="176"/>
      <c r="G74" s="176"/>
      <c r="H74" s="177">
        <v>2644</v>
      </c>
      <c r="I74" s="178">
        <v>3667</v>
      </c>
      <c r="J74" s="177"/>
      <c r="K74" s="178">
        <f t="shared" si="1"/>
        <v>1.3869137670196672</v>
      </c>
    </row>
    <row r="75" spans="1:11" hidden="1" x14ac:dyDescent="0.2">
      <c r="A75" s="1" t="s">
        <v>528</v>
      </c>
      <c r="C75" s="173"/>
      <c r="D75" s="174"/>
      <c r="E75" s="175"/>
      <c r="F75" s="176" t="s">
        <v>710</v>
      </c>
      <c r="G75" s="176" t="s">
        <v>550</v>
      </c>
      <c r="H75" s="177"/>
      <c r="I75" s="178">
        <v>3667</v>
      </c>
      <c r="J75" s="177"/>
      <c r="K75" s="178" t="str">
        <f t="shared" si="1"/>
        <v>***</v>
      </c>
    </row>
    <row r="76" spans="1:11" x14ac:dyDescent="0.2">
      <c r="A76" s="1" t="s">
        <v>13</v>
      </c>
      <c r="C76" s="19" t="s">
        <v>715</v>
      </c>
      <c r="D76" s="25" t="s">
        <v>64</v>
      </c>
      <c r="E76" s="20" t="s">
        <v>713</v>
      </c>
      <c r="F76" s="21"/>
      <c r="G76" s="21"/>
      <c r="H76" s="28">
        <v>36110</v>
      </c>
      <c r="I76" s="29">
        <v>34672</v>
      </c>
      <c r="J76" s="28" t="s">
        <v>15</v>
      </c>
      <c r="K76" s="29">
        <f t="shared" si="1"/>
        <v>0.96017723622265305</v>
      </c>
    </row>
    <row r="77" spans="1:11" x14ac:dyDescent="0.2">
      <c r="A77" s="1" t="s">
        <v>16</v>
      </c>
      <c r="C77" s="22"/>
      <c r="D77" s="157"/>
      <c r="E77" s="23" t="s">
        <v>714</v>
      </c>
      <c r="F77" s="24"/>
      <c r="G77" s="24"/>
      <c r="H77" s="30">
        <v>36110</v>
      </c>
      <c r="I77" s="31">
        <v>34672</v>
      </c>
      <c r="J77" s="30"/>
      <c r="K77" s="31">
        <f t="shared" si="1"/>
        <v>0.96017723622265305</v>
      </c>
    </row>
    <row r="78" spans="1:11" x14ac:dyDescent="0.2">
      <c r="A78" s="1" t="s">
        <v>528</v>
      </c>
      <c r="C78" s="173"/>
      <c r="D78" s="174"/>
      <c r="E78" s="175" t="s">
        <v>529</v>
      </c>
      <c r="F78" s="176"/>
      <c r="G78" s="176"/>
      <c r="H78" s="177">
        <v>8147</v>
      </c>
      <c r="I78" s="178">
        <v>8147</v>
      </c>
      <c r="J78" s="177"/>
      <c r="K78" s="178">
        <f t="shared" si="1"/>
        <v>1</v>
      </c>
    </row>
    <row r="79" spans="1:11" hidden="1" x14ac:dyDescent="0.2">
      <c r="A79" s="1" t="s">
        <v>528</v>
      </c>
      <c r="C79" s="173"/>
      <c r="D79" s="174"/>
      <c r="E79" s="175"/>
      <c r="F79" s="176" t="s">
        <v>530</v>
      </c>
      <c r="G79" s="176" t="s">
        <v>550</v>
      </c>
      <c r="H79" s="177"/>
      <c r="I79" s="178">
        <v>8147</v>
      </c>
      <c r="J79" s="177"/>
      <c r="K79" s="178" t="str">
        <f t="shared" si="1"/>
        <v>***</v>
      </c>
    </row>
    <row r="80" spans="1:11" x14ac:dyDescent="0.2">
      <c r="A80" s="1" t="s">
        <v>528</v>
      </c>
      <c r="C80" s="173"/>
      <c r="D80" s="174"/>
      <c r="E80" s="175" t="s">
        <v>709</v>
      </c>
      <c r="F80" s="176"/>
      <c r="G80" s="176"/>
      <c r="H80" s="177">
        <v>27963</v>
      </c>
      <c r="I80" s="178">
        <v>26525</v>
      </c>
      <c r="J80" s="177"/>
      <c r="K80" s="178">
        <f t="shared" si="1"/>
        <v>0.94857490254979793</v>
      </c>
    </row>
    <row r="81" spans="1:11" hidden="1" x14ac:dyDescent="0.2">
      <c r="A81" s="1" t="s">
        <v>528</v>
      </c>
      <c r="C81" s="173"/>
      <c r="D81" s="174"/>
      <c r="E81" s="175"/>
      <c r="F81" s="176" t="s">
        <v>710</v>
      </c>
      <c r="G81" s="176" t="s">
        <v>550</v>
      </c>
      <c r="H81" s="177"/>
      <c r="I81" s="178">
        <v>26525</v>
      </c>
      <c r="J81" s="177"/>
      <c r="K81" s="178" t="str">
        <f t="shared" si="1"/>
        <v>***</v>
      </c>
    </row>
    <row r="82" spans="1:11" x14ac:dyDescent="0.2">
      <c r="A82" s="1" t="s">
        <v>13</v>
      </c>
      <c r="C82" s="19" t="s">
        <v>716</v>
      </c>
      <c r="D82" s="25" t="s">
        <v>64</v>
      </c>
      <c r="E82" s="20" t="s">
        <v>713</v>
      </c>
      <c r="F82" s="21"/>
      <c r="G82" s="21"/>
      <c r="H82" s="28">
        <v>54002</v>
      </c>
      <c r="I82" s="29">
        <v>54317</v>
      </c>
      <c r="J82" s="28" t="s">
        <v>15</v>
      </c>
      <c r="K82" s="29">
        <f t="shared" si="1"/>
        <v>1.0058331172919521</v>
      </c>
    </row>
    <row r="83" spans="1:11" x14ac:dyDescent="0.2">
      <c r="A83" s="1" t="s">
        <v>16</v>
      </c>
      <c r="C83" s="22"/>
      <c r="D83" s="157"/>
      <c r="E83" s="23" t="s">
        <v>714</v>
      </c>
      <c r="F83" s="24"/>
      <c r="G83" s="24"/>
      <c r="H83" s="30">
        <v>54002</v>
      </c>
      <c r="I83" s="31">
        <v>54317</v>
      </c>
      <c r="J83" s="30"/>
      <c r="K83" s="31">
        <f t="shared" si="1"/>
        <v>1.0058331172919521</v>
      </c>
    </row>
    <row r="84" spans="1:11" x14ac:dyDescent="0.2">
      <c r="A84" s="1" t="s">
        <v>528</v>
      </c>
      <c r="C84" s="173"/>
      <c r="D84" s="174"/>
      <c r="E84" s="175" t="s">
        <v>529</v>
      </c>
      <c r="F84" s="176"/>
      <c r="G84" s="176"/>
      <c r="H84" s="177">
        <v>10307</v>
      </c>
      <c r="I84" s="178">
        <v>10307</v>
      </c>
      <c r="J84" s="177"/>
      <c r="K84" s="178">
        <f t="shared" si="1"/>
        <v>1</v>
      </c>
    </row>
    <row r="85" spans="1:11" hidden="1" x14ac:dyDescent="0.2">
      <c r="A85" s="1" t="s">
        <v>528</v>
      </c>
      <c r="C85" s="173"/>
      <c r="D85" s="174"/>
      <c r="E85" s="175"/>
      <c r="F85" s="176" t="s">
        <v>530</v>
      </c>
      <c r="G85" s="176" t="s">
        <v>550</v>
      </c>
      <c r="H85" s="177"/>
      <c r="I85" s="178">
        <v>10307</v>
      </c>
      <c r="J85" s="177"/>
      <c r="K85" s="178" t="str">
        <f t="shared" si="1"/>
        <v>***</v>
      </c>
    </row>
    <row r="86" spans="1:11" x14ac:dyDescent="0.2">
      <c r="A86" s="1" t="s">
        <v>528</v>
      </c>
      <c r="C86" s="173"/>
      <c r="D86" s="174"/>
      <c r="E86" s="175" t="s">
        <v>709</v>
      </c>
      <c r="F86" s="176"/>
      <c r="G86" s="176"/>
      <c r="H86" s="177">
        <v>43695</v>
      </c>
      <c r="I86" s="178">
        <v>44010</v>
      </c>
      <c r="J86" s="177"/>
      <c r="K86" s="178">
        <f t="shared" si="1"/>
        <v>1.0072090628218331</v>
      </c>
    </row>
    <row r="87" spans="1:11" hidden="1" x14ac:dyDescent="0.2">
      <c r="A87" s="1" t="s">
        <v>528</v>
      </c>
      <c r="C87" s="173"/>
      <c r="D87" s="174"/>
      <c r="E87" s="175"/>
      <c r="F87" s="176" t="s">
        <v>710</v>
      </c>
      <c r="G87" s="176" t="s">
        <v>550</v>
      </c>
      <c r="H87" s="177"/>
      <c r="I87" s="178">
        <v>44010</v>
      </c>
      <c r="J87" s="177"/>
      <c r="K87" s="178" t="str">
        <f t="shared" si="1"/>
        <v>***</v>
      </c>
    </row>
    <row r="88" spans="1:11" x14ac:dyDescent="0.2">
      <c r="A88" s="1" t="s">
        <v>13</v>
      </c>
      <c r="C88" s="19" t="s">
        <v>717</v>
      </c>
      <c r="D88" s="25" t="s">
        <v>64</v>
      </c>
      <c r="E88" s="20" t="s">
        <v>713</v>
      </c>
      <c r="F88" s="21"/>
      <c r="G88" s="21"/>
      <c r="H88" s="28">
        <v>67843</v>
      </c>
      <c r="I88" s="29">
        <v>69296</v>
      </c>
      <c r="J88" s="28" t="s">
        <v>15</v>
      </c>
      <c r="K88" s="29">
        <f t="shared" si="1"/>
        <v>1.021417095352505</v>
      </c>
    </row>
    <row r="89" spans="1:11" x14ac:dyDescent="0.2">
      <c r="A89" s="1" t="s">
        <v>16</v>
      </c>
      <c r="C89" s="22"/>
      <c r="D89" s="157"/>
      <c r="E89" s="23" t="s">
        <v>718</v>
      </c>
      <c r="F89" s="24"/>
      <c r="G89" s="24"/>
      <c r="H89" s="30">
        <v>57425</v>
      </c>
      <c r="I89" s="31">
        <v>58878</v>
      </c>
      <c r="J89" s="30"/>
      <c r="K89" s="31">
        <f t="shared" si="1"/>
        <v>1.0253025685676971</v>
      </c>
    </row>
    <row r="90" spans="1:11" x14ac:dyDescent="0.2">
      <c r="A90" s="1" t="s">
        <v>528</v>
      </c>
      <c r="C90" s="173"/>
      <c r="D90" s="174"/>
      <c r="E90" s="175" t="s">
        <v>529</v>
      </c>
      <c r="F90" s="176"/>
      <c r="G90" s="176"/>
      <c r="H90" s="177">
        <v>27171</v>
      </c>
      <c r="I90" s="178">
        <v>27171</v>
      </c>
      <c r="J90" s="177"/>
      <c r="K90" s="178">
        <f t="shared" si="1"/>
        <v>1</v>
      </c>
    </row>
    <row r="91" spans="1:11" hidden="1" x14ac:dyDescent="0.2">
      <c r="A91" s="1" t="s">
        <v>528</v>
      </c>
      <c r="C91" s="173"/>
      <c r="D91" s="174"/>
      <c r="E91" s="175"/>
      <c r="F91" s="176" t="s">
        <v>530</v>
      </c>
      <c r="G91" s="176" t="s">
        <v>550</v>
      </c>
      <c r="H91" s="177"/>
      <c r="I91" s="178">
        <v>27171</v>
      </c>
      <c r="J91" s="177"/>
      <c r="K91" s="178" t="str">
        <f t="shared" si="1"/>
        <v>***</v>
      </c>
    </row>
    <row r="92" spans="1:11" x14ac:dyDescent="0.2">
      <c r="A92" s="1" t="s">
        <v>528</v>
      </c>
      <c r="C92" s="173"/>
      <c r="D92" s="174"/>
      <c r="E92" s="175" t="s">
        <v>709</v>
      </c>
      <c r="F92" s="176"/>
      <c r="G92" s="176"/>
      <c r="H92" s="177">
        <v>30254</v>
      </c>
      <c r="I92" s="178">
        <v>31707</v>
      </c>
      <c r="J92" s="177"/>
      <c r="K92" s="178">
        <f t="shared" si="1"/>
        <v>1.0480267072122695</v>
      </c>
    </row>
    <row r="93" spans="1:11" hidden="1" x14ac:dyDescent="0.2">
      <c r="A93" s="1" t="s">
        <v>528</v>
      </c>
      <c r="C93" s="173"/>
      <c r="D93" s="174"/>
      <c r="E93" s="175"/>
      <c r="F93" s="176" t="s">
        <v>710</v>
      </c>
      <c r="G93" s="176" t="s">
        <v>550</v>
      </c>
      <c r="H93" s="177"/>
      <c r="I93" s="178">
        <v>31707</v>
      </c>
      <c r="J93" s="177"/>
      <c r="K93" s="178" t="str">
        <f t="shared" si="1"/>
        <v>***</v>
      </c>
    </row>
    <row r="94" spans="1:11" x14ac:dyDescent="0.2">
      <c r="A94" s="1" t="s">
        <v>16</v>
      </c>
      <c r="C94" s="22"/>
      <c r="D94" s="157"/>
      <c r="E94" s="23" t="s">
        <v>719</v>
      </c>
      <c r="F94" s="24"/>
      <c r="G94" s="24"/>
      <c r="H94" s="30">
        <v>10418</v>
      </c>
      <c r="I94" s="31">
        <v>10418</v>
      </c>
      <c r="J94" s="30"/>
      <c r="K94" s="31">
        <f t="shared" si="1"/>
        <v>1</v>
      </c>
    </row>
    <row r="95" spans="1:11" x14ac:dyDescent="0.2">
      <c r="A95" s="1" t="s">
        <v>528</v>
      </c>
      <c r="C95" s="173"/>
      <c r="D95" s="174"/>
      <c r="E95" s="175" t="s">
        <v>529</v>
      </c>
      <c r="F95" s="176"/>
      <c r="G95" s="176"/>
      <c r="H95" s="177">
        <v>10418</v>
      </c>
      <c r="I95" s="178">
        <v>10418</v>
      </c>
      <c r="J95" s="177"/>
      <c r="K95" s="178">
        <f t="shared" si="1"/>
        <v>1</v>
      </c>
    </row>
    <row r="96" spans="1:11" hidden="1" x14ac:dyDescent="0.2">
      <c r="A96" s="1" t="s">
        <v>528</v>
      </c>
      <c r="C96" s="173"/>
      <c r="D96" s="174"/>
      <c r="E96" s="175"/>
      <c r="F96" s="176" t="s">
        <v>530</v>
      </c>
      <c r="G96" s="176" t="s">
        <v>550</v>
      </c>
      <c r="H96" s="177"/>
      <c r="I96" s="178">
        <v>10418</v>
      </c>
      <c r="J96" s="177"/>
      <c r="K96" s="178" t="str">
        <f t="shared" si="1"/>
        <v>***</v>
      </c>
    </row>
    <row r="97" spans="1:11" x14ac:dyDescent="0.2">
      <c r="A97" s="1" t="s">
        <v>13</v>
      </c>
      <c r="C97" s="19" t="s">
        <v>720</v>
      </c>
      <c r="D97" s="25" t="s">
        <v>64</v>
      </c>
      <c r="E97" s="20" t="s">
        <v>713</v>
      </c>
      <c r="F97" s="21"/>
      <c r="G97" s="21"/>
      <c r="H97" s="28">
        <v>13892</v>
      </c>
      <c r="I97" s="29">
        <v>15815</v>
      </c>
      <c r="J97" s="28" t="s">
        <v>15</v>
      </c>
      <c r="K97" s="29">
        <f t="shared" si="1"/>
        <v>1.1384249928016124</v>
      </c>
    </row>
    <row r="98" spans="1:11" x14ac:dyDescent="0.2">
      <c r="A98" s="1" t="s">
        <v>16</v>
      </c>
      <c r="C98" s="22"/>
      <c r="D98" s="157"/>
      <c r="E98" s="23" t="s">
        <v>718</v>
      </c>
      <c r="F98" s="24"/>
      <c r="G98" s="24"/>
      <c r="H98" s="30">
        <v>13892</v>
      </c>
      <c r="I98" s="31">
        <v>15815</v>
      </c>
      <c r="J98" s="30"/>
      <c r="K98" s="31">
        <f t="shared" si="1"/>
        <v>1.1384249928016124</v>
      </c>
    </row>
    <row r="99" spans="1:11" x14ac:dyDescent="0.2">
      <c r="A99" s="1" t="s">
        <v>528</v>
      </c>
      <c r="C99" s="173"/>
      <c r="D99" s="174"/>
      <c r="E99" s="175" t="s">
        <v>529</v>
      </c>
      <c r="F99" s="176"/>
      <c r="G99" s="176"/>
      <c r="H99" s="177">
        <v>1194</v>
      </c>
      <c r="I99" s="178">
        <v>1194</v>
      </c>
      <c r="J99" s="177"/>
      <c r="K99" s="178">
        <f t="shared" si="1"/>
        <v>1</v>
      </c>
    </row>
    <row r="100" spans="1:11" hidden="1" x14ac:dyDescent="0.2">
      <c r="A100" s="1" t="s">
        <v>528</v>
      </c>
      <c r="C100" s="173"/>
      <c r="D100" s="174"/>
      <c r="E100" s="175"/>
      <c r="F100" s="176" t="s">
        <v>530</v>
      </c>
      <c r="G100" s="176" t="s">
        <v>550</v>
      </c>
      <c r="H100" s="177"/>
      <c r="I100" s="178">
        <v>1194</v>
      </c>
      <c r="J100" s="177"/>
      <c r="K100" s="178" t="str">
        <f t="shared" si="1"/>
        <v>***</v>
      </c>
    </row>
    <row r="101" spans="1:11" x14ac:dyDescent="0.2">
      <c r="A101" s="1" t="s">
        <v>528</v>
      </c>
      <c r="C101" s="173"/>
      <c r="D101" s="174"/>
      <c r="E101" s="175" t="s">
        <v>709</v>
      </c>
      <c r="F101" s="176"/>
      <c r="G101" s="176"/>
      <c r="H101" s="177">
        <v>12698</v>
      </c>
      <c r="I101" s="178">
        <v>14621</v>
      </c>
      <c r="J101" s="177"/>
      <c r="K101" s="178">
        <f t="shared" si="1"/>
        <v>1.1514411718380848</v>
      </c>
    </row>
    <row r="102" spans="1:11" hidden="1" x14ac:dyDescent="0.2">
      <c r="A102" s="1" t="s">
        <v>528</v>
      </c>
      <c r="C102" s="173"/>
      <c r="D102" s="174"/>
      <c r="E102" s="175"/>
      <c r="F102" s="176" t="s">
        <v>710</v>
      </c>
      <c r="G102" s="176" t="s">
        <v>550</v>
      </c>
      <c r="H102" s="177"/>
      <c r="I102" s="178">
        <v>14621</v>
      </c>
      <c r="J102" s="177"/>
      <c r="K102" s="178" t="str">
        <f t="shared" si="1"/>
        <v>***</v>
      </c>
    </row>
    <row r="103" spans="1:11" x14ac:dyDescent="0.2">
      <c r="A103" s="1" t="s">
        <v>13</v>
      </c>
      <c r="C103" s="19" t="s">
        <v>721</v>
      </c>
      <c r="D103" s="25" t="s">
        <v>64</v>
      </c>
      <c r="E103" s="20" t="s">
        <v>713</v>
      </c>
      <c r="F103" s="21"/>
      <c r="G103" s="21"/>
      <c r="H103" s="28">
        <v>19307</v>
      </c>
      <c r="I103" s="29">
        <v>18619</v>
      </c>
      <c r="J103" s="28" t="s">
        <v>15</v>
      </c>
      <c r="K103" s="29">
        <f t="shared" si="1"/>
        <v>0.96436525612472157</v>
      </c>
    </row>
    <row r="104" spans="1:11" x14ac:dyDescent="0.2">
      <c r="A104" s="1" t="s">
        <v>16</v>
      </c>
      <c r="C104" s="22"/>
      <c r="D104" s="157"/>
      <c r="E104" s="23" t="s">
        <v>718</v>
      </c>
      <c r="F104" s="24"/>
      <c r="G104" s="24"/>
      <c r="H104" s="30">
        <v>19307</v>
      </c>
      <c r="I104" s="31">
        <v>18619</v>
      </c>
      <c r="J104" s="30"/>
      <c r="K104" s="31">
        <f t="shared" si="1"/>
        <v>0.96436525612472157</v>
      </c>
    </row>
    <row r="105" spans="1:11" x14ac:dyDescent="0.2">
      <c r="A105" s="1" t="s">
        <v>528</v>
      </c>
      <c r="C105" s="173"/>
      <c r="D105" s="174"/>
      <c r="E105" s="175" t="s">
        <v>529</v>
      </c>
      <c r="F105" s="176"/>
      <c r="G105" s="176"/>
      <c r="H105" s="177">
        <v>2705</v>
      </c>
      <c r="I105" s="178">
        <v>2705</v>
      </c>
      <c r="J105" s="177"/>
      <c r="K105" s="178">
        <f t="shared" si="1"/>
        <v>1</v>
      </c>
    </row>
    <row r="106" spans="1:11" hidden="1" x14ac:dyDescent="0.2">
      <c r="A106" s="1" t="s">
        <v>528</v>
      </c>
      <c r="C106" s="173"/>
      <c r="D106" s="174"/>
      <c r="E106" s="175"/>
      <c r="F106" s="176" t="s">
        <v>530</v>
      </c>
      <c r="G106" s="176" t="s">
        <v>550</v>
      </c>
      <c r="H106" s="177"/>
      <c r="I106" s="178">
        <v>2705</v>
      </c>
      <c r="J106" s="177"/>
      <c r="K106" s="178" t="str">
        <f t="shared" si="1"/>
        <v>***</v>
      </c>
    </row>
    <row r="107" spans="1:11" x14ac:dyDescent="0.2">
      <c r="A107" s="1" t="s">
        <v>528</v>
      </c>
      <c r="C107" s="173"/>
      <c r="D107" s="174"/>
      <c r="E107" s="175" t="s">
        <v>709</v>
      </c>
      <c r="F107" s="176"/>
      <c r="G107" s="176"/>
      <c r="H107" s="177">
        <v>16602</v>
      </c>
      <c r="I107" s="178">
        <v>15914</v>
      </c>
      <c r="J107" s="177"/>
      <c r="K107" s="178">
        <f t="shared" si="1"/>
        <v>0.95855920973376707</v>
      </c>
    </row>
    <row r="108" spans="1:11" hidden="1" x14ac:dyDescent="0.2">
      <c r="A108" s="1" t="s">
        <v>528</v>
      </c>
      <c r="C108" s="173"/>
      <c r="D108" s="174"/>
      <c r="E108" s="175"/>
      <c r="F108" s="176" t="s">
        <v>710</v>
      </c>
      <c r="G108" s="176" t="s">
        <v>550</v>
      </c>
      <c r="H108" s="177"/>
      <c r="I108" s="178">
        <v>15914</v>
      </c>
      <c r="J108" s="177"/>
      <c r="K108" s="178" t="str">
        <f t="shared" si="1"/>
        <v>***</v>
      </c>
    </row>
    <row r="109" spans="1:11" x14ac:dyDescent="0.2">
      <c r="A109" s="1" t="s">
        <v>13</v>
      </c>
      <c r="C109" s="19" t="s">
        <v>722</v>
      </c>
      <c r="D109" s="25" t="s">
        <v>64</v>
      </c>
      <c r="E109" s="20" t="s">
        <v>713</v>
      </c>
      <c r="F109" s="21"/>
      <c r="G109" s="21"/>
      <c r="H109" s="28">
        <v>15232</v>
      </c>
      <c r="I109" s="29">
        <v>15361</v>
      </c>
      <c r="J109" s="28" t="s">
        <v>15</v>
      </c>
      <c r="K109" s="29">
        <f t="shared" si="1"/>
        <v>1.008469012605042</v>
      </c>
    </row>
    <row r="110" spans="1:11" x14ac:dyDescent="0.2">
      <c r="A110" s="1" t="s">
        <v>16</v>
      </c>
      <c r="C110" s="22"/>
      <c r="D110" s="157"/>
      <c r="E110" s="23" t="s">
        <v>718</v>
      </c>
      <c r="F110" s="24"/>
      <c r="G110" s="24"/>
      <c r="H110" s="30">
        <v>15232</v>
      </c>
      <c r="I110" s="31">
        <v>15361</v>
      </c>
      <c r="J110" s="30"/>
      <c r="K110" s="31">
        <f t="shared" si="1"/>
        <v>1.008469012605042</v>
      </c>
    </row>
    <row r="111" spans="1:11" x14ac:dyDescent="0.2">
      <c r="A111" s="1" t="s">
        <v>528</v>
      </c>
      <c r="C111" s="173"/>
      <c r="D111" s="174"/>
      <c r="E111" s="175" t="s">
        <v>529</v>
      </c>
      <c r="F111" s="176"/>
      <c r="G111" s="176"/>
      <c r="H111" s="177">
        <v>2610</v>
      </c>
      <c r="I111" s="178">
        <v>2610</v>
      </c>
      <c r="J111" s="177"/>
      <c r="K111" s="178">
        <f t="shared" si="1"/>
        <v>1</v>
      </c>
    </row>
    <row r="112" spans="1:11" hidden="1" x14ac:dyDescent="0.2">
      <c r="A112" s="1" t="s">
        <v>528</v>
      </c>
      <c r="C112" s="173"/>
      <c r="D112" s="174"/>
      <c r="E112" s="175"/>
      <c r="F112" s="176" t="s">
        <v>530</v>
      </c>
      <c r="G112" s="176" t="s">
        <v>550</v>
      </c>
      <c r="H112" s="177"/>
      <c r="I112" s="178">
        <v>2610</v>
      </c>
      <c r="J112" s="177"/>
      <c r="K112" s="178" t="str">
        <f t="shared" si="1"/>
        <v>***</v>
      </c>
    </row>
    <row r="113" spans="1:11" x14ac:dyDescent="0.2">
      <c r="A113" s="1" t="s">
        <v>528</v>
      </c>
      <c r="C113" s="173"/>
      <c r="D113" s="174"/>
      <c r="E113" s="175" t="s">
        <v>709</v>
      </c>
      <c r="F113" s="176"/>
      <c r="G113" s="176"/>
      <c r="H113" s="177">
        <v>12622</v>
      </c>
      <c r="I113" s="178">
        <v>12751</v>
      </c>
      <c r="J113" s="177"/>
      <c r="K113" s="178">
        <f t="shared" si="1"/>
        <v>1.0102202503565203</v>
      </c>
    </row>
    <row r="114" spans="1:11" hidden="1" x14ac:dyDescent="0.2">
      <c r="A114" s="1" t="s">
        <v>528</v>
      </c>
      <c r="C114" s="173"/>
      <c r="D114" s="174"/>
      <c r="E114" s="175"/>
      <c r="F114" s="176" t="s">
        <v>710</v>
      </c>
      <c r="G114" s="176" t="s">
        <v>550</v>
      </c>
      <c r="H114" s="177"/>
      <c r="I114" s="178">
        <v>12751</v>
      </c>
      <c r="J114" s="177"/>
      <c r="K114" s="178" t="str">
        <f t="shared" si="1"/>
        <v>***</v>
      </c>
    </row>
    <row r="115" spans="1:11" x14ac:dyDescent="0.2">
      <c r="A115" s="1" t="s">
        <v>13</v>
      </c>
      <c r="C115" s="19" t="s">
        <v>723</v>
      </c>
      <c r="D115" s="25" t="s">
        <v>64</v>
      </c>
      <c r="E115" s="20" t="s">
        <v>713</v>
      </c>
      <c r="F115" s="21"/>
      <c r="G115" s="21"/>
      <c r="H115" s="28">
        <v>25086</v>
      </c>
      <c r="I115" s="29">
        <v>27110</v>
      </c>
      <c r="J115" s="28" t="s">
        <v>15</v>
      </c>
      <c r="K115" s="29">
        <f t="shared" si="1"/>
        <v>1.0806824523638683</v>
      </c>
    </row>
    <row r="116" spans="1:11" x14ac:dyDescent="0.2">
      <c r="A116" s="1" t="s">
        <v>16</v>
      </c>
      <c r="C116" s="22"/>
      <c r="D116" s="157"/>
      <c r="E116" s="23" t="s">
        <v>718</v>
      </c>
      <c r="F116" s="24"/>
      <c r="G116" s="24"/>
      <c r="H116" s="30">
        <v>25086</v>
      </c>
      <c r="I116" s="31">
        <v>27110</v>
      </c>
      <c r="J116" s="30"/>
      <c r="K116" s="31">
        <f t="shared" si="1"/>
        <v>1.0806824523638683</v>
      </c>
    </row>
    <row r="117" spans="1:11" x14ac:dyDescent="0.2">
      <c r="A117" s="1" t="s">
        <v>528</v>
      </c>
      <c r="C117" s="173"/>
      <c r="D117" s="174"/>
      <c r="E117" s="175" t="s">
        <v>529</v>
      </c>
      <c r="F117" s="176"/>
      <c r="G117" s="176"/>
      <c r="H117" s="177">
        <v>3262</v>
      </c>
      <c r="I117" s="178">
        <v>3262</v>
      </c>
      <c r="J117" s="177"/>
      <c r="K117" s="178">
        <f t="shared" si="1"/>
        <v>1</v>
      </c>
    </row>
    <row r="118" spans="1:11" hidden="1" x14ac:dyDescent="0.2">
      <c r="A118" s="1" t="s">
        <v>528</v>
      </c>
      <c r="C118" s="173"/>
      <c r="D118" s="174"/>
      <c r="E118" s="175"/>
      <c r="F118" s="176" t="s">
        <v>530</v>
      </c>
      <c r="G118" s="176" t="s">
        <v>550</v>
      </c>
      <c r="H118" s="177"/>
      <c r="I118" s="178">
        <v>3262</v>
      </c>
      <c r="J118" s="177"/>
      <c r="K118" s="178" t="str">
        <f t="shared" si="1"/>
        <v>***</v>
      </c>
    </row>
    <row r="119" spans="1:11" x14ac:dyDescent="0.2">
      <c r="A119" s="1" t="s">
        <v>528</v>
      </c>
      <c r="C119" s="173"/>
      <c r="D119" s="174"/>
      <c r="E119" s="175" t="s">
        <v>709</v>
      </c>
      <c r="F119" s="176"/>
      <c r="G119" s="176"/>
      <c r="H119" s="177">
        <v>21824</v>
      </c>
      <c r="I119" s="178">
        <v>23848</v>
      </c>
      <c r="J119" s="177"/>
      <c r="K119" s="178">
        <f t="shared" si="1"/>
        <v>1.092741935483871</v>
      </c>
    </row>
    <row r="120" spans="1:11" hidden="1" x14ac:dyDescent="0.2">
      <c r="A120" s="1" t="s">
        <v>528</v>
      </c>
      <c r="C120" s="173"/>
      <c r="D120" s="174"/>
      <c r="E120" s="175"/>
      <c r="F120" s="176" t="s">
        <v>710</v>
      </c>
      <c r="G120" s="176" t="s">
        <v>550</v>
      </c>
      <c r="H120" s="177"/>
      <c r="I120" s="178">
        <v>23848</v>
      </c>
      <c r="J120" s="177"/>
      <c r="K120" s="178" t="str">
        <f t="shared" si="1"/>
        <v>***</v>
      </c>
    </row>
    <row r="121" spans="1:11" x14ac:dyDescent="0.2">
      <c r="A121" s="1" t="s">
        <v>13</v>
      </c>
      <c r="C121" s="19" t="s">
        <v>724</v>
      </c>
      <c r="D121" s="25" t="s">
        <v>64</v>
      </c>
      <c r="E121" s="20" t="s">
        <v>713</v>
      </c>
      <c r="F121" s="21"/>
      <c r="G121" s="21"/>
      <c r="H121" s="28">
        <v>10617</v>
      </c>
      <c r="I121" s="29">
        <v>13372</v>
      </c>
      <c r="J121" s="28" t="s">
        <v>15</v>
      </c>
      <c r="K121" s="29">
        <f t="shared" si="1"/>
        <v>1.2594894979749458</v>
      </c>
    </row>
    <row r="122" spans="1:11" x14ac:dyDescent="0.2">
      <c r="A122" s="1" t="s">
        <v>16</v>
      </c>
      <c r="C122" s="22"/>
      <c r="D122" s="157"/>
      <c r="E122" s="23" t="s">
        <v>718</v>
      </c>
      <c r="F122" s="24"/>
      <c r="G122" s="24"/>
      <c r="H122" s="30">
        <v>10617</v>
      </c>
      <c r="I122" s="31">
        <v>13372</v>
      </c>
      <c r="J122" s="30"/>
      <c r="K122" s="31">
        <f t="shared" si="1"/>
        <v>1.2594894979749458</v>
      </c>
    </row>
    <row r="123" spans="1:11" x14ac:dyDescent="0.2">
      <c r="A123" s="1" t="s">
        <v>528</v>
      </c>
      <c r="C123" s="173"/>
      <c r="D123" s="174"/>
      <c r="E123" s="175" t="s">
        <v>529</v>
      </c>
      <c r="F123" s="176"/>
      <c r="G123" s="176"/>
      <c r="H123" s="177">
        <v>1663</v>
      </c>
      <c r="I123" s="178">
        <v>1663</v>
      </c>
      <c r="J123" s="177"/>
      <c r="K123" s="178">
        <f t="shared" si="1"/>
        <v>1</v>
      </c>
    </row>
    <row r="124" spans="1:11" hidden="1" x14ac:dyDescent="0.2">
      <c r="A124" s="1" t="s">
        <v>528</v>
      </c>
      <c r="C124" s="173"/>
      <c r="D124" s="174"/>
      <c r="E124" s="175"/>
      <c r="F124" s="176" t="s">
        <v>530</v>
      </c>
      <c r="G124" s="176" t="s">
        <v>550</v>
      </c>
      <c r="H124" s="177"/>
      <c r="I124" s="178">
        <v>1663</v>
      </c>
      <c r="J124" s="177"/>
      <c r="K124" s="178" t="str">
        <f t="shared" ref="K124:K187" si="2">IF(H124=0,"***",I124/H124)</f>
        <v>***</v>
      </c>
    </row>
    <row r="125" spans="1:11" x14ac:dyDescent="0.2">
      <c r="A125" s="1" t="s">
        <v>528</v>
      </c>
      <c r="C125" s="173"/>
      <c r="D125" s="174"/>
      <c r="E125" s="175" t="s">
        <v>709</v>
      </c>
      <c r="F125" s="176"/>
      <c r="G125" s="176"/>
      <c r="H125" s="177">
        <v>8954</v>
      </c>
      <c r="I125" s="178">
        <v>11709</v>
      </c>
      <c r="J125" s="177"/>
      <c r="K125" s="178">
        <f t="shared" si="2"/>
        <v>1.3076837167746258</v>
      </c>
    </row>
    <row r="126" spans="1:11" hidden="1" x14ac:dyDescent="0.2">
      <c r="A126" s="1" t="s">
        <v>528</v>
      </c>
      <c r="C126" s="173"/>
      <c r="D126" s="174"/>
      <c r="E126" s="175"/>
      <c r="F126" s="176" t="s">
        <v>710</v>
      </c>
      <c r="G126" s="176" t="s">
        <v>550</v>
      </c>
      <c r="H126" s="177"/>
      <c r="I126" s="178">
        <v>11709</v>
      </c>
      <c r="J126" s="177"/>
      <c r="K126" s="178" t="str">
        <f t="shared" si="2"/>
        <v>***</v>
      </c>
    </row>
    <row r="127" spans="1:11" x14ac:dyDescent="0.2">
      <c r="A127" s="1" t="s">
        <v>13</v>
      </c>
      <c r="C127" s="19" t="s">
        <v>725</v>
      </c>
      <c r="D127" s="25" t="s">
        <v>65</v>
      </c>
      <c r="E127" s="20" t="s">
        <v>66</v>
      </c>
      <c r="F127" s="21"/>
      <c r="G127" s="21"/>
      <c r="H127" s="28">
        <v>8455</v>
      </c>
      <c r="I127" s="29">
        <v>8587</v>
      </c>
      <c r="J127" s="28" t="s">
        <v>15</v>
      </c>
      <c r="K127" s="29">
        <f t="shared" si="2"/>
        <v>1.0156120638675341</v>
      </c>
    </row>
    <row r="128" spans="1:11" x14ac:dyDescent="0.2">
      <c r="A128" s="1" t="s">
        <v>16</v>
      </c>
      <c r="C128" s="22"/>
      <c r="D128" s="157"/>
      <c r="E128" s="23" t="s">
        <v>718</v>
      </c>
      <c r="F128" s="24"/>
      <c r="G128" s="24"/>
      <c r="H128" s="30">
        <v>8455</v>
      </c>
      <c r="I128" s="31">
        <v>8587</v>
      </c>
      <c r="J128" s="30"/>
      <c r="K128" s="31">
        <f t="shared" si="2"/>
        <v>1.0156120638675341</v>
      </c>
    </row>
    <row r="129" spans="1:11" x14ac:dyDescent="0.2">
      <c r="A129" s="1" t="s">
        <v>528</v>
      </c>
      <c r="C129" s="173"/>
      <c r="D129" s="174"/>
      <c r="E129" s="175" t="s">
        <v>709</v>
      </c>
      <c r="F129" s="176"/>
      <c r="G129" s="176"/>
      <c r="H129" s="177">
        <v>8455</v>
      </c>
      <c r="I129" s="178">
        <v>8587</v>
      </c>
      <c r="J129" s="177"/>
      <c r="K129" s="178">
        <f t="shared" si="2"/>
        <v>1.0156120638675341</v>
      </c>
    </row>
    <row r="130" spans="1:11" hidden="1" x14ac:dyDescent="0.2">
      <c r="A130" s="1" t="s">
        <v>528</v>
      </c>
      <c r="C130" s="173"/>
      <c r="D130" s="174"/>
      <c r="E130" s="175"/>
      <c r="F130" s="176" t="s">
        <v>710</v>
      </c>
      <c r="G130" s="176" t="s">
        <v>726</v>
      </c>
      <c r="H130" s="177"/>
      <c r="I130" s="178">
        <v>8587</v>
      </c>
      <c r="J130" s="177"/>
      <c r="K130" s="178" t="str">
        <f t="shared" si="2"/>
        <v>***</v>
      </c>
    </row>
    <row r="131" spans="1:11" x14ac:dyDescent="0.2">
      <c r="A131" s="1" t="s">
        <v>13</v>
      </c>
      <c r="C131" s="19" t="s">
        <v>727</v>
      </c>
      <c r="D131" s="25" t="s">
        <v>64</v>
      </c>
      <c r="E131" s="20" t="s">
        <v>713</v>
      </c>
      <c r="F131" s="21"/>
      <c r="G131" s="21"/>
      <c r="H131" s="28">
        <v>18767</v>
      </c>
      <c r="I131" s="29">
        <v>22082</v>
      </c>
      <c r="J131" s="28" t="s">
        <v>15</v>
      </c>
      <c r="K131" s="29">
        <f t="shared" si="2"/>
        <v>1.1766398465391379</v>
      </c>
    </row>
    <row r="132" spans="1:11" x14ac:dyDescent="0.2">
      <c r="A132" s="1" t="s">
        <v>16</v>
      </c>
      <c r="C132" s="22"/>
      <c r="D132" s="157"/>
      <c r="E132" s="23" t="s">
        <v>718</v>
      </c>
      <c r="F132" s="24"/>
      <c r="G132" s="24"/>
      <c r="H132" s="30">
        <v>18767</v>
      </c>
      <c r="I132" s="31">
        <v>22082</v>
      </c>
      <c r="J132" s="30"/>
      <c r="K132" s="31">
        <f t="shared" si="2"/>
        <v>1.1766398465391379</v>
      </c>
    </row>
    <row r="133" spans="1:11" x14ac:dyDescent="0.2">
      <c r="A133" s="1" t="s">
        <v>528</v>
      </c>
      <c r="C133" s="173"/>
      <c r="D133" s="174"/>
      <c r="E133" s="175" t="s">
        <v>529</v>
      </c>
      <c r="F133" s="176"/>
      <c r="G133" s="176"/>
      <c r="H133" s="177">
        <v>2599</v>
      </c>
      <c r="I133" s="178">
        <v>2599</v>
      </c>
      <c r="J133" s="177"/>
      <c r="K133" s="178">
        <f t="shared" si="2"/>
        <v>1</v>
      </c>
    </row>
    <row r="134" spans="1:11" hidden="1" x14ac:dyDescent="0.2">
      <c r="A134" s="1" t="s">
        <v>528</v>
      </c>
      <c r="C134" s="173"/>
      <c r="D134" s="174"/>
      <c r="E134" s="175"/>
      <c r="F134" s="176" t="s">
        <v>530</v>
      </c>
      <c r="G134" s="176" t="s">
        <v>550</v>
      </c>
      <c r="H134" s="177"/>
      <c r="I134" s="178">
        <v>2599</v>
      </c>
      <c r="J134" s="177"/>
      <c r="K134" s="178" t="str">
        <f t="shared" si="2"/>
        <v>***</v>
      </c>
    </row>
    <row r="135" spans="1:11" x14ac:dyDescent="0.2">
      <c r="A135" s="1" t="s">
        <v>528</v>
      </c>
      <c r="C135" s="173"/>
      <c r="D135" s="174"/>
      <c r="E135" s="175" t="s">
        <v>709</v>
      </c>
      <c r="F135" s="176"/>
      <c r="G135" s="176"/>
      <c r="H135" s="177">
        <v>16168</v>
      </c>
      <c r="I135" s="178">
        <v>19483</v>
      </c>
      <c r="J135" s="177"/>
      <c r="K135" s="178">
        <f t="shared" si="2"/>
        <v>1.2050346363186542</v>
      </c>
    </row>
    <row r="136" spans="1:11" hidden="1" x14ac:dyDescent="0.2">
      <c r="A136" s="1" t="s">
        <v>528</v>
      </c>
      <c r="C136" s="173"/>
      <c r="D136" s="174"/>
      <c r="E136" s="175"/>
      <c r="F136" s="176" t="s">
        <v>710</v>
      </c>
      <c r="G136" s="176" t="s">
        <v>550</v>
      </c>
      <c r="H136" s="177"/>
      <c r="I136" s="178">
        <v>19483</v>
      </c>
      <c r="J136" s="177"/>
      <c r="K136" s="178" t="str">
        <f t="shared" si="2"/>
        <v>***</v>
      </c>
    </row>
    <row r="137" spans="1:11" x14ac:dyDescent="0.2">
      <c r="A137" s="1" t="s">
        <v>13</v>
      </c>
      <c r="C137" s="19" t="s">
        <v>728</v>
      </c>
      <c r="D137" s="25" t="s">
        <v>65</v>
      </c>
      <c r="E137" s="20" t="s">
        <v>66</v>
      </c>
      <c r="F137" s="21"/>
      <c r="G137" s="21"/>
      <c r="H137" s="28">
        <v>13573</v>
      </c>
      <c r="I137" s="29">
        <v>15072</v>
      </c>
      <c r="J137" s="28" t="s">
        <v>15</v>
      </c>
      <c r="K137" s="29">
        <f t="shared" si="2"/>
        <v>1.1104398438075591</v>
      </c>
    </row>
    <row r="138" spans="1:11" x14ac:dyDescent="0.2">
      <c r="A138" s="1" t="s">
        <v>16</v>
      </c>
      <c r="C138" s="22"/>
      <c r="D138" s="157"/>
      <c r="E138" s="23" t="s">
        <v>718</v>
      </c>
      <c r="F138" s="24"/>
      <c r="G138" s="24"/>
      <c r="H138" s="30">
        <v>13573</v>
      </c>
      <c r="I138" s="31">
        <v>15072</v>
      </c>
      <c r="J138" s="30"/>
      <c r="K138" s="31">
        <f t="shared" si="2"/>
        <v>1.1104398438075591</v>
      </c>
    </row>
    <row r="139" spans="1:11" x14ac:dyDescent="0.2">
      <c r="A139" s="1" t="s">
        <v>528</v>
      </c>
      <c r="C139" s="173"/>
      <c r="D139" s="174"/>
      <c r="E139" s="175" t="s">
        <v>709</v>
      </c>
      <c r="F139" s="176"/>
      <c r="G139" s="176"/>
      <c r="H139" s="177">
        <v>13573</v>
      </c>
      <c r="I139" s="178">
        <v>15072</v>
      </c>
      <c r="J139" s="177"/>
      <c r="K139" s="178">
        <f t="shared" si="2"/>
        <v>1.1104398438075591</v>
      </c>
    </row>
    <row r="140" spans="1:11" hidden="1" x14ac:dyDescent="0.2">
      <c r="A140" s="1" t="s">
        <v>528</v>
      </c>
      <c r="C140" s="173"/>
      <c r="D140" s="174"/>
      <c r="E140" s="175"/>
      <c r="F140" s="176" t="s">
        <v>710</v>
      </c>
      <c r="G140" s="176" t="s">
        <v>726</v>
      </c>
      <c r="H140" s="177"/>
      <c r="I140" s="178">
        <v>15072</v>
      </c>
      <c r="J140" s="177"/>
      <c r="K140" s="178" t="str">
        <f t="shared" si="2"/>
        <v>***</v>
      </c>
    </row>
    <row r="141" spans="1:11" x14ac:dyDescent="0.2">
      <c r="A141" s="1" t="s">
        <v>13</v>
      </c>
      <c r="C141" s="19" t="s">
        <v>729</v>
      </c>
      <c r="D141" s="25" t="s">
        <v>64</v>
      </c>
      <c r="E141" s="20" t="s">
        <v>713</v>
      </c>
      <c r="F141" s="21"/>
      <c r="G141" s="21"/>
      <c r="H141" s="28">
        <v>6841</v>
      </c>
      <c r="I141" s="29">
        <v>8036</v>
      </c>
      <c r="J141" s="28" t="s">
        <v>15</v>
      </c>
      <c r="K141" s="29">
        <f t="shared" si="2"/>
        <v>1.1746820640257272</v>
      </c>
    </row>
    <row r="142" spans="1:11" x14ac:dyDescent="0.2">
      <c r="A142" s="1" t="s">
        <v>16</v>
      </c>
      <c r="C142" s="22"/>
      <c r="D142" s="157"/>
      <c r="E142" s="23" t="s">
        <v>718</v>
      </c>
      <c r="F142" s="24"/>
      <c r="G142" s="24"/>
      <c r="H142" s="30">
        <v>6841</v>
      </c>
      <c r="I142" s="31">
        <v>8036</v>
      </c>
      <c r="J142" s="30"/>
      <c r="K142" s="31">
        <f t="shared" si="2"/>
        <v>1.1746820640257272</v>
      </c>
    </row>
    <row r="143" spans="1:11" x14ac:dyDescent="0.2">
      <c r="A143" s="1" t="s">
        <v>528</v>
      </c>
      <c r="C143" s="173"/>
      <c r="D143" s="174"/>
      <c r="E143" s="175" t="s">
        <v>529</v>
      </c>
      <c r="F143" s="176"/>
      <c r="G143" s="176"/>
      <c r="H143" s="177">
        <v>908</v>
      </c>
      <c r="I143" s="178">
        <v>908</v>
      </c>
      <c r="J143" s="177"/>
      <c r="K143" s="178">
        <f t="shared" si="2"/>
        <v>1</v>
      </c>
    </row>
    <row r="144" spans="1:11" hidden="1" x14ac:dyDescent="0.2">
      <c r="A144" s="1" t="s">
        <v>528</v>
      </c>
      <c r="C144" s="173"/>
      <c r="D144" s="174"/>
      <c r="E144" s="175"/>
      <c r="F144" s="176" t="s">
        <v>530</v>
      </c>
      <c r="G144" s="176" t="s">
        <v>550</v>
      </c>
      <c r="H144" s="177"/>
      <c r="I144" s="178">
        <v>908</v>
      </c>
      <c r="J144" s="177"/>
      <c r="K144" s="178" t="str">
        <f t="shared" si="2"/>
        <v>***</v>
      </c>
    </row>
    <row r="145" spans="1:11" x14ac:dyDescent="0.2">
      <c r="A145" s="1" t="s">
        <v>528</v>
      </c>
      <c r="C145" s="173"/>
      <c r="D145" s="174"/>
      <c r="E145" s="175" t="s">
        <v>709</v>
      </c>
      <c r="F145" s="176"/>
      <c r="G145" s="176"/>
      <c r="H145" s="177">
        <v>5933</v>
      </c>
      <c r="I145" s="178">
        <v>7128</v>
      </c>
      <c r="J145" s="177"/>
      <c r="K145" s="178">
        <f t="shared" si="2"/>
        <v>1.2014158098769594</v>
      </c>
    </row>
    <row r="146" spans="1:11" hidden="1" x14ac:dyDescent="0.2">
      <c r="A146" s="1" t="s">
        <v>528</v>
      </c>
      <c r="C146" s="173"/>
      <c r="D146" s="174"/>
      <c r="E146" s="175"/>
      <c r="F146" s="176" t="s">
        <v>710</v>
      </c>
      <c r="G146" s="176" t="s">
        <v>550</v>
      </c>
      <c r="H146" s="177"/>
      <c r="I146" s="178">
        <v>7128</v>
      </c>
      <c r="J146" s="177"/>
      <c r="K146" s="178" t="str">
        <f t="shared" si="2"/>
        <v>***</v>
      </c>
    </row>
    <row r="147" spans="1:11" x14ac:dyDescent="0.2">
      <c r="A147" s="1" t="s">
        <v>13</v>
      </c>
      <c r="C147" s="19" t="s">
        <v>730</v>
      </c>
      <c r="D147" s="25" t="s">
        <v>64</v>
      </c>
      <c r="E147" s="20" t="s">
        <v>713</v>
      </c>
      <c r="F147" s="21"/>
      <c r="G147" s="21"/>
      <c r="H147" s="28">
        <v>15578</v>
      </c>
      <c r="I147" s="29">
        <v>15885</v>
      </c>
      <c r="J147" s="28" t="s">
        <v>15</v>
      </c>
      <c r="K147" s="29">
        <f t="shared" si="2"/>
        <v>1.0197072794967261</v>
      </c>
    </row>
    <row r="148" spans="1:11" x14ac:dyDescent="0.2">
      <c r="A148" s="1" t="s">
        <v>16</v>
      </c>
      <c r="C148" s="22"/>
      <c r="D148" s="157"/>
      <c r="E148" s="23" t="s">
        <v>718</v>
      </c>
      <c r="F148" s="24"/>
      <c r="G148" s="24"/>
      <c r="H148" s="30">
        <v>15578</v>
      </c>
      <c r="I148" s="31">
        <v>15885</v>
      </c>
      <c r="J148" s="30"/>
      <c r="K148" s="31">
        <f t="shared" si="2"/>
        <v>1.0197072794967261</v>
      </c>
    </row>
    <row r="149" spans="1:11" x14ac:dyDescent="0.2">
      <c r="A149" s="1" t="s">
        <v>528</v>
      </c>
      <c r="C149" s="173"/>
      <c r="D149" s="174"/>
      <c r="E149" s="175" t="s">
        <v>529</v>
      </c>
      <c r="F149" s="176"/>
      <c r="G149" s="176"/>
      <c r="H149" s="177">
        <v>1335</v>
      </c>
      <c r="I149" s="178">
        <v>1335</v>
      </c>
      <c r="J149" s="177"/>
      <c r="K149" s="178">
        <f t="shared" si="2"/>
        <v>1</v>
      </c>
    </row>
    <row r="150" spans="1:11" hidden="1" x14ac:dyDescent="0.2">
      <c r="A150" s="1" t="s">
        <v>528</v>
      </c>
      <c r="C150" s="173"/>
      <c r="D150" s="174"/>
      <c r="E150" s="175"/>
      <c r="F150" s="176" t="s">
        <v>530</v>
      </c>
      <c r="G150" s="176" t="s">
        <v>550</v>
      </c>
      <c r="H150" s="177"/>
      <c r="I150" s="178">
        <v>1335</v>
      </c>
      <c r="J150" s="177"/>
      <c r="K150" s="178" t="str">
        <f t="shared" si="2"/>
        <v>***</v>
      </c>
    </row>
    <row r="151" spans="1:11" x14ac:dyDescent="0.2">
      <c r="A151" s="1" t="s">
        <v>528</v>
      </c>
      <c r="C151" s="173"/>
      <c r="D151" s="174"/>
      <c r="E151" s="175" t="s">
        <v>709</v>
      </c>
      <c r="F151" s="176"/>
      <c r="G151" s="176"/>
      <c r="H151" s="177">
        <v>14243</v>
      </c>
      <c r="I151" s="178">
        <v>14550</v>
      </c>
      <c r="J151" s="177"/>
      <c r="K151" s="178">
        <f t="shared" si="2"/>
        <v>1.0215544477989187</v>
      </c>
    </row>
    <row r="152" spans="1:11" hidden="1" x14ac:dyDescent="0.2">
      <c r="A152" s="1" t="s">
        <v>528</v>
      </c>
      <c r="C152" s="173"/>
      <c r="D152" s="174"/>
      <c r="E152" s="175"/>
      <c r="F152" s="176" t="s">
        <v>710</v>
      </c>
      <c r="G152" s="176" t="s">
        <v>550</v>
      </c>
      <c r="H152" s="177"/>
      <c r="I152" s="178">
        <v>14550</v>
      </c>
      <c r="J152" s="177"/>
      <c r="K152" s="178" t="str">
        <f t="shared" si="2"/>
        <v>***</v>
      </c>
    </row>
    <row r="153" spans="1:11" x14ac:dyDescent="0.2">
      <c r="A153" s="1" t="s">
        <v>13</v>
      </c>
      <c r="C153" s="19" t="s">
        <v>731</v>
      </c>
      <c r="D153" s="25" t="s">
        <v>64</v>
      </c>
      <c r="E153" s="20" t="s">
        <v>713</v>
      </c>
      <c r="F153" s="21"/>
      <c r="G153" s="21"/>
      <c r="H153" s="28">
        <v>16454</v>
      </c>
      <c r="I153" s="29">
        <v>16740</v>
      </c>
      <c r="J153" s="28" t="s">
        <v>15</v>
      </c>
      <c r="K153" s="29">
        <f t="shared" si="2"/>
        <v>1.0173817916616021</v>
      </c>
    </row>
    <row r="154" spans="1:11" x14ac:dyDescent="0.2">
      <c r="A154" s="1" t="s">
        <v>16</v>
      </c>
      <c r="C154" s="22"/>
      <c r="D154" s="157"/>
      <c r="E154" s="23" t="s">
        <v>718</v>
      </c>
      <c r="F154" s="24"/>
      <c r="G154" s="24"/>
      <c r="H154" s="30">
        <v>16454</v>
      </c>
      <c r="I154" s="31">
        <v>16740</v>
      </c>
      <c r="J154" s="30"/>
      <c r="K154" s="31">
        <f t="shared" si="2"/>
        <v>1.0173817916616021</v>
      </c>
    </row>
    <row r="155" spans="1:11" x14ac:dyDescent="0.2">
      <c r="A155" s="1" t="s">
        <v>528</v>
      </c>
      <c r="C155" s="173"/>
      <c r="D155" s="174"/>
      <c r="E155" s="175" t="s">
        <v>529</v>
      </c>
      <c r="F155" s="176"/>
      <c r="G155" s="176"/>
      <c r="H155" s="177">
        <v>2278</v>
      </c>
      <c r="I155" s="178">
        <v>2278</v>
      </c>
      <c r="J155" s="177"/>
      <c r="K155" s="178">
        <f t="shared" si="2"/>
        <v>1</v>
      </c>
    </row>
    <row r="156" spans="1:11" hidden="1" x14ac:dyDescent="0.2">
      <c r="A156" s="1" t="s">
        <v>528</v>
      </c>
      <c r="C156" s="173"/>
      <c r="D156" s="174"/>
      <c r="E156" s="175"/>
      <c r="F156" s="176" t="s">
        <v>530</v>
      </c>
      <c r="G156" s="176" t="s">
        <v>550</v>
      </c>
      <c r="H156" s="177"/>
      <c r="I156" s="178">
        <v>2278</v>
      </c>
      <c r="J156" s="177"/>
      <c r="K156" s="178" t="str">
        <f t="shared" si="2"/>
        <v>***</v>
      </c>
    </row>
    <row r="157" spans="1:11" x14ac:dyDescent="0.2">
      <c r="A157" s="1" t="s">
        <v>528</v>
      </c>
      <c r="C157" s="173"/>
      <c r="D157" s="174"/>
      <c r="E157" s="175" t="s">
        <v>709</v>
      </c>
      <c r="F157" s="176"/>
      <c r="G157" s="176"/>
      <c r="H157" s="177">
        <v>14176</v>
      </c>
      <c r="I157" s="178">
        <v>14462</v>
      </c>
      <c r="J157" s="177"/>
      <c r="K157" s="178">
        <f t="shared" si="2"/>
        <v>1.0201749435665914</v>
      </c>
    </row>
    <row r="158" spans="1:11" hidden="1" x14ac:dyDescent="0.2">
      <c r="A158" s="1" t="s">
        <v>528</v>
      </c>
      <c r="C158" s="173"/>
      <c r="D158" s="174"/>
      <c r="E158" s="175"/>
      <c r="F158" s="176" t="s">
        <v>710</v>
      </c>
      <c r="G158" s="176" t="s">
        <v>550</v>
      </c>
      <c r="H158" s="177"/>
      <c r="I158" s="178">
        <v>14462</v>
      </c>
      <c r="J158" s="177"/>
      <c r="K158" s="178" t="str">
        <f t="shared" si="2"/>
        <v>***</v>
      </c>
    </row>
    <row r="159" spans="1:11" x14ac:dyDescent="0.2">
      <c r="A159" s="1" t="s">
        <v>13</v>
      </c>
      <c r="C159" s="19" t="s">
        <v>732</v>
      </c>
      <c r="D159" s="25" t="s">
        <v>64</v>
      </c>
      <c r="E159" s="20" t="s">
        <v>713</v>
      </c>
      <c r="F159" s="21"/>
      <c r="G159" s="21"/>
      <c r="H159" s="28">
        <v>17750</v>
      </c>
      <c r="I159" s="29">
        <v>16912</v>
      </c>
      <c r="J159" s="28" t="s">
        <v>15</v>
      </c>
      <c r="K159" s="29">
        <f t="shared" si="2"/>
        <v>0.95278873239436623</v>
      </c>
    </row>
    <row r="160" spans="1:11" x14ac:dyDescent="0.2">
      <c r="A160" s="1" t="s">
        <v>16</v>
      </c>
      <c r="C160" s="22"/>
      <c r="D160" s="157"/>
      <c r="E160" s="23" t="s">
        <v>718</v>
      </c>
      <c r="F160" s="24"/>
      <c r="G160" s="24"/>
      <c r="H160" s="30">
        <v>17750</v>
      </c>
      <c r="I160" s="31">
        <v>16912</v>
      </c>
      <c r="J160" s="30"/>
      <c r="K160" s="31">
        <f t="shared" si="2"/>
        <v>0.95278873239436623</v>
      </c>
    </row>
    <row r="161" spans="1:11" x14ac:dyDescent="0.2">
      <c r="A161" s="1" t="s">
        <v>528</v>
      </c>
      <c r="C161" s="173"/>
      <c r="D161" s="174"/>
      <c r="E161" s="175" t="s">
        <v>529</v>
      </c>
      <c r="F161" s="176"/>
      <c r="G161" s="176"/>
      <c r="H161" s="177">
        <v>1375</v>
      </c>
      <c r="I161" s="178">
        <v>1375</v>
      </c>
      <c r="J161" s="177"/>
      <c r="K161" s="178">
        <f t="shared" si="2"/>
        <v>1</v>
      </c>
    </row>
    <row r="162" spans="1:11" hidden="1" x14ac:dyDescent="0.2">
      <c r="A162" s="1" t="s">
        <v>528</v>
      </c>
      <c r="C162" s="173"/>
      <c r="D162" s="174"/>
      <c r="E162" s="175"/>
      <c r="F162" s="176" t="s">
        <v>530</v>
      </c>
      <c r="G162" s="176" t="s">
        <v>550</v>
      </c>
      <c r="H162" s="177"/>
      <c r="I162" s="178">
        <v>1375</v>
      </c>
      <c r="J162" s="177"/>
      <c r="K162" s="178" t="str">
        <f t="shared" si="2"/>
        <v>***</v>
      </c>
    </row>
    <row r="163" spans="1:11" x14ac:dyDescent="0.2">
      <c r="A163" s="1" t="s">
        <v>528</v>
      </c>
      <c r="C163" s="173"/>
      <c r="D163" s="174"/>
      <c r="E163" s="175" t="s">
        <v>709</v>
      </c>
      <c r="F163" s="176"/>
      <c r="G163" s="176"/>
      <c r="H163" s="177">
        <v>16375</v>
      </c>
      <c r="I163" s="178">
        <v>15537</v>
      </c>
      <c r="J163" s="177"/>
      <c r="K163" s="178">
        <f t="shared" si="2"/>
        <v>0.948824427480916</v>
      </c>
    </row>
    <row r="164" spans="1:11" hidden="1" x14ac:dyDescent="0.2">
      <c r="A164" s="1" t="s">
        <v>528</v>
      </c>
      <c r="C164" s="173"/>
      <c r="D164" s="174"/>
      <c r="E164" s="175"/>
      <c r="F164" s="176" t="s">
        <v>710</v>
      </c>
      <c r="G164" s="176" t="s">
        <v>550</v>
      </c>
      <c r="H164" s="177"/>
      <c r="I164" s="178">
        <v>15537</v>
      </c>
      <c r="J164" s="177"/>
      <c r="K164" s="178" t="str">
        <f t="shared" si="2"/>
        <v>***</v>
      </c>
    </row>
    <row r="165" spans="1:11" x14ac:dyDescent="0.2">
      <c r="A165" s="1" t="s">
        <v>13</v>
      </c>
      <c r="C165" s="19" t="s">
        <v>733</v>
      </c>
      <c r="D165" s="25" t="s">
        <v>64</v>
      </c>
      <c r="E165" s="20" t="s">
        <v>713</v>
      </c>
      <c r="F165" s="21"/>
      <c r="G165" s="21"/>
      <c r="H165" s="28">
        <v>14117</v>
      </c>
      <c r="I165" s="29">
        <v>15074</v>
      </c>
      <c r="J165" s="28" t="s">
        <v>15</v>
      </c>
      <c r="K165" s="29">
        <f t="shared" si="2"/>
        <v>1.0677906070694907</v>
      </c>
    </row>
    <row r="166" spans="1:11" x14ac:dyDescent="0.2">
      <c r="A166" s="1" t="s">
        <v>16</v>
      </c>
      <c r="C166" s="22"/>
      <c r="D166" s="157"/>
      <c r="E166" s="23" t="s">
        <v>718</v>
      </c>
      <c r="F166" s="24"/>
      <c r="G166" s="24"/>
      <c r="H166" s="30">
        <v>14117</v>
      </c>
      <c r="I166" s="31">
        <v>15074</v>
      </c>
      <c r="J166" s="30"/>
      <c r="K166" s="31">
        <f t="shared" si="2"/>
        <v>1.0677906070694907</v>
      </c>
    </row>
    <row r="167" spans="1:11" x14ac:dyDescent="0.2">
      <c r="A167" s="1" t="s">
        <v>528</v>
      </c>
      <c r="C167" s="173"/>
      <c r="D167" s="174"/>
      <c r="E167" s="175" t="s">
        <v>529</v>
      </c>
      <c r="F167" s="176"/>
      <c r="G167" s="176"/>
      <c r="H167" s="177">
        <v>2014</v>
      </c>
      <c r="I167" s="178">
        <v>2014</v>
      </c>
      <c r="J167" s="177"/>
      <c r="K167" s="178">
        <f t="shared" si="2"/>
        <v>1</v>
      </c>
    </row>
    <row r="168" spans="1:11" hidden="1" x14ac:dyDescent="0.2">
      <c r="A168" s="1" t="s">
        <v>528</v>
      </c>
      <c r="C168" s="173"/>
      <c r="D168" s="174"/>
      <c r="E168" s="175"/>
      <c r="F168" s="176" t="s">
        <v>530</v>
      </c>
      <c r="G168" s="176" t="s">
        <v>550</v>
      </c>
      <c r="H168" s="177"/>
      <c r="I168" s="178">
        <v>2014</v>
      </c>
      <c r="J168" s="177"/>
      <c r="K168" s="178" t="str">
        <f t="shared" si="2"/>
        <v>***</v>
      </c>
    </row>
    <row r="169" spans="1:11" x14ac:dyDescent="0.2">
      <c r="A169" s="1" t="s">
        <v>528</v>
      </c>
      <c r="C169" s="173"/>
      <c r="D169" s="174"/>
      <c r="E169" s="175" t="s">
        <v>709</v>
      </c>
      <c r="F169" s="176"/>
      <c r="G169" s="176"/>
      <c r="H169" s="177">
        <v>12103</v>
      </c>
      <c r="I169" s="178">
        <v>13060</v>
      </c>
      <c r="J169" s="177"/>
      <c r="K169" s="178">
        <f t="shared" si="2"/>
        <v>1.0790713046352145</v>
      </c>
    </row>
    <row r="170" spans="1:11" hidden="1" x14ac:dyDescent="0.2">
      <c r="A170" s="1" t="s">
        <v>528</v>
      </c>
      <c r="C170" s="173"/>
      <c r="D170" s="174"/>
      <c r="E170" s="175"/>
      <c r="F170" s="176" t="s">
        <v>710</v>
      </c>
      <c r="G170" s="176" t="s">
        <v>550</v>
      </c>
      <c r="H170" s="177"/>
      <c r="I170" s="178">
        <v>13060</v>
      </c>
      <c r="J170" s="177"/>
      <c r="K170" s="178" t="str">
        <f t="shared" si="2"/>
        <v>***</v>
      </c>
    </row>
    <row r="171" spans="1:11" x14ac:dyDescent="0.2">
      <c r="A171" s="1" t="s">
        <v>13</v>
      </c>
      <c r="C171" s="19" t="s">
        <v>734</v>
      </c>
      <c r="D171" s="25" t="s">
        <v>64</v>
      </c>
      <c r="E171" s="20" t="s">
        <v>713</v>
      </c>
      <c r="F171" s="21"/>
      <c r="G171" s="21"/>
      <c r="H171" s="28">
        <v>35954</v>
      </c>
      <c r="I171" s="29">
        <v>41370</v>
      </c>
      <c r="J171" s="28" t="s">
        <v>15</v>
      </c>
      <c r="K171" s="29">
        <f t="shared" si="2"/>
        <v>1.1506369249596706</v>
      </c>
    </row>
    <row r="172" spans="1:11" x14ac:dyDescent="0.2">
      <c r="A172" s="1" t="s">
        <v>16</v>
      </c>
      <c r="C172" s="22"/>
      <c r="D172" s="157"/>
      <c r="E172" s="23" t="s">
        <v>735</v>
      </c>
      <c r="F172" s="24"/>
      <c r="G172" s="24"/>
      <c r="H172" s="30">
        <v>35954</v>
      </c>
      <c r="I172" s="31">
        <v>41370</v>
      </c>
      <c r="J172" s="30"/>
      <c r="K172" s="31">
        <f t="shared" si="2"/>
        <v>1.1506369249596706</v>
      </c>
    </row>
    <row r="173" spans="1:11" x14ac:dyDescent="0.2">
      <c r="A173" s="1" t="s">
        <v>528</v>
      </c>
      <c r="C173" s="173"/>
      <c r="D173" s="174"/>
      <c r="E173" s="175" t="s">
        <v>529</v>
      </c>
      <c r="F173" s="176"/>
      <c r="G173" s="176"/>
      <c r="H173" s="177">
        <v>9223</v>
      </c>
      <c r="I173" s="178">
        <v>9223</v>
      </c>
      <c r="J173" s="177"/>
      <c r="K173" s="178">
        <f t="shared" si="2"/>
        <v>1</v>
      </c>
    </row>
    <row r="174" spans="1:11" hidden="1" x14ac:dyDescent="0.2">
      <c r="A174" s="1" t="s">
        <v>528</v>
      </c>
      <c r="C174" s="173"/>
      <c r="D174" s="174"/>
      <c r="E174" s="175"/>
      <c r="F174" s="176" t="s">
        <v>530</v>
      </c>
      <c r="G174" s="176" t="s">
        <v>550</v>
      </c>
      <c r="H174" s="177"/>
      <c r="I174" s="178">
        <v>9223</v>
      </c>
      <c r="J174" s="177"/>
      <c r="K174" s="178" t="str">
        <f t="shared" si="2"/>
        <v>***</v>
      </c>
    </row>
    <row r="175" spans="1:11" x14ac:dyDescent="0.2">
      <c r="A175" s="1" t="s">
        <v>528</v>
      </c>
      <c r="C175" s="173"/>
      <c r="D175" s="174"/>
      <c r="E175" s="175" t="s">
        <v>709</v>
      </c>
      <c r="F175" s="176"/>
      <c r="G175" s="176"/>
      <c r="H175" s="177">
        <v>26731</v>
      </c>
      <c r="I175" s="178">
        <v>32147</v>
      </c>
      <c r="J175" s="177"/>
      <c r="K175" s="178">
        <f t="shared" si="2"/>
        <v>1.2026112004788447</v>
      </c>
    </row>
    <row r="176" spans="1:11" hidden="1" x14ac:dyDescent="0.2">
      <c r="A176" s="1" t="s">
        <v>528</v>
      </c>
      <c r="C176" s="173"/>
      <c r="D176" s="174"/>
      <c r="E176" s="175"/>
      <c r="F176" s="176" t="s">
        <v>710</v>
      </c>
      <c r="G176" s="176" t="s">
        <v>550</v>
      </c>
      <c r="H176" s="177"/>
      <c r="I176" s="178">
        <v>32147</v>
      </c>
      <c r="J176" s="177"/>
      <c r="K176" s="178" t="str">
        <f t="shared" si="2"/>
        <v>***</v>
      </c>
    </row>
    <row r="177" spans="1:11" x14ac:dyDescent="0.2">
      <c r="A177" s="1" t="s">
        <v>13</v>
      </c>
      <c r="C177" s="19" t="s">
        <v>736</v>
      </c>
      <c r="D177" s="25" t="s">
        <v>64</v>
      </c>
      <c r="E177" s="20" t="s">
        <v>713</v>
      </c>
      <c r="F177" s="21"/>
      <c r="G177" s="21"/>
      <c r="H177" s="28">
        <v>18922</v>
      </c>
      <c r="I177" s="29">
        <v>22974</v>
      </c>
      <c r="J177" s="28" t="s">
        <v>15</v>
      </c>
      <c r="K177" s="29">
        <f t="shared" si="2"/>
        <v>1.2141422682591692</v>
      </c>
    </row>
    <row r="178" spans="1:11" x14ac:dyDescent="0.2">
      <c r="A178" s="1" t="s">
        <v>16</v>
      </c>
      <c r="C178" s="22"/>
      <c r="D178" s="157"/>
      <c r="E178" s="23" t="s">
        <v>735</v>
      </c>
      <c r="F178" s="24"/>
      <c r="G178" s="24"/>
      <c r="H178" s="30">
        <v>18922</v>
      </c>
      <c r="I178" s="31">
        <v>22974</v>
      </c>
      <c r="J178" s="30"/>
      <c r="K178" s="31">
        <f t="shared" si="2"/>
        <v>1.2141422682591692</v>
      </c>
    </row>
    <row r="179" spans="1:11" x14ac:dyDescent="0.2">
      <c r="A179" s="1" t="s">
        <v>528</v>
      </c>
      <c r="C179" s="173"/>
      <c r="D179" s="174"/>
      <c r="E179" s="175" t="s">
        <v>529</v>
      </c>
      <c r="F179" s="176"/>
      <c r="G179" s="176"/>
      <c r="H179" s="177">
        <v>4453</v>
      </c>
      <c r="I179" s="178">
        <v>4453</v>
      </c>
      <c r="J179" s="177"/>
      <c r="K179" s="178">
        <f t="shared" si="2"/>
        <v>1</v>
      </c>
    </row>
    <row r="180" spans="1:11" hidden="1" x14ac:dyDescent="0.2">
      <c r="A180" s="1" t="s">
        <v>528</v>
      </c>
      <c r="C180" s="173"/>
      <c r="D180" s="174"/>
      <c r="E180" s="175"/>
      <c r="F180" s="176" t="s">
        <v>530</v>
      </c>
      <c r="G180" s="176" t="s">
        <v>550</v>
      </c>
      <c r="H180" s="177"/>
      <c r="I180" s="178">
        <v>4453</v>
      </c>
      <c r="J180" s="177"/>
      <c r="K180" s="178" t="str">
        <f t="shared" si="2"/>
        <v>***</v>
      </c>
    </row>
    <row r="181" spans="1:11" x14ac:dyDescent="0.2">
      <c r="A181" s="1" t="s">
        <v>528</v>
      </c>
      <c r="C181" s="173"/>
      <c r="D181" s="174"/>
      <c r="E181" s="175" t="s">
        <v>709</v>
      </c>
      <c r="F181" s="176"/>
      <c r="G181" s="176"/>
      <c r="H181" s="177">
        <v>14469</v>
      </c>
      <c r="I181" s="178">
        <v>18521</v>
      </c>
      <c r="J181" s="177"/>
      <c r="K181" s="178">
        <f t="shared" si="2"/>
        <v>1.2800469970281292</v>
      </c>
    </row>
    <row r="182" spans="1:11" hidden="1" x14ac:dyDescent="0.2">
      <c r="A182" s="1" t="s">
        <v>528</v>
      </c>
      <c r="C182" s="173"/>
      <c r="D182" s="174"/>
      <c r="E182" s="175"/>
      <c r="F182" s="176" t="s">
        <v>710</v>
      </c>
      <c r="G182" s="176" t="s">
        <v>550</v>
      </c>
      <c r="H182" s="177"/>
      <c r="I182" s="178">
        <v>18521</v>
      </c>
      <c r="J182" s="177"/>
      <c r="K182" s="178" t="str">
        <f t="shared" si="2"/>
        <v>***</v>
      </c>
    </row>
    <row r="183" spans="1:11" x14ac:dyDescent="0.2">
      <c r="A183" s="1" t="s">
        <v>13</v>
      </c>
      <c r="C183" s="19" t="s">
        <v>737</v>
      </c>
      <c r="D183" s="25" t="s">
        <v>64</v>
      </c>
      <c r="E183" s="20" t="s">
        <v>713</v>
      </c>
      <c r="F183" s="21"/>
      <c r="G183" s="21"/>
      <c r="H183" s="28">
        <v>20609</v>
      </c>
      <c r="I183" s="29">
        <v>23376</v>
      </c>
      <c r="J183" s="28" t="s">
        <v>15</v>
      </c>
      <c r="K183" s="29">
        <f t="shared" si="2"/>
        <v>1.1342617303119995</v>
      </c>
    </row>
    <row r="184" spans="1:11" x14ac:dyDescent="0.2">
      <c r="A184" s="1" t="s">
        <v>16</v>
      </c>
      <c r="C184" s="22"/>
      <c r="D184" s="157"/>
      <c r="E184" s="23" t="s">
        <v>735</v>
      </c>
      <c r="F184" s="24"/>
      <c r="G184" s="24"/>
      <c r="H184" s="30">
        <v>20609</v>
      </c>
      <c r="I184" s="31">
        <v>23376</v>
      </c>
      <c r="J184" s="30"/>
      <c r="K184" s="31">
        <f t="shared" si="2"/>
        <v>1.1342617303119995</v>
      </c>
    </row>
    <row r="185" spans="1:11" x14ac:dyDescent="0.2">
      <c r="A185" s="1" t="s">
        <v>528</v>
      </c>
      <c r="C185" s="173"/>
      <c r="D185" s="174"/>
      <c r="E185" s="175" t="s">
        <v>529</v>
      </c>
      <c r="F185" s="176"/>
      <c r="G185" s="176"/>
      <c r="H185" s="177">
        <v>3929</v>
      </c>
      <c r="I185" s="178">
        <v>3929</v>
      </c>
      <c r="J185" s="177"/>
      <c r="K185" s="178">
        <f t="shared" si="2"/>
        <v>1</v>
      </c>
    </row>
    <row r="186" spans="1:11" hidden="1" x14ac:dyDescent="0.2">
      <c r="A186" s="1" t="s">
        <v>528</v>
      </c>
      <c r="C186" s="173"/>
      <c r="D186" s="174"/>
      <c r="E186" s="175"/>
      <c r="F186" s="176" t="s">
        <v>530</v>
      </c>
      <c r="G186" s="176" t="s">
        <v>550</v>
      </c>
      <c r="H186" s="177"/>
      <c r="I186" s="178">
        <v>3929</v>
      </c>
      <c r="J186" s="177"/>
      <c r="K186" s="178" t="str">
        <f t="shared" si="2"/>
        <v>***</v>
      </c>
    </row>
    <row r="187" spans="1:11" x14ac:dyDescent="0.2">
      <c r="A187" s="1" t="s">
        <v>528</v>
      </c>
      <c r="C187" s="173"/>
      <c r="D187" s="174"/>
      <c r="E187" s="175" t="s">
        <v>709</v>
      </c>
      <c r="F187" s="176"/>
      <c r="G187" s="176"/>
      <c r="H187" s="177">
        <v>16680</v>
      </c>
      <c r="I187" s="178">
        <v>19447</v>
      </c>
      <c r="J187" s="177"/>
      <c r="K187" s="178">
        <f t="shared" si="2"/>
        <v>1.1658872901678656</v>
      </c>
    </row>
    <row r="188" spans="1:11" hidden="1" x14ac:dyDescent="0.2">
      <c r="A188" s="1" t="s">
        <v>528</v>
      </c>
      <c r="C188" s="173"/>
      <c r="D188" s="174"/>
      <c r="E188" s="175"/>
      <c r="F188" s="176" t="s">
        <v>710</v>
      </c>
      <c r="G188" s="176" t="s">
        <v>550</v>
      </c>
      <c r="H188" s="177"/>
      <c r="I188" s="178">
        <v>19447</v>
      </c>
      <c r="J188" s="177"/>
      <c r="K188" s="178" t="str">
        <f t="shared" ref="K188:K251" si="3">IF(H188=0,"***",I188/H188)</f>
        <v>***</v>
      </c>
    </row>
    <row r="189" spans="1:11" x14ac:dyDescent="0.2">
      <c r="A189" s="1" t="s">
        <v>13</v>
      </c>
      <c r="C189" s="19" t="s">
        <v>738</v>
      </c>
      <c r="D189" s="25" t="s">
        <v>64</v>
      </c>
      <c r="E189" s="20" t="s">
        <v>713</v>
      </c>
      <c r="F189" s="21"/>
      <c r="G189" s="21"/>
      <c r="H189" s="28">
        <v>27279</v>
      </c>
      <c r="I189" s="29">
        <v>32612</v>
      </c>
      <c r="J189" s="28" t="s">
        <v>15</v>
      </c>
      <c r="K189" s="29">
        <f t="shared" si="3"/>
        <v>1.1954983687085303</v>
      </c>
    </row>
    <row r="190" spans="1:11" x14ac:dyDescent="0.2">
      <c r="A190" s="1" t="s">
        <v>16</v>
      </c>
      <c r="C190" s="22"/>
      <c r="D190" s="157"/>
      <c r="E190" s="23" t="s">
        <v>59</v>
      </c>
      <c r="F190" s="24"/>
      <c r="G190" s="24"/>
      <c r="H190" s="30">
        <v>27279</v>
      </c>
      <c r="I190" s="31">
        <v>32612</v>
      </c>
      <c r="J190" s="30"/>
      <c r="K190" s="31">
        <f t="shared" si="3"/>
        <v>1.1954983687085303</v>
      </c>
    </row>
    <row r="191" spans="1:11" x14ac:dyDescent="0.2">
      <c r="A191" s="1" t="s">
        <v>528</v>
      </c>
      <c r="C191" s="173"/>
      <c r="D191" s="174"/>
      <c r="E191" s="175" t="s">
        <v>709</v>
      </c>
      <c r="F191" s="176"/>
      <c r="G191" s="176"/>
      <c r="H191" s="177">
        <v>27279</v>
      </c>
      <c r="I191" s="178">
        <v>32612</v>
      </c>
      <c r="J191" s="177"/>
      <c r="K191" s="178">
        <f t="shared" si="3"/>
        <v>1.1954983687085303</v>
      </c>
    </row>
    <row r="192" spans="1:11" hidden="1" x14ac:dyDescent="0.2">
      <c r="A192" s="1" t="s">
        <v>528</v>
      </c>
      <c r="C192" s="173"/>
      <c r="D192" s="174"/>
      <c r="E192" s="175"/>
      <c r="F192" s="176" t="s">
        <v>710</v>
      </c>
      <c r="G192" s="176" t="s">
        <v>550</v>
      </c>
      <c r="H192" s="177"/>
      <c r="I192" s="178">
        <v>32612</v>
      </c>
      <c r="J192" s="177"/>
      <c r="K192" s="178" t="str">
        <f t="shared" si="3"/>
        <v>***</v>
      </c>
    </row>
    <row r="193" spans="1:11" x14ac:dyDescent="0.2">
      <c r="A193" s="1" t="s">
        <v>13</v>
      </c>
      <c r="C193" s="19" t="s">
        <v>739</v>
      </c>
      <c r="D193" s="25" t="s">
        <v>65</v>
      </c>
      <c r="E193" s="20" t="s">
        <v>66</v>
      </c>
      <c r="F193" s="21"/>
      <c r="G193" s="21"/>
      <c r="H193" s="28">
        <v>42402</v>
      </c>
      <c r="I193" s="29">
        <v>46168</v>
      </c>
      <c r="J193" s="28" t="s">
        <v>15</v>
      </c>
      <c r="K193" s="29">
        <f t="shared" si="3"/>
        <v>1.0888165652563557</v>
      </c>
    </row>
    <row r="194" spans="1:11" x14ac:dyDescent="0.2">
      <c r="A194" s="1" t="s">
        <v>16</v>
      </c>
      <c r="C194" s="22"/>
      <c r="D194" s="157"/>
      <c r="E194" s="23" t="s">
        <v>63</v>
      </c>
      <c r="F194" s="24"/>
      <c r="G194" s="24"/>
      <c r="H194" s="30">
        <v>42402</v>
      </c>
      <c r="I194" s="31">
        <v>46168</v>
      </c>
      <c r="J194" s="30"/>
      <c r="K194" s="31">
        <f t="shared" si="3"/>
        <v>1.0888165652563557</v>
      </c>
    </row>
    <row r="195" spans="1:11" x14ac:dyDescent="0.2">
      <c r="A195" s="1" t="s">
        <v>528</v>
      </c>
      <c r="C195" s="173"/>
      <c r="D195" s="174"/>
      <c r="E195" s="175" t="s">
        <v>709</v>
      </c>
      <c r="F195" s="176"/>
      <c r="G195" s="176"/>
      <c r="H195" s="177">
        <v>42402</v>
      </c>
      <c r="I195" s="178">
        <v>46168</v>
      </c>
      <c r="J195" s="177"/>
      <c r="K195" s="178">
        <f t="shared" si="3"/>
        <v>1.0888165652563557</v>
      </c>
    </row>
    <row r="196" spans="1:11" hidden="1" x14ac:dyDescent="0.2">
      <c r="A196" s="1" t="s">
        <v>528</v>
      </c>
      <c r="C196" s="173"/>
      <c r="D196" s="174"/>
      <c r="E196" s="175"/>
      <c r="F196" s="176" t="s">
        <v>710</v>
      </c>
      <c r="G196" s="176" t="s">
        <v>711</v>
      </c>
      <c r="H196" s="177"/>
      <c r="I196" s="178">
        <v>46168</v>
      </c>
      <c r="J196" s="177"/>
      <c r="K196" s="178" t="str">
        <f t="shared" si="3"/>
        <v>***</v>
      </c>
    </row>
    <row r="197" spans="1:11" x14ac:dyDescent="0.2">
      <c r="A197" s="1" t="s">
        <v>13</v>
      </c>
      <c r="C197" s="19" t="s">
        <v>740</v>
      </c>
      <c r="D197" s="25" t="s">
        <v>65</v>
      </c>
      <c r="E197" s="20" t="s">
        <v>66</v>
      </c>
      <c r="F197" s="21"/>
      <c r="G197" s="21"/>
      <c r="H197" s="28">
        <v>47540</v>
      </c>
      <c r="I197" s="29">
        <v>52046</v>
      </c>
      <c r="J197" s="28" t="s">
        <v>15</v>
      </c>
      <c r="K197" s="29">
        <f t="shared" si="3"/>
        <v>1.0947833403449727</v>
      </c>
    </row>
    <row r="198" spans="1:11" x14ac:dyDescent="0.2">
      <c r="A198" s="1" t="s">
        <v>16</v>
      </c>
      <c r="C198" s="22"/>
      <c r="D198" s="157"/>
      <c r="E198" s="23" t="s">
        <v>63</v>
      </c>
      <c r="F198" s="24"/>
      <c r="G198" s="24"/>
      <c r="H198" s="30">
        <v>47540</v>
      </c>
      <c r="I198" s="31">
        <v>52046</v>
      </c>
      <c r="J198" s="30"/>
      <c r="K198" s="31">
        <f t="shared" si="3"/>
        <v>1.0947833403449727</v>
      </c>
    </row>
    <row r="199" spans="1:11" x14ac:dyDescent="0.2">
      <c r="A199" s="1" t="s">
        <v>528</v>
      </c>
      <c r="C199" s="173"/>
      <c r="D199" s="174"/>
      <c r="E199" s="175" t="s">
        <v>709</v>
      </c>
      <c r="F199" s="176"/>
      <c r="G199" s="176"/>
      <c r="H199" s="177">
        <v>47540</v>
      </c>
      <c r="I199" s="178">
        <v>52046</v>
      </c>
      <c r="J199" s="177"/>
      <c r="K199" s="178">
        <f t="shared" si="3"/>
        <v>1.0947833403449727</v>
      </c>
    </row>
    <row r="200" spans="1:11" hidden="1" x14ac:dyDescent="0.2">
      <c r="A200" s="1" t="s">
        <v>528</v>
      </c>
      <c r="C200" s="173"/>
      <c r="D200" s="174"/>
      <c r="E200" s="175"/>
      <c r="F200" s="176" t="s">
        <v>710</v>
      </c>
      <c r="G200" s="176" t="s">
        <v>711</v>
      </c>
      <c r="H200" s="177"/>
      <c r="I200" s="178">
        <v>52046</v>
      </c>
      <c r="J200" s="177"/>
      <c r="K200" s="178" t="str">
        <f t="shared" si="3"/>
        <v>***</v>
      </c>
    </row>
    <row r="201" spans="1:11" x14ac:dyDescent="0.2">
      <c r="A201" s="1" t="s">
        <v>13</v>
      </c>
      <c r="C201" s="19" t="s">
        <v>741</v>
      </c>
      <c r="D201" s="25" t="s">
        <v>65</v>
      </c>
      <c r="E201" s="20" t="s">
        <v>66</v>
      </c>
      <c r="F201" s="21"/>
      <c r="G201" s="21"/>
      <c r="H201" s="28">
        <v>82873</v>
      </c>
      <c r="I201" s="29">
        <v>89805</v>
      </c>
      <c r="J201" s="28" t="s">
        <v>15</v>
      </c>
      <c r="K201" s="29">
        <f t="shared" si="3"/>
        <v>1.0836460608400806</v>
      </c>
    </row>
    <row r="202" spans="1:11" x14ac:dyDescent="0.2">
      <c r="A202" s="1" t="s">
        <v>16</v>
      </c>
      <c r="C202" s="22"/>
      <c r="D202" s="157"/>
      <c r="E202" s="23" t="s">
        <v>63</v>
      </c>
      <c r="F202" s="24"/>
      <c r="G202" s="24"/>
      <c r="H202" s="30">
        <v>82873</v>
      </c>
      <c r="I202" s="31">
        <v>89805</v>
      </c>
      <c r="J202" s="30"/>
      <c r="K202" s="31">
        <f t="shared" si="3"/>
        <v>1.0836460608400806</v>
      </c>
    </row>
    <row r="203" spans="1:11" x14ac:dyDescent="0.2">
      <c r="A203" s="1" t="s">
        <v>528</v>
      </c>
      <c r="C203" s="173"/>
      <c r="D203" s="174"/>
      <c r="E203" s="175" t="s">
        <v>709</v>
      </c>
      <c r="F203" s="176"/>
      <c r="G203" s="176"/>
      <c r="H203" s="177">
        <v>82873</v>
      </c>
      <c r="I203" s="178">
        <v>89805</v>
      </c>
      <c r="J203" s="177"/>
      <c r="K203" s="178">
        <f t="shared" si="3"/>
        <v>1.0836460608400806</v>
      </c>
    </row>
    <row r="204" spans="1:11" hidden="1" x14ac:dyDescent="0.2">
      <c r="A204" s="1" t="s">
        <v>528</v>
      </c>
      <c r="C204" s="173"/>
      <c r="D204" s="174"/>
      <c r="E204" s="175"/>
      <c r="F204" s="176" t="s">
        <v>710</v>
      </c>
      <c r="G204" s="176" t="s">
        <v>711</v>
      </c>
      <c r="H204" s="177"/>
      <c r="I204" s="178">
        <v>89805</v>
      </c>
      <c r="J204" s="177"/>
      <c r="K204" s="178" t="str">
        <f t="shared" si="3"/>
        <v>***</v>
      </c>
    </row>
    <row r="205" spans="1:11" x14ac:dyDescent="0.2">
      <c r="A205" s="1" t="s">
        <v>13</v>
      </c>
      <c r="C205" s="19" t="s">
        <v>742</v>
      </c>
      <c r="D205" s="25" t="s">
        <v>65</v>
      </c>
      <c r="E205" s="20" t="s">
        <v>66</v>
      </c>
      <c r="F205" s="21"/>
      <c r="G205" s="21"/>
      <c r="H205" s="28">
        <v>68990</v>
      </c>
      <c r="I205" s="29">
        <v>77381</v>
      </c>
      <c r="J205" s="28" t="s">
        <v>15</v>
      </c>
      <c r="K205" s="29">
        <f t="shared" si="3"/>
        <v>1.1216263226554573</v>
      </c>
    </row>
    <row r="206" spans="1:11" x14ac:dyDescent="0.2">
      <c r="A206" s="1" t="s">
        <v>16</v>
      </c>
      <c r="C206" s="22"/>
      <c r="D206" s="157"/>
      <c r="E206" s="23" t="s">
        <v>63</v>
      </c>
      <c r="F206" s="24"/>
      <c r="G206" s="24"/>
      <c r="H206" s="30">
        <v>68990</v>
      </c>
      <c r="I206" s="31">
        <v>77381</v>
      </c>
      <c r="J206" s="30"/>
      <c r="K206" s="31">
        <f t="shared" si="3"/>
        <v>1.1216263226554573</v>
      </c>
    </row>
    <row r="207" spans="1:11" x14ac:dyDescent="0.2">
      <c r="A207" s="1" t="s">
        <v>528</v>
      </c>
      <c r="C207" s="173"/>
      <c r="D207" s="174"/>
      <c r="E207" s="175" t="s">
        <v>709</v>
      </c>
      <c r="F207" s="176"/>
      <c r="G207" s="176"/>
      <c r="H207" s="177">
        <v>68990</v>
      </c>
      <c r="I207" s="178">
        <v>77381</v>
      </c>
      <c r="J207" s="177"/>
      <c r="K207" s="178">
        <f t="shared" si="3"/>
        <v>1.1216263226554573</v>
      </c>
    </row>
    <row r="208" spans="1:11" hidden="1" x14ac:dyDescent="0.2">
      <c r="A208" s="1" t="s">
        <v>528</v>
      </c>
      <c r="C208" s="173"/>
      <c r="D208" s="174"/>
      <c r="E208" s="175"/>
      <c r="F208" s="176" t="s">
        <v>710</v>
      </c>
      <c r="G208" s="176" t="s">
        <v>711</v>
      </c>
      <c r="H208" s="177"/>
      <c r="I208" s="178">
        <v>77381</v>
      </c>
      <c r="J208" s="177"/>
      <c r="K208" s="178" t="str">
        <f t="shared" si="3"/>
        <v>***</v>
      </c>
    </row>
    <row r="209" spans="1:11" x14ac:dyDescent="0.2">
      <c r="A209" s="1" t="s">
        <v>13</v>
      </c>
      <c r="C209" s="19" t="s">
        <v>743</v>
      </c>
      <c r="D209" s="25" t="s">
        <v>64</v>
      </c>
      <c r="E209" s="20" t="s">
        <v>713</v>
      </c>
      <c r="F209" s="21"/>
      <c r="G209" s="21"/>
      <c r="H209" s="28">
        <v>26357</v>
      </c>
      <c r="I209" s="29">
        <v>29478</v>
      </c>
      <c r="J209" s="28" t="s">
        <v>15</v>
      </c>
      <c r="K209" s="29">
        <f t="shared" si="3"/>
        <v>1.1184125659217665</v>
      </c>
    </row>
    <row r="210" spans="1:11" x14ac:dyDescent="0.2">
      <c r="A210" s="1" t="s">
        <v>16</v>
      </c>
      <c r="C210" s="22"/>
      <c r="D210" s="157"/>
      <c r="E210" s="23" t="s">
        <v>744</v>
      </c>
      <c r="F210" s="24"/>
      <c r="G210" s="24"/>
      <c r="H210" s="30">
        <v>26357</v>
      </c>
      <c r="I210" s="31">
        <v>29478</v>
      </c>
      <c r="J210" s="30"/>
      <c r="K210" s="31">
        <f t="shared" si="3"/>
        <v>1.1184125659217665</v>
      </c>
    </row>
    <row r="211" spans="1:11" x14ac:dyDescent="0.2">
      <c r="A211" s="1" t="s">
        <v>528</v>
      </c>
      <c r="C211" s="173"/>
      <c r="D211" s="174"/>
      <c r="E211" s="175" t="s">
        <v>529</v>
      </c>
      <c r="F211" s="176"/>
      <c r="G211" s="176"/>
      <c r="H211" s="177">
        <v>3203</v>
      </c>
      <c r="I211" s="178">
        <v>3203</v>
      </c>
      <c r="J211" s="177"/>
      <c r="K211" s="178">
        <f t="shared" si="3"/>
        <v>1</v>
      </c>
    </row>
    <row r="212" spans="1:11" hidden="1" x14ac:dyDescent="0.2">
      <c r="A212" s="1" t="s">
        <v>528</v>
      </c>
      <c r="C212" s="173"/>
      <c r="D212" s="174"/>
      <c r="E212" s="175"/>
      <c r="F212" s="176" t="s">
        <v>530</v>
      </c>
      <c r="G212" s="176" t="s">
        <v>726</v>
      </c>
      <c r="H212" s="177"/>
      <c r="I212" s="178">
        <v>3203</v>
      </c>
      <c r="J212" s="177"/>
      <c r="K212" s="178" t="str">
        <f t="shared" si="3"/>
        <v>***</v>
      </c>
    </row>
    <row r="213" spans="1:11" x14ac:dyDescent="0.2">
      <c r="A213" s="1" t="s">
        <v>528</v>
      </c>
      <c r="C213" s="173"/>
      <c r="D213" s="174"/>
      <c r="E213" s="175" t="s">
        <v>709</v>
      </c>
      <c r="F213" s="176"/>
      <c r="G213" s="176"/>
      <c r="H213" s="177">
        <v>23154</v>
      </c>
      <c r="I213" s="178">
        <v>26275</v>
      </c>
      <c r="J213" s="177"/>
      <c r="K213" s="178">
        <f t="shared" si="3"/>
        <v>1.1347931242981775</v>
      </c>
    </row>
    <row r="214" spans="1:11" hidden="1" x14ac:dyDescent="0.2">
      <c r="A214" s="1" t="s">
        <v>528</v>
      </c>
      <c r="C214" s="173"/>
      <c r="D214" s="174"/>
      <c r="E214" s="175"/>
      <c r="F214" s="176" t="s">
        <v>710</v>
      </c>
      <c r="G214" s="176" t="s">
        <v>726</v>
      </c>
      <c r="H214" s="177"/>
      <c r="I214" s="178">
        <v>26275</v>
      </c>
      <c r="J214" s="177"/>
      <c r="K214" s="178" t="str">
        <f t="shared" si="3"/>
        <v>***</v>
      </c>
    </row>
    <row r="215" spans="1:11" x14ac:dyDescent="0.2">
      <c r="A215" s="1" t="s">
        <v>13</v>
      </c>
      <c r="C215" s="19" t="s">
        <v>745</v>
      </c>
      <c r="D215" s="25" t="s">
        <v>64</v>
      </c>
      <c r="E215" s="20" t="s">
        <v>713</v>
      </c>
      <c r="F215" s="21"/>
      <c r="G215" s="21"/>
      <c r="H215" s="28">
        <v>68027</v>
      </c>
      <c r="I215" s="29">
        <v>67608</v>
      </c>
      <c r="J215" s="28" t="s">
        <v>15</v>
      </c>
      <c r="K215" s="29">
        <f t="shared" si="3"/>
        <v>0.99384068090611077</v>
      </c>
    </row>
    <row r="216" spans="1:11" x14ac:dyDescent="0.2">
      <c r="A216" s="1" t="s">
        <v>16</v>
      </c>
      <c r="C216" s="22"/>
      <c r="D216" s="157"/>
      <c r="E216" s="23" t="s">
        <v>744</v>
      </c>
      <c r="F216" s="24"/>
      <c r="G216" s="24"/>
      <c r="H216" s="30">
        <v>68027</v>
      </c>
      <c r="I216" s="31">
        <v>67608</v>
      </c>
      <c r="J216" s="30"/>
      <c r="K216" s="31">
        <f t="shared" si="3"/>
        <v>0.99384068090611077</v>
      </c>
    </row>
    <row r="217" spans="1:11" x14ac:dyDescent="0.2">
      <c r="A217" s="1" t="s">
        <v>528</v>
      </c>
      <c r="C217" s="173"/>
      <c r="D217" s="174"/>
      <c r="E217" s="175" t="s">
        <v>529</v>
      </c>
      <c r="F217" s="176"/>
      <c r="G217" s="176"/>
      <c r="H217" s="177">
        <v>12279</v>
      </c>
      <c r="I217" s="178">
        <v>12279</v>
      </c>
      <c r="J217" s="177"/>
      <c r="K217" s="178">
        <f t="shared" si="3"/>
        <v>1</v>
      </c>
    </row>
    <row r="218" spans="1:11" hidden="1" x14ac:dyDescent="0.2">
      <c r="A218" s="1" t="s">
        <v>528</v>
      </c>
      <c r="C218" s="173"/>
      <c r="D218" s="174"/>
      <c r="E218" s="175"/>
      <c r="F218" s="176" t="s">
        <v>530</v>
      </c>
      <c r="G218" s="176" t="s">
        <v>726</v>
      </c>
      <c r="H218" s="177"/>
      <c r="I218" s="178">
        <v>12279</v>
      </c>
      <c r="J218" s="177"/>
      <c r="K218" s="178" t="str">
        <f t="shared" si="3"/>
        <v>***</v>
      </c>
    </row>
    <row r="219" spans="1:11" x14ac:dyDescent="0.2">
      <c r="A219" s="1" t="s">
        <v>528</v>
      </c>
      <c r="C219" s="173"/>
      <c r="D219" s="174"/>
      <c r="E219" s="175" t="s">
        <v>709</v>
      </c>
      <c r="F219" s="176"/>
      <c r="G219" s="176"/>
      <c r="H219" s="177">
        <v>55748</v>
      </c>
      <c r="I219" s="178">
        <v>55329</v>
      </c>
      <c r="J219" s="177"/>
      <c r="K219" s="178">
        <f t="shared" si="3"/>
        <v>0.99248403530171481</v>
      </c>
    </row>
    <row r="220" spans="1:11" hidden="1" x14ac:dyDescent="0.2">
      <c r="A220" s="1" t="s">
        <v>528</v>
      </c>
      <c r="C220" s="173"/>
      <c r="D220" s="174"/>
      <c r="E220" s="175"/>
      <c r="F220" s="176" t="s">
        <v>710</v>
      </c>
      <c r="G220" s="176" t="s">
        <v>726</v>
      </c>
      <c r="H220" s="177"/>
      <c r="I220" s="178">
        <v>55329</v>
      </c>
      <c r="J220" s="177"/>
      <c r="K220" s="178" t="str">
        <f t="shared" si="3"/>
        <v>***</v>
      </c>
    </row>
    <row r="221" spans="1:11" x14ac:dyDescent="0.2">
      <c r="A221" s="1" t="s">
        <v>13</v>
      </c>
      <c r="C221" s="19" t="s">
        <v>746</v>
      </c>
      <c r="D221" s="25" t="s">
        <v>64</v>
      </c>
      <c r="E221" s="20" t="s">
        <v>713</v>
      </c>
      <c r="F221" s="21"/>
      <c r="G221" s="21"/>
      <c r="H221" s="28">
        <v>44125</v>
      </c>
      <c r="I221" s="29">
        <v>45750</v>
      </c>
      <c r="J221" s="28" t="s">
        <v>15</v>
      </c>
      <c r="K221" s="29">
        <f t="shared" si="3"/>
        <v>1.0368271954674222</v>
      </c>
    </row>
    <row r="222" spans="1:11" x14ac:dyDescent="0.2">
      <c r="A222" s="1" t="s">
        <v>16</v>
      </c>
      <c r="C222" s="22"/>
      <c r="D222" s="157"/>
      <c r="E222" s="23" t="s">
        <v>747</v>
      </c>
      <c r="F222" s="24"/>
      <c r="G222" s="24"/>
      <c r="H222" s="30">
        <v>44125</v>
      </c>
      <c r="I222" s="31">
        <v>45750</v>
      </c>
      <c r="J222" s="30"/>
      <c r="K222" s="31">
        <f t="shared" si="3"/>
        <v>1.0368271954674222</v>
      </c>
    </row>
    <row r="223" spans="1:11" x14ac:dyDescent="0.2">
      <c r="A223" s="1" t="s">
        <v>528</v>
      </c>
      <c r="C223" s="173"/>
      <c r="D223" s="174"/>
      <c r="E223" s="175" t="s">
        <v>529</v>
      </c>
      <c r="F223" s="176"/>
      <c r="G223" s="176"/>
      <c r="H223" s="177">
        <v>6372</v>
      </c>
      <c r="I223" s="178">
        <v>6372</v>
      </c>
      <c r="J223" s="177"/>
      <c r="K223" s="178">
        <f t="shared" si="3"/>
        <v>1</v>
      </c>
    </row>
    <row r="224" spans="1:11" hidden="1" x14ac:dyDescent="0.2">
      <c r="A224" s="1" t="s">
        <v>528</v>
      </c>
      <c r="C224" s="173"/>
      <c r="D224" s="174"/>
      <c r="E224" s="175"/>
      <c r="F224" s="176" t="s">
        <v>530</v>
      </c>
      <c r="G224" s="176" t="s">
        <v>550</v>
      </c>
      <c r="H224" s="177"/>
      <c r="I224" s="178">
        <v>6372</v>
      </c>
      <c r="J224" s="177"/>
      <c r="K224" s="178" t="str">
        <f t="shared" si="3"/>
        <v>***</v>
      </c>
    </row>
    <row r="225" spans="1:11" x14ac:dyDescent="0.2">
      <c r="A225" s="1" t="s">
        <v>528</v>
      </c>
      <c r="C225" s="173"/>
      <c r="D225" s="174"/>
      <c r="E225" s="175" t="s">
        <v>709</v>
      </c>
      <c r="F225" s="176"/>
      <c r="G225" s="176"/>
      <c r="H225" s="177">
        <v>37753</v>
      </c>
      <c r="I225" s="178">
        <v>39378</v>
      </c>
      <c r="J225" s="177"/>
      <c r="K225" s="178">
        <f t="shared" si="3"/>
        <v>1.0430429369851402</v>
      </c>
    </row>
    <row r="226" spans="1:11" hidden="1" x14ac:dyDescent="0.2">
      <c r="A226" s="1" t="s">
        <v>528</v>
      </c>
      <c r="C226" s="173"/>
      <c r="D226" s="174"/>
      <c r="E226" s="175"/>
      <c r="F226" s="176" t="s">
        <v>710</v>
      </c>
      <c r="G226" s="176" t="s">
        <v>550</v>
      </c>
      <c r="H226" s="177"/>
      <c r="I226" s="178">
        <v>39378</v>
      </c>
      <c r="J226" s="177"/>
      <c r="K226" s="178" t="str">
        <f t="shared" si="3"/>
        <v>***</v>
      </c>
    </row>
    <row r="227" spans="1:11" x14ac:dyDescent="0.2">
      <c r="A227" s="1" t="s">
        <v>13</v>
      </c>
      <c r="C227" s="19" t="s">
        <v>748</v>
      </c>
      <c r="D227" s="25" t="s">
        <v>64</v>
      </c>
      <c r="E227" s="20" t="s">
        <v>713</v>
      </c>
      <c r="F227" s="21"/>
      <c r="G227" s="21"/>
      <c r="H227" s="28">
        <v>59610</v>
      </c>
      <c r="I227" s="29">
        <v>62281</v>
      </c>
      <c r="J227" s="28" t="s">
        <v>15</v>
      </c>
      <c r="K227" s="29">
        <f t="shared" si="3"/>
        <v>1.0448079181345411</v>
      </c>
    </row>
    <row r="228" spans="1:11" x14ac:dyDescent="0.2">
      <c r="A228" s="1" t="s">
        <v>16</v>
      </c>
      <c r="C228" s="22"/>
      <c r="D228" s="157"/>
      <c r="E228" s="23" t="s">
        <v>747</v>
      </c>
      <c r="F228" s="24"/>
      <c r="G228" s="24"/>
      <c r="H228" s="30">
        <v>59610</v>
      </c>
      <c r="I228" s="31">
        <v>62281</v>
      </c>
      <c r="J228" s="30"/>
      <c r="K228" s="31">
        <f t="shared" si="3"/>
        <v>1.0448079181345411</v>
      </c>
    </row>
    <row r="229" spans="1:11" x14ac:dyDescent="0.2">
      <c r="A229" s="1" t="s">
        <v>528</v>
      </c>
      <c r="C229" s="173"/>
      <c r="D229" s="174"/>
      <c r="E229" s="175" t="s">
        <v>529</v>
      </c>
      <c r="F229" s="176"/>
      <c r="G229" s="176"/>
      <c r="H229" s="177">
        <v>7036</v>
      </c>
      <c r="I229" s="178">
        <v>7036</v>
      </c>
      <c r="J229" s="177"/>
      <c r="K229" s="178">
        <f t="shared" si="3"/>
        <v>1</v>
      </c>
    </row>
    <row r="230" spans="1:11" hidden="1" x14ac:dyDescent="0.2">
      <c r="A230" s="1" t="s">
        <v>528</v>
      </c>
      <c r="C230" s="173"/>
      <c r="D230" s="174"/>
      <c r="E230" s="175"/>
      <c r="F230" s="176" t="s">
        <v>530</v>
      </c>
      <c r="G230" s="176" t="s">
        <v>550</v>
      </c>
      <c r="H230" s="177"/>
      <c r="I230" s="178">
        <v>7036</v>
      </c>
      <c r="J230" s="177"/>
      <c r="K230" s="178" t="str">
        <f t="shared" si="3"/>
        <v>***</v>
      </c>
    </row>
    <row r="231" spans="1:11" x14ac:dyDescent="0.2">
      <c r="A231" s="1" t="s">
        <v>528</v>
      </c>
      <c r="C231" s="173"/>
      <c r="D231" s="174"/>
      <c r="E231" s="175" t="s">
        <v>709</v>
      </c>
      <c r="F231" s="176"/>
      <c r="G231" s="176"/>
      <c r="H231" s="177">
        <v>52574</v>
      </c>
      <c r="I231" s="178">
        <v>55245</v>
      </c>
      <c r="J231" s="177"/>
      <c r="K231" s="178">
        <f t="shared" si="3"/>
        <v>1.0508045802107506</v>
      </c>
    </row>
    <row r="232" spans="1:11" hidden="1" x14ac:dyDescent="0.2">
      <c r="A232" s="1" t="s">
        <v>528</v>
      </c>
      <c r="C232" s="173"/>
      <c r="D232" s="174"/>
      <c r="E232" s="175"/>
      <c r="F232" s="176" t="s">
        <v>710</v>
      </c>
      <c r="G232" s="176" t="s">
        <v>550</v>
      </c>
      <c r="H232" s="177"/>
      <c r="I232" s="178">
        <v>55245</v>
      </c>
      <c r="J232" s="177"/>
      <c r="K232" s="178" t="str">
        <f t="shared" si="3"/>
        <v>***</v>
      </c>
    </row>
    <row r="233" spans="1:11" x14ac:dyDescent="0.2">
      <c r="A233" s="1" t="s">
        <v>13</v>
      </c>
      <c r="C233" s="19" t="s">
        <v>749</v>
      </c>
      <c r="D233" s="25" t="s">
        <v>64</v>
      </c>
      <c r="E233" s="20" t="s">
        <v>713</v>
      </c>
      <c r="F233" s="21"/>
      <c r="G233" s="21"/>
      <c r="H233" s="28">
        <v>37932</v>
      </c>
      <c r="I233" s="29">
        <v>39704</v>
      </c>
      <c r="J233" s="28" t="s">
        <v>15</v>
      </c>
      <c r="K233" s="29">
        <f t="shared" si="3"/>
        <v>1.0467151745228302</v>
      </c>
    </row>
    <row r="234" spans="1:11" x14ac:dyDescent="0.2">
      <c r="A234" s="1" t="s">
        <v>16</v>
      </c>
      <c r="C234" s="22"/>
      <c r="D234" s="157"/>
      <c r="E234" s="23" t="s">
        <v>747</v>
      </c>
      <c r="F234" s="24"/>
      <c r="G234" s="24"/>
      <c r="H234" s="30">
        <v>37932</v>
      </c>
      <c r="I234" s="31">
        <v>39704</v>
      </c>
      <c r="J234" s="30"/>
      <c r="K234" s="31">
        <f t="shared" si="3"/>
        <v>1.0467151745228302</v>
      </c>
    </row>
    <row r="235" spans="1:11" x14ac:dyDescent="0.2">
      <c r="A235" s="1" t="s">
        <v>528</v>
      </c>
      <c r="C235" s="173"/>
      <c r="D235" s="174"/>
      <c r="E235" s="175" t="s">
        <v>529</v>
      </c>
      <c r="F235" s="176"/>
      <c r="G235" s="176"/>
      <c r="H235" s="177">
        <v>3528</v>
      </c>
      <c r="I235" s="178">
        <v>3528</v>
      </c>
      <c r="J235" s="177"/>
      <c r="K235" s="178">
        <f t="shared" si="3"/>
        <v>1</v>
      </c>
    </row>
    <row r="236" spans="1:11" hidden="1" x14ac:dyDescent="0.2">
      <c r="A236" s="1" t="s">
        <v>528</v>
      </c>
      <c r="C236" s="173"/>
      <c r="D236" s="174"/>
      <c r="E236" s="175"/>
      <c r="F236" s="176" t="s">
        <v>530</v>
      </c>
      <c r="G236" s="176" t="s">
        <v>550</v>
      </c>
      <c r="H236" s="177"/>
      <c r="I236" s="178">
        <v>3528</v>
      </c>
      <c r="J236" s="177"/>
      <c r="K236" s="178" t="str">
        <f t="shared" si="3"/>
        <v>***</v>
      </c>
    </row>
    <row r="237" spans="1:11" x14ac:dyDescent="0.2">
      <c r="A237" s="1" t="s">
        <v>528</v>
      </c>
      <c r="C237" s="173"/>
      <c r="D237" s="174"/>
      <c r="E237" s="175" t="s">
        <v>709</v>
      </c>
      <c r="F237" s="176"/>
      <c r="G237" s="176"/>
      <c r="H237" s="177">
        <v>34404</v>
      </c>
      <c r="I237" s="178">
        <v>36176</v>
      </c>
      <c r="J237" s="177"/>
      <c r="K237" s="178">
        <f t="shared" si="3"/>
        <v>1.0515056388792001</v>
      </c>
    </row>
    <row r="238" spans="1:11" hidden="1" x14ac:dyDescent="0.2">
      <c r="A238" s="1" t="s">
        <v>528</v>
      </c>
      <c r="C238" s="173"/>
      <c r="D238" s="174"/>
      <c r="E238" s="175"/>
      <c r="F238" s="176" t="s">
        <v>710</v>
      </c>
      <c r="G238" s="176" t="s">
        <v>550</v>
      </c>
      <c r="H238" s="177"/>
      <c r="I238" s="178">
        <v>36176</v>
      </c>
      <c r="J238" s="177"/>
      <c r="K238" s="178" t="str">
        <f t="shared" si="3"/>
        <v>***</v>
      </c>
    </row>
    <row r="239" spans="1:11" x14ac:dyDescent="0.2">
      <c r="A239" s="1" t="s">
        <v>13</v>
      </c>
      <c r="C239" s="19" t="s">
        <v>750</v>
      </c>
      <c r="D239" s="25" t="s">
        <v>64</v>
      </c>
      <c r="E239" s="20" t="s">
        <v>713</v>
      </c>
      <c r="F239" s="21"/>
      <c r="G239" s="21"/>
      <c r="H239" s="28">
        <v>63934</v>
      </c>
      <c r="I239" s="29">
        <v>65070</v>
      </c>
      <c r="J239" s="28" t="s">
        <v>15</v>
      </c>
      <c r="K239" s="29">
        <f t="shared" si="3"/>
        <v>1.0177683235836956</v>
      </c>
    </row>
    <row r="240" spans="1:11" x14ac:dyDescent="0.2">
      <c r="A240" s="1" t="s">
        <v>16</v>
      </c>
      <c r="C240" s="22"/>
      <c r="D240" s="157"/>
      <c r="E240" s="23" t="s">
        <v>747</v>
      </c>
      <c r="F240" s="24"/>
      <c r="G240" s="24"/>
      <c r="H240" s="30">
        <v>63934</v>
      </c>
      <c r="I240" s="31">
        <v>65070</v>
      </c>
      <c r="J240" s="30"/>
      <c r="K240" s="31">
        <f t="shared" si="3"/>
        <v>1.0177683235836956</v>
      </c>
    </row>
    <row r="241" spans="1:11" x14ac:dyDescent="0.2">
      <c r="A241" s="1" t="s">
        <v>528</v>
      </c>
      <c r="C241" s="173"/>
      <c r="D241" s="174"/>
      <c r="E241" s="175" t="s">
        <v>529</v>
      </c>
      <c r="F241" s="176"/>
      <c r="G241" s="176"/>
      <c r="H241" s="177">
        <v>8036</v>
      </c>
      <c r="I241" s="178">
        <v>8036</v>
      </c>
      <c r="J241" s="177"/>
      <c r="K241" s="178">
        <f t="shared" si="3"/>
        <v>1</v>
      </c>
    </row>
    <row r="242" spans="1:11" hidden="1" x14ac:dyDescent="0.2">
      <c r="A242" s="1" t="s">
        <v>528</v>
      </c>
      <c r="C242" s="173"/>
      <c r="D242" s="174"/>
      <c r="E242" s="175"/>
      <c r="F242" s="176" t="s">
        <v>530</v>
      </c>
      <c r="G242" s="176" t="s">
        <v>550</v>
      </c>
      <c r="H242" s="177"/>
      <c r="I242" s="178">
        <v>8036</v>
      </c>
      <c r="J242" s="177"/>
      <c r="K242" s="178" t="str">
        <f t="shared" si="3"/>
        <v>***</v>
      </c>
    </row>
    <row r="243" spans="1:11" x14ac:dyDescent="0.2">
      <c r="A243" s="1" t="s">
        <v>528</v>
      </c>
      <c r="C243" s="173"/>
      <c r="D243" s="174"/>
      <c r="E243" s="175" t="s">
        <v>709</v>
      </c>
      <c r="F243" s="176"/>
      <c r="G243" s="176"/>
      <c r="H243" s="177">
        <v>55898</v>
      </c>
      <c r="I243" s="178">
        <v>57034</v>
      </c>
      <c r="J243" s="177"/>
      <c r="K243" s="178">
        <f t="shared" si="3"/>
        <v>1.0203227306880389</v>
      </c>
    </row>
    <row r="244" spans="1:11" hidden="1" x14ac:dyDescent="0.2">
      <c r="A244" s="1" t="s">
        <v>528</v>
      </c>
      <c r="C244" s="173"/>
      <c r="D244" s="174"/>
      <c r="E244" s="175"/>
      <c r="F244" s="176" t="s">
        <v>710</v>
      </c>
      <c r="G244" s="176" t="s">
        <v>550</v>
      </c>
      <c r="H244" s="177"/>
      <c r="I244" s="178">
        <v>57034</v>
      </c>
      <c r="J244" s="177"/>
      <c r="K244" s="178" t="str">
        <f t="shared" si="3"/>
        <v>***</v>
      </c>
    </row>
    <row r="245" spans="1:11" x14ac:dyDescent="0.2">
      <c r="A245" s="1" t="s">
        <v>13</v>
      </c>
      <c r="C245" s="19" t="s">
        <v>751</v>
      </c>
      <c r="D245" s="25" t="s">
        <v>64</v>
      </c>
      <c r="E245" s="20" t="s">
        <v>713</v>
      </c>
      <c r="F245" s="21"/>
      <c r="G245" s="21"/>
      <c r="H245" s="28">
        <v>50675</v>
      </c>
      <c r="I245" s="29">
        <v>51201</v>
      </c>
      <c r="J245" s="28" t="s">
        <v>15</v>
      </c>
      <c r="K245" s="29">
        <f t="shared" si="3"/>
        <v>1.010379871731623</v>
      </c>
    </row>
    <row r="246" spans="1:11" x14ac:dyDescent="0.2">
      <c r="A246" s="1" t="s">
        <v>16</v>
      </c>
      <c r="C246" s="22"/>
      <c r="D246" s="157"/>
      <c r="E246" s="23" t="s">
        <v>747</v>
      </c>
      <c r="F246" s="24"/>
      <c r="G246" s="24"/>
      <c r="H246" s="30">
        <v>50675</v>
      </c>
      <c r="I246" s="31">
        <v>51201</v>
      </c>
      <c r="J246" s="30"/>
      <c r="K246" s="31">
        <f t="shared" si="3"/>
        <v>1.010379871731623</v>
      </c>
    </row>
    <row r="247" spans="1:11" x14ac:dyDescent="0.2">
      <c r="A247" s="1" t="s">
        <v>528</v>
      </c>
      <c r="C247" s="173"/>
      <c r="D247" s="174"/>
      <c r="E247" s="175" t="s">
        <v>529</v>
      </c>
      <c r="F247" s="176"/>
      <c r="G247" s="176"/>
      <c r="H247" s="177">
        <v>6416</v>
      </c>
      <c r="I247" s="178">
        <v>6416</v>
      </c>
      <c r="J247" s="177"/>
      <c r="K247" s="178">
        <f t="shared" si="3"/>
        <v>1</v>
      </c>
    </row>
    <row r="248" spans="1:11" hidden="1" x14ac:dyDescent="0.2">
      <c r="A248" s="1" t="s">
        <v>528</v>
      </c>
      <c r="C248" s="173"/>
      <c r="D248" s="174"/>
      <c r="E248" s="175"/>
      <c r="F248" s="176" t="s">
        <v>530</v>
      </c>
      <c r="G248" s="176" t="s">
        <v>550</v>
      </c>
      <c r="H248" s="177"/>
      <c r="I248" s="178">
        <v>6416</v>
      </c>
      <c r="J248" s="177"/>
      <c r="K248" s="178" t="str">
        <f t="shared" si="3"/>
        <v>***</v>
      </c>
    </row>
    <row r="249" spans="1:11" x14ac:dyDescent="0.2">
      <c r="A249" s="1" t="s">
        <v>528</v>
      </c>
      <c r="C249" s="173"/>
      <c r="D249" s="174"/>
      <c r="E249" s="175" t="s">
        <v>709</v>
      </c>
      <c r="F249" s="176"/>
      <c r="G249" s="176"/>
      <c r="H249" s="177">
        <v>44259</v>
      </c>
      <c r="I249" s="178">
        <v>44785</v>
      </c>
      <c r="J249" s="177"/>
      <c r="K249" s="178">
        <f t="shared" si="3"/>
        <v>1.0118845884452881</v>
      </c>
    </row>
    <row r="250" spans="1:11" hidden="1" x14ac:dyDescent="0.2">
      <c r="A250" s="1" t="s">
        <v>528</v>
      </c>
      <c r="C250" s="173"/>
      <c r="D250" s="174"/>
      <c r="E250" s="175"/>
      <c r="F250" s="176" t="s">
        <v>710</v>
      </c>
      <c r="G250" s="176" t="s">
        <v>550</v>
      </c>
      <c r="H250" s="177"/>
      <c r="I250" s="178">
        <v>44785</v>
      </c>
      <c r="J250" s="177"/>
      <c r="K250" s="178" t="str">
        <f t="shared" si="3"/>
        <v>***</v>
      </c>
    </row>
    <row r="251" spans="1:11" x14ac:dyDescent="0.2">
      <c r="A251" s="1" t="s">
        <v>13</v>
      </c>
      <c r="C251" s="19" t="s">
        <v>752</v>
      </c>
      <c r="D251" s="25" t="s">
        <v>64</v>
      </c>
      <c r="E251" s="20" t="s">
        <v>713</v>
      </c>
      <c r="F251" s="21"/>
      <c r="G251" s="21"/>
      <c r="H251" s="28">
        <v>42630</v>
      </c>
      <c r="I251" s="29">
        <v>44371</v>
      </c>
      <c r="J251" s="28" t="s">
        <v>15</v>
      </c>
      <c r="K251" s="29">
        <f t="shared" si="3"/>
        <v>1.0408397841895378</v>
      </c>
    </row>
    <row r="252" spans="1:11" x14ac:dyDescent="0.2">
      <c r="A252" s="1" t="s">
        <v>16</v>
      </c>
      <c r="C252" s="22"/>
      <c r="D252" s="157"/>
      <c r="E252" s="23" t="s">
        <v>747</v>
      </c>
      <c r="F252" s="24"/>
      <c r="G252" s="24"/>
      <c r="H252" s="30">
        <v>42630</v>
      </c>
      <c r="I252" s="31">
        <v>44371</v>
      </c>
      <c r="J252" s="30"/>
      <c r="K252" s="31">
        <f t="shared" ref="K252:K315" si="4">IF(H252=0,"***",I252/H252)</f>
        <v>1.0408397841895378</v>
      </c>
    </row>
    <row r="253" spans="1:11" x14ac:dyDescent="0.2">
      <c r="A253" s="1" t="s">
        <v>528</v>
      </c>
      <c r="C253" s="173"/>
      <c r="D253" s="174"/>
      <c r="E253" s="175" t="s">
        <v>529</v>
      </c>
      <c r="F253" s="176"/>
      <c r="G253" s="176"/>
      <c r="H253" s="177">
        <v>5036</v>
      </c>
      <c r="I253" s="178">
        <v>5036</v>
      </c>
      <c r="J253" s="177"/>
      <c r="K253" s="178">
        <f t="shared" si="4"/>
        <v>1</v>
      </c>
    </row>
    <row r="254" spans="1:11" hidden="1" x14ac:dyDescent="0.2">
      <c r="A254" s="1" t="s">
        <v>528</v>
      </c>
      <c r="C254" s="173"/>
      <c r="D254" s="174"/>
      <c r="E254" s="175"/>
      <c r="F254" s="176" t="s">
        <v>530</v>
      </c>
      <c r="G254" s="176" t="s">
        <v>550</v>
      </c>
      <c r="H254" s="177"/>
      <c r="I254" s="178">
        <v>5036</v>
      </c>
      <c r="J254" s="177"/>
      <c r="K254" s="178" t="str">
        <f t="shared" si="4"/>
        <v>***</v>
      </c>
    </row>
    <row r="255" spans="1:11" x14ac:dyDescent="0.2">
      <c r="A255" s="1" t="s">
        <v>528</v>
      </c>
      <c r="C255" s="173"/>
      <c r="D255" s="174"/>
      <c r="E255" s="175" t="s">
        <v>709</v>
      </c>
      <c r="F255" s="176"/>
      <c r="G255" s="176"/>
      <c r="H255" s="177">
        <v>37594</v>
      </c>
      <c r="I255" s="178">
        <v>39335</v>
      </c>
      <c r="J255" s="177"/>
      <c r="K255" s="178">
        <f t="shared" si="4"/>
        <v>1.0463105814757674</v>
      </c>
    </row>
    <row r="256" spans="1:11" hidden="1" x14ac:dyDescent="0.2">
      <c r="A256" s="1" t="s">
        <v>528</v>
      </c>
      <c r="C256" s="173"/>
      <c r="D256" s="174"/>
      <c r="E256" s="175"/>
      <c r="F256" s="176" t="s">
        <v>710</v>
      </c>
      <c r="G256" s="176" t="s">
        <v>550</v>
      </c>
      <c r="H256" s="177"/>
      <c r="I256" s="178">
        <v>39335</v>
      </c>
      <c r="J256" s="177"/>
      <c r="K256" s="178" t="str">
        <f t="shared" si="4"/>
        <v>***</v>
      </c>
    </row>
    <row r="257" spans="1:11" x14ac:dyDescent="0.2">
      <c r="A257" s="1" t="s">
        <v>13</v>
      </c>
      <c r="C257" s="19" t="s">
        <v>753</v>
      </c>
      <c r="D257" s="25" t="s">
        <v>64</v>
      </c>
      <c r="E257" s="20" t="s">
        <v>713</v>
      </c>
      <c r="F257" s="21"/>
      <c r="G257" s="21"/>
      <c r="H257" s="28">
        <v>40326</v>
      </c>
      <c r="I257" s="29">
        <v>43285</v>
      </c>
      <c r="J257" s="28" t="s">
        <v>15</v>
      </c>
      <c r="K257" s="29">
        <f t="shared" si="4"/>
        <v>1.0733769776322968</v>
      </c>
    </row>
    <row r="258" spans="1:11" x14ac:dyDescent="0.2">
      <c r="A258" s="1" t="s">
        <v>16</v>
      </c>
      <c r="C258" s="22"/>
      <c r="D258" s="157"/>
      <c r="E258" s="23" t="s">
        <v>747</v>
      </c>
      <c r="F258" s="24"/>
      <c r="G258" s="24"/>
      <c r="H258" s="30">
        <v>40326</v>
      </c>
      <c r="I258" s="31">
        <v>43285</v>
      </c>
      <c r="J258" s="30"/>
      <c r="K258" s="31">
        <f t="shared" si="4"/>
        <v>1.0733769776322968</v>
      </c>
    </row>
    <row r="259" spans="1:11" x14ac:dyDescent="0.2">
      <c r="A259" s="1" t="s">
        <v>528</v>
      </c>
      <c r="C259" s="173"/>
      <c r="D259" s="174"/>
      <c r="E259" s="175" t="s">
        <v>529</v>
      </c>
      <c r="F259" s="176"/>
      <c r="G259" s="176"/>
      <c r="H259" s="177">
        <v>4350</v>
      </c>
      <c r="I259" s="178">
        <v>4350</v>
      </c>
      <c r="J259" s="177"/>
      <c r="K259" s="178">
        <f t="shared" si="4"/>
        <v>1</v>
      </c>
    </row>
    <row r="260" spans="1:11" hidden="1" x14ac:dyDescent="0.2">
      <c r="A260" s="1" t="s">
        <v>528</v>
      </c>
      <c r="C260" s="173"/>
      <c r="D260" s="174"/>
      <c r="E260" s="175"/>
      <c r="F260" s="176" t="s">
        <v>530</v>
      </c>
      <c r="G260" s="176" t="s">
        <v>550</v>
      </c>
      <c r="H260" s="177"/>
      <c r="I260" s="178">
        <v>4350</v>
      </c>
      <c r="J260" s="177"/>
      <c r="K260" s="178" t="str">
        <f t="shared" si="4"/>
        <v>***</v>
      </c>
    </row>
    <row r="261" spans="1:11" x14ac:dyDescent="0.2">
      <c r="A261" s="1" t="s">
        <v>528</v>
      </c>
      <c r="C261" s="173"/>
      <c r="D261" s="174"/>
      <c r="E261" s="175" t="s">
        <v>709</v>
      </c>
      <c r="F261" s="176"/>
      <c r="G261" s="176"/>
      <c r="H261" s="177">
        <v>35976</v>
      </c>
      <c r="I261" s="178">
        <v>38935</v>
      </c>
      <c r="J261" s="177"/>
      <c r="K261" s="178">
        <f t="shared" si="4"/>
        <v>1.0822492772959751</v>
      </c>
    </row>
    <row r="262" spans="1:11" hidden="1" x14ac:dyDescent="0.2">
      <c r="A262" s="1" t="s">
        <v>528</v>
      </c>
      <c r="C262" s="173"/>
      <c r="D262" s="174"/>
      <c r="E262" s="175"/>
      <c r="F262" s="176" t="s">
        <v>710</v>
      </c>
      <c r="G262" s="176" t="s">
        <v>550</v>
      </c>
      <c r="H262" s="177"/>
      <c r="I262" s="178">
        <v>38935</v>
      </c>
      <c r="J262" s="177"/>
      <c r="K262" s="178" t="str">
        <f t="shared" si="4"/>
        <v>***</v>
      </c>
    </row>
    <row r="263" spans="1:11" x14ac:dyDescent="0.2">
      <c r="A263" s="1" t="s">
        <v>13</v>
      </c>
      <c r="C263" s="19" t="s">
        <v>754</v>
      </c>
      <c r="D263" s="25" t="s">
        <v>64</v>
      </c>
      <c r="E263" s="20" t="s">
        <v>713</v>
      </c>
      <c r="F263" s="21"/>
      <c r="G263" s="21"/>
      <c r="H263" s="28">
        <v>66459</v>
      </c>
      <c r="I263" s="29">
        <v>66910</v>
      </c>
      <c r="J263" s="28" t="s">
        <v>15</v>
      </c>
      <c r="K263" s="29">
        <f t="shared" si="4"/>
        <v>1.006786138822432</v>
      </c>
    </row>
    <row r="264" spans="1:11" x14ac:dyDescent="0.2">
      <c r="A264" s="1" t="s">
        <v>16</v>
      </c>
      <c r="C264" s="22"/>
      <c r="D264" s="157"/>
      <c r="E264" s="23" t="s">
        <v>747</v>
      </c>
      <c r="F264" s="24"/>
      <c r="G264" s="24"/>
      <c r="H264" s="30">
        <v>66459</v>
      </c>
      <c r="I264" s="31">
        <v>66910</v>
      </c>
      <c r="J264" s="30"/>
      <c r="K264" s="31">
        <f t="shared" si="4"/>
        <v>1.006786138822432</v>
      </c>
    </row>
    <row r="265" spans="1:11" x14ac:dyDescent="0.2">
      <c r="A265" s="1" t="s">
        <v>528</v>
      </c>
      <c r="C265" s="173"/>
      <c r="D265" s="174"/>
      <c r="E265" s="175" t="s">
        <v>529</v>
      </c>
      <c r="F265" s="176"/>
      <c r="G265" s="176"/>
      <c r="H265" s="177">
        <v>9286</v>
      </c>
      <c r="I265" s="178">
        <v>9286</v>
      </c>
      <c r="J265" s="177"/>
      <c r="K265" s="178">
        <f t="shared" si="4"/>
        <v>1</v>
      </c>
    </row>
    <row r="266" spans="1:11" hidden="1" x14ac:dyDescent="0.2">
      <c r="A266" s="1" t="s">
        <v>528</v>
      </c>
      <c r="C266" s="173"/>
      <c r="D266" s="174"/>
      <c r="E266" s="175"/>
      <c r="F266" s="176" t="s">
        <v>530</v>
      </c>
      <c r="G266" s="176" t="s">
        <v>550</v>
      </c>
      <c r="H266" s="177"/>
      <c r="I266" s="178">
        <v>9286</v>
      </c>
      <c r="J266" s="177"/>
      <c r="K266" s="178" t="str">
        <f t="shared" si="4"/>
        <v>***</v>
      </c>
    </row>
    <row r="267" spans="1:11" x14ac:dyDescent="0.2">
      <c r="A267" s="1" t="s">
        <v>528</v>
      </c>
      <c r="C267" s="173"/>
      <c r="D267" s="174"/>
      <c r="E267" s="175" t="s">
        <v>709</v>
      </c>
      <c r="F267" s="176"/>
      <c r="G267" s="176"/>
      <c r="H267" s="177">
        <v>57173</v>
      </c>
      <c r="I267" s="178">
        <v>57624</v>
      </c>
      <c r="J267" s="177"/>
      <c r="K267" s="178">
        <f t="shared" si="4"/>
        <v>1.0078883389012296</v>
      </c>
    </row>
    <row r="268" spans="1:11" hidden="1" x14ac:dyDescent="0.2">
      <c r="A268" s="1" t="s">
        <v>528</v>
      </c>
      <c r="C268" s="173"/>
      <c r="D268" s="174"/>
      <c r="E268" s="175"/>
      <c r="F268" s="176" t="s">
        <v>710</v>
      </c>
      <c r="G268" s="176" t="s">
        <v>550</v>
      </c>
      <c r="H268" s="177"/>
      <c r="I268" s="178">
        <v>57624</v>
      </c>
      <c r="J268" s="177"/>
      <c r="K268" s="178" t="str">
        <f t="shared" si="4"/>
        <v>***</v>
      </c>
    </row>
    <row r="269" spans="1:11" x14ac:dyDescent="0.2">
      <c r="A269" s="1" t="s">
        <v>13</v>
      </c>
      <c r="C269" s="19" t="s">
        <v>755</v>
      </c>
      <c r="D269" s="25" t="s">
        <v>64</v>
      </c>
      <c r="E269" s="20" t="s">
        <v>713</v>
      </c>
      <c r="F269" s="21"/>
      <c r="G269" s="21"/>
      <c r="H269" s="28">
        <v>55354</v>
      </c>
      <c r="I269" s="29">
        <v>58036</v>
      </c>
      <c r="J269" s="28" t="s">
        <v>15</v>
      </c>
      <c r="K269" s="29">
        <f t="shared" si="4"/>
        <v>1.0484517830689741</v>
      </c>
    </row>
    <row r="270" spans="1:11" x14ac:dyDescent="0.2">
      <c r="A270" s="1" t="s">
        <v>16</v>
      </c>
      <c r="C270" s="22"/>
      <c r="D270" s="157"/>
      <c r="E270" s="23" t="s">
        <v>747</v>
      </c>
      <c r="F270" s="24"/>
      <c r="G270" s="24"/>
      <c r="H270" s="30">
        <v>55354</v>
      </c>
      <c r="I270" s="31">
        <v>58036</v>
      </c>
      <c r="J270" s="30"/>
      <c r="K270" s="31">
        <f t="shared" si="4"/>
        <v>1.0484517830689741</v>
      </c>
    </row>
    <row r="271" spans="1:11" x14ac:dyDescent="0.2">
      <c r="A271" s="1" t="s">
        <v>528</v>
      </c>
      <c r="C271" s="173"/>
      <c r="D271" s="174"/>
      <c r="E271" s="175" t="s">
        <v>529</v>
      </c>
      <c r="F271" s="176"/>
      <c r="G271" s="176"/>
      <c r="H271" s="177">
        <v>6036</v>
      </c>
      <c r="I271" s="178">
        <v>6036</v>
      </c>
      <c r="J271" s="177"/>
      <c r="K271" s="178">
        <f t="shared" si="4"/>
        <v>1</v>
      </c>
    </row>
    <row r="272" spans="1:11" hidden="1" x14ac:dyDescent="0.2">
      <c r="A272" s="1" t="s">
        <v>528</v>
      </c>
      <c r="C272" s="173"/>
      <c r="D272" s="174"/>
      <c r="E272" s="175"/>
      <c r="F272" s="176" t="s">
        <v>530</v>
      </c>
      <c r="G272" s="176" t="s">
        <v>550</v>
      </c>
      <c r="H272" s="177"/>
      <c r="I272" s="178">
        <v>6036</v>
      </c>
      <c r="J272" s="177"/>
      <c r="K272" s="178" t="str">
        <f t="shared" si="4"/>
        <v>***</v>
      </c>
    </row>
    <row r="273" spans="1:11" x14ac:dyDescent="0.2">
      <c r="A273" s="1" t="s">
        <v>528</v>
      </c>
      <c r="C273" s="173"/>
      <c r="D273" s="174"/>
      <c r="E273" s="175" t="s">
        <v>709</v>
      </c>
      <c r="F273" s="176"/>
      <c r="G273" s="176"/>
      <c r="H273" s="177">
        <v>49318</v>
      </c>
      <c r="I273" s="178">
        <v>52000</v>
      </c>
      <c r="J273" s="177"/>
      <c r="K273" s="178">
        <f t="shared" si="4"/>
        <v>1.0543817673060545</v>
      </c>
    </row>
    <row r="274" spans="1:11" hidden="1" x14ac:dyDescent="0.2">
      <c r="A274" s="1" t="s">
        <v>528</v>
      </c>
      <c r="C274" s="173"/>
      <c r="D274" s="174"/>
      <c r="E274" s="175"/>
      <c r="F274" s="176" t="s">
        <v>710</v>
      </c>
      <c r="G274" s="176" t="s">
        <v>550</v>
      </c>
      <c r="H274" s="177"/>
      <c r="I274" s="178">
        <v>52000</v>
      </c>
      <c r="J274" s="177"/>
      <c r="K274" s="178" t="str">
        <f t="shared" si="4"/>
        <v>***</v>
      </c>
    </row>
    <row r="275" spans="1:11" x14ac:dyDescent="0.2">
      <c r="A275" s="1" t="s">
        <v>13</v>
      </c>
      <c r="C275" s="19" t="s">
        <v>756</v>
      </c>
      <c r="D275" s="25" t="s">
        <v>64</v>
      </c>
      <c r="E275" s="20" t="s">
        <v>713</v>
      </c>
      <c r="F275" s="21"/>
      <c r="G275" s="21"/>
      <c r="H275" s="28">
        <v>56874</v>
      </c>
      <c r="I275" s="29">
        <v>60240</v>
      </c>
      <c r="J275" s="28" t="s">
        <v>15</v>
      </c>
      <c r="K275" s="29">
        <f t="shared" si="4"/>
        <v>1.0591834581706931</v>
      </c>
    </row>
    <row r="276" spans="1:11" x14ac:dyDescent="0.2">
      <c r="A276" s="1" t="s">
        <v>16</v>
      </c>
      <c r="C276" s="22"/>
      <c r="D276" s="157"/>
      <c r="E276" s="23" t="s">
        <v>747</v>
      </c>
      <c r="F276" s="24"/>
      <c r="G276" s="24"/>
      <c r="H276" s="30">
        <v>56874</v>
      </c>
      <c r="I276" s="31">
        <v>60240</v>
      </c>
      <c r="J276" s="30"/>
      <c r="K276" s="31">
        <f t="shared" si="4"/>
        <v>1.0591834581706931</v>
      </c>
    </row>
    <row r="277" spans="1:11" x14ac:dyDescent="0.2">
      <c r="A277" s="1" t="s">
        <v>528</v>
      </c>
      <c r="C277" s="173"/>
      <c r="D277" s="174"/>
      <c r="E277" s="175" t="s">
        <v>529</v>
      </c>
      <c r="F277" s="176"/>
      <c r="G277" s="176"/>
      <c r="H277" s="177">
        <v>6636</v>
      </c>
      <c r="I277" s="178">
        <v>6636</v>
      </c>
      <c r="J277" s="177"/>
      <c r="K277" s="178">
        <f t="shared" si="4"/>
        <v>1</v>
      </c>
    </row>
    <row r="278" spans="1:11" hidden="1" x14ac:dyDescent="0.2">
      <c r="A278" s="1" t="s">
        <v>528</v>
      </c>
      <c r="C278" s="173"/>
      <c r="D278" s="174"/>
      <c r="E278" s="175"/>
      <c r="F278" s="176" t="s">
        <v>530</v>
      </c>
      <c r="G278" s="176" t="s">
        <v>550</v>
      </c>
      <c r="H278" s="177"/>
      <c r="I278" s="178">
        <v>6636</v>
      </c>
      <c r="J278" s="177"/>
      <c r="K278" s="178" t="str">
        <f t="shared" si="4"/>
        <v>***</v>
      </c>
    </row>
    <row r="279" spans="1:11" x14ac:dyDescent="0.2">
      <c r="A279" s="1" t="s">
        <v>528</v>
      </c>
      <c r="C279" s="173"/>
      <c r="D279" s="174"/>
      <c r="E279" s="175" t="s">
        <v>709</v>
      </c>
      <c r="F279" s="176"/>
      <c r="G279" s="176"/>
      <c r="H279" s="177">
        <v>50238</v>
      </c>
      <c r="I279" s="178">
        <v>53604</v>
      </c>
      <c r="J279" s="177"/>
      <c r="K279" s="178">
        <f t="shared" si="4"/>
        <v>1.0670010748835543</v>
      </c>
    </row>
    <row r="280" spans="1:11" hidden="1" x14ac:dyDescent="0.2">
      <c r="A280" s="1" t="s">
        <v>528</v>
      </c>
      <c r="C280" s="173"/>
      <c r="D280" s="174"/>
      <c r="E280" s="175"/>
      <c r="F280" s="176" t="s">
        <v>710</v>
      </c>
      <c r="G280" s="176" t="s">
        <v>550</v>
      </c>
      <c r="H280" s="177"/>
      <c r="I280" s="178">
        <v>53604</v>
      </c>
      <c r="J280" s="177"/>
      <c r="K280" s="178" t="str">
        <f t="shared" si="4"/>
        <v>***</v>
      </c>
    </row>
    <row r="281" spans="1:11" x14ac:dyDescent="0.2">
      <c r="A281" s="1" t="s">
        <v>13</v>
      </c>
      <c r="C281" s="19" t="s">
        <v>757</v>
      </c>
      <c r="D281" s="25" t="s">
        <v>64</v>
      </c>
      <c r="E281" s="20" t="s">
        <v>713</v>
      </c>
      <c r="F281" s="21"/>
      <c r="G281" s="21"/>
      <c r="H281" s="28">
        <v>62138</v>
      </c>
      <c r="I281" s="29">
        <v>64779</v>
      </c>
      <c r="J281" s="28" t="s">
        <v>15</v>
      </c>
      <c r="K281" s="29">
        <f t="shared" si="4"/>
        <v>1.0425021725836043</v>
      </c>
    </row>
    <row r="282" spans="1:11" x14ac:dyDescent="0.2">
      <c r="A282" s="1" t="s">
        <v>16</v>
      </c>
      <c r="C282" s="22"/>
      <c r="D282" s="157"/>
      <c r="E282" s="23" t="s">
        <v>747</v>
      </c>
      <c r="F282" s="24"/>
      <c r="G282" s="24"/>
      <c r="H282" s="30">
        <v>62138</v>
      </c>
      <c r="I282" s="31">
        <v>64779</v>
      </c>
      <c r="J282" s="30"/>
      <c r="K282" s="31">
        <f t="shared" si="4"/>
        <v>1.0425021725836043</v>
      </c>
    </row>
    <row r="283" spans="1:11" x14ac:dyDescent="0.2">
      <c r="A283" s="1" t="s">
        <v>528</v>
      </c>
      <c r="C283" s="173"/>
      <c r="D283" s="174"/>
      <c r="E283" s="175" t="s">
        <v>529</v>
      </c>
      <c r="F283" s="176"/>
      <c r="G283" s="176"/>
      <c r="H283" s="177">
        <v>6036</v>
      </c>
      <c r="I283" s="178">
        <v>6036</v>
      </c>
      <c r="J283" s="177"/>
      <c r="K283" s="178">
        <f t="shared" si="4"/>
        <v>1</v>
      </c>
    </row>
    <row r="284" spans="1:11" hidden="1" x14ac:dyDescent="0.2">
      <c r="A284" s="1" t="s">
        <v>528</v>
      </c>
      <c r="C284" s="173"/>
      <c r="D284" s="174"/>
      <c r="E284" s="175"/>
      <c r="F284" s="176" t="s">
        <v>530</v>
      </c>
      <c r="G284" s="176" t="s">
        <v>550</v>
      </c>
      <c r="H284" s="177"/>
      <c r="I284" s="178">
        <v>6036</v>
      </c>
      <c r="J284" s="177"/>
      <c r="K284" s="178" t="str">
        <f t="shared" si="4"/>
        <v>***</v>
      </c>
    </row>
    <row r="285" spans="1:11" x14ac:dyDescent="0.2">
      <c r="A285" s="1" t="s">
        <v>528</v>
      </c>
      <c r="C285" s="173"/>
      <c r="D285" s="174"/>
      <c r="E285" s="175" t="s">
        <v>709</v>
      </c>
      <c r="F285" s="176"/>
      <c r="G285" s="176"/>
      <c r="H285" s="177">
        <v>56102</v>
      </c>
      <c r="I285" s="178">
        <v>58743</v>
      </c>
      <c r="J285" s="177"/>
      <c r="K285" s="178">
        <f t="shared" si="4"/>
        <v>1.0470749705892839</v>
      </c>
    </row>
    <row r="286" spans="1:11" hidden="1" x14ac:dyDescent="0.2">
      <c r="A286" s="1" t="s">
        <v>528</v>
      </c>
      <c r="C286" s="173"/>
      <c r="D286" s="174"/>
      <c r="E286" s="175"/>
      <c r="F286" s="176" t="s">
        <v>710</v>
      </c>
      <c r="G286" s="176" t="s">
        <v>550</v>
      </c>
      <c r="H286" s="177"/>
      <c r="I286" s="178">
        <v>58743</v>
      </c>
      <c r="J286" s="177"/>
      <c r="K286" s="178" t="str">
        <f t="shared" si="4"/>
        <v>***</v>
      </c>
    </row>
    <row r="287" spans="1:11" x14ac:dyDescent="0.2">
      <c r="A287" s="1" t="s">
        <v>13</v>
      </c>
      <c r="C287" s="19" t="s">
        <v>758</v>
      </c>
      <c r="D287" s="25" t="s">
        <v>64</v>
      </c>
      <c r="E287" s="20" t="s">
        <v>713</v>
      </c>
      <c r="F287" s="21"/>
      <c r="G287" s="21"/>
      <c r="H287" s="28">
        <v>21457</v>
      </c>
      <c r="I287" s="29">
        <v>21963</v>
      </c>
      <c r="J287" s="28" t="s">
        <v>15</v>
      </c>
      <c r="K287" s="29">
        <f t="shared" si="4"/>
        <v>1.0235820478165634</v>
      </c>
    </row>
    <row r="288" spans="1:11" x14ac:dyDescent="0.2">
      <c r="A288" s="1" t="s">
        <v>16</v>
      </c>
      <c r="C288" s="22"/>
      <c r="D288" s="157"/>
      <c r="E288" s="23" t="s">
        <v>747</v>
      </c>
      <c r="F288" s="24"/>
      <c r="G288" s="24"/>
      <c r="H288" s="30">
        <v>21457</v>
      </c>
      <c r="I288" s="31">
        <v>21963</v>
      </c>
      <c r="J288" s="30"/>
      <c r="K288" s="31">
        <f t="shared" si="4"/>
        <v>1.0235820478165634</v>
      </c>
    </row>
    <row r="289" spans="1:11" x14ac:dyDescent="0.2">
      <c r="A289" s="1" t="s">
        <v>528</v>
      </c>
      <c r="C289" s="173"/>
      <c r="D289" s="174"/>
      <c r="E289" s="175" t="s">
        <v>529</v>
      </c>
      <c r="F289" s="176"/>
      <c r="G289" s="176"/>
      <c r="H289" s="177">
        <v>2236</v>
      </c>
      <c r="I289" s="178">
        <v>2236</v>
      </c>
      <c r="J289" s="177"/>
      <c r="K289" s="178">
        <f t="shared" si="4"/>
        <v>1</v>
      </c>
    </row>
    <row r="290" spans="1:11" hidden="1" x14ac:dyDescent="0.2">
      <c r="A290" s="1" t="s">
        <v>528</v>
      </c>
      <c r="C290" s="173"/>
      <c r="D290" s="174"/>
      <c r="E290" s="175"/>
      <c r="F290" s="176" t="s">
        <v>530</v>
      </c>
      <c r="G290" s="176" t="s">
        <v>550</v>
      </c>
      <c r="H290" s="177"/>
      <c r="I290" s="178">
        <v>2236</v>
      </c>
      <c r="J290" s="177"/>
      <c r="K290" s="178" t="str">
        <f t="shared" si="4"/>
        <v>***</v>
      </c>
    </row>
    <row r="291" spans="1:11" x14ac:dyDescent="0.2">
      <c r="A291" s="1" t="s">
        <v>528</v>
      </c>
      <c r="C291" s="173"/>
      <c r="D291" s="174"/>
      <c r="E291" s="175" t="s">
        <v>709</v>
      </c>
      <c r="F291" s="176"/>
      <c r="G291" s="176"/>
      <c r="H291" s="177">
        <v>19221</v>
      </c>
      <c r="I291" s="178">
        <v>19727</v>
      </c>
      <c r="J291" s="177"/>
      <c r="K291" s="178">
        <f t="shared" si="4"/>
        <v>1.0263253732896311</v>
      </c>
    </row>
    <row r="292" spans="1:11" hidden="1" x14ac:dyDescent="0.2">
      <c r="A292" s="1" t="s">
        <v>528</v>
      </c>
      <c r="C292" s="173"/>
      <c r="D292" s="174"/>
      <c r="E292" s="175"/>
      <c r="F292" s="176" t="s">
        <v>710</v>
      </c>
      <c r="G292" s="176" t="s">
        <v>550</v>
      </c>
      <c r="H292" s="177"/>
      <c r="I292" s="178">
        <v>19727</v>
      </c>
      <c r="J292" s="177"/>
      <c r="K292" s="178" t="str">
        <f t="shared" si="4"/>
        <v>***</v>
      </c>
    </row>
    <row r="293" spans="1:11" x14ac:dyDescent="0.2">
      <c r="A293" s="1" t="s">
        <v>13</v>
      </c>
      <c r="C293" s="19" t="s">
        <v>759</v>
      </c>
      <c r="D293" s="25" t="s">
        <v>64</v>
      </c>
      <c r="E293" s="20" t="s">
        <v>713</v>
      </c>
      <c r="F293" s="21"/>
      <c r="G293" s="21"/>
      <c r="H293" s="28">
        <v>49978</v>
      </c>
      <c r="I293" s="29">
        <v>51941</v>
      </c>
      <c r="J293" s="28" t="s">
        <v>15</v>
      </c>
      <c r="K293" s="29">
        <f t="shared" si="4"/>
        <v>1.0392772820040819</v>
      </c>
    </row>
    <row r="294" spans="1:11" x14ac:dyDescent="0.2">
      <c r="A294" s="1" t="s">
        <v>16</v>
      </c>
      <c r="C294" s="22"/>
      <c r="D294" s="157"/>
      <c r="E294" s="23" t="s">
        <v>747</v>
      </c>
      <c r="F294" s="24"/>
      <c r="G294" s="24"/>
      <c r="H294" s="30">
        <v>49978</v>
      </c>
      <c r="I294" s="31">
        <v>51941</v>
      </c>
      <c r="J294" s="30"/>
      <c r="K294" s="31">
        <f t="shared" si="4"/>
        <v>1.0392772820040819</v>
      </c>
    </row>
    <row r="295" spans="1:11" x14ac:dyDescent="0.2">
      <c r="A295" s="1" t="s">
        <v>528</v>
      </c>
      <c r="C295" s="173"/>
      <c r="D295" s="174"/>
      <c r="E295" s="175" t="s">
        <v>529</v>
      </c>
      <c r="F295" s="176"/>
      <c r="G295" s="176"/>
      <c r="H295" s="177">
        <v>6078</v>
      </c>
      <c r="I295" s="178">
        <v>6078</v>
      </c>
      <c r="J295" s="177"/>
      <c r="K295" s="178">
        <f t="shared" si="4"/>
        <v>1</v>
      </c>
    </row>
    <row r="296" spans="1:11" hidden="1" x14ac:dyDescent="0.2">
      <c r="A296" s="1" t="s">
        <v>528</v>
      </c>
      <c r="C296" s="173"/>
      <c r="D296" s="174"/>
      <c r="E296" s="175"/>
      <c r="F296" s="176" t="s">
        <v>530</v>
      </c>
      <c r="G296" s="176" t="s">
        <v>550</v>
      </c>
      <c r="H296" s="177"/>
      <c r="I296" s="178">
        <v>6078</v>
      </c>
      <c r="J296" s="177"/>
      <c r="K296" s="178" t="str">
        <f t="shared" si="4"/>
        <v>***</v>
      </c>
    </row>
    <row r="297" spans="1:11" x14ac:dyDescent="0.2">
      <c r="A297" s="1" t="s">
        <v>528</v>
      </c>
      <c r="C297" s="173"/>
      <c r="D297" s="174"/>
      <c r="E297" s="175" t="s">
        <v>709</v>
      </c>
      <c r="F297" s="176"/>
      <c r="G297" s="176"/>
      <c r="H297" s="177">
        <v>43900</v>
      </c>
      <c r="I297" s="178">
        <v>45863</v>
      </c>
      <c r="J297" s="177"/>
      <c r="K297" s="178">
        <f t="shared" si="4"/>
        <v>1.0447152619589977</v>
      </c>
    </row>
    <row r="298" spans="1:11" hidden="1" x14ac:dyDescent="0.2">
      <c r="A298" s="1" t="s">
        <v>528</v>
      </c>
      <c r="C298" s="173"/>
      <c r="D298" s="174"/>
      <c r="E298" s="175"/>
      <c r="F298" s="176" t="s">
        <v>710</v>
      </c>
      <c r="G298" s="176" t="s">
        <v>550</v>
      </c>
      <c r="H298" s="177"/>
      <c r="I298" s="178">
        <v>45863</v>
      </c>
      <c r="J298" s="177"/>
      <c r="K298" s="178" t="str">
        <f t="shared" si="4"/>
        <v>***</v>
      </c>
    </row>
    <row r="299" spans="1:11" x14ac:dyDescent="0.2">
      <c r="A299" s="1" t="s">
        <v>13</v>
      </c>
      <c r="C299" s="19" t="s">
        <v>760</v>
      </c>
      <c r="D299" s="25" t="s">
        <v>64</v>
      </c>
      <c r="E299" s="20" t="s">
        <v>713</v>
      </c>
      <c r="F299" s="21"/>
      <c r="G299" s="21"/>
      <c r="H299" s="28">
        <v>64508</v>
      </c>
      <c r="I299" s="29">
        <v>67714</v>
      </c>
      <c r="J299" s="28" t="s">
        <v>15</v>
      </c>
      <c r="K299" s="29">
        <f t="shared" si="4"/>
        <v>1.0496992621070256</v>
      </c>
    </row>
    <row r="300" spans="1:11" x14ac:dyDescent="0.2">
      <c r="A300" s="1" t="s">
        <v>16</v>
      </c>
      <c r="C300" s="22"/>
      <c r="D300" s="157"/>
      <c r="E300" s="23" t="s">
        <v>747</v>
      </c>
      <c r="F300" s="24"/>
      <c r="G300" s="24"/>
      <c r="H300" s="30">
        <v>64508</v>
      </c>
      <c r="I300" s="31">
        <v>67714</v>
      </c>
      <c r="J300" s="30"/>
      <c r="K300" s="31">
        <f t="shared" si="4"/>
        <v>1.0496992621070256</v>
      </c>
    </row>
    <row r="301" spans="1:11" x14ac:dyDescent="0.2">
      <c r="A301" s="1" t="s">
        <v>528</v>
      </c>
      <c r="C301" s="173"/>
      <c r="D301" s="174"/>
      <c r="E301" s="175" t="s">
        <v>529</v>
      </c>
      <c r="F301" s="176"/>
      <c r="G301" s="176"/>
      <c r="H301" s="177">
        <v>5632</v>
      </c>
      <c r="I301" s="178">
        <v>5632</v>
      </c>
      <c r="J301" s="177"/>
      <c r="K301" s="178">
        <f t="shared" si="4"/>
        <v>1</v>
      </c>
    </row>
    <row r="302" spans="1:11" hidden="1" x14ac:dyDescent="0.2">
      <c r="A302" s="1" t="s">
        <v>528</v>
      </c>
      <c r="C302" s="173"/>
      <c r="D302" s="174"/>
      <c r="E302" s="175"/>
      <c r="F302" s="176" t="s">
        <v>530</v>
      </c>
      <c r="G302" s="176" t="s">
        <v>550</v>
      </c>
      <c r="H302" s="177"/>
      <c r="I302" s="178">
        <v>5632</v>
      </c>
      <c r="J302" s="177"/>
      <c r="K302" s="178" t="str">
        <f t="shared" si="4"/>
        <v>***</v>
      </c>
    </row>
    <row r="303" spans="1:11" x14ac:dyDescent="0.2">
      <c r="A303" s="1" t="s">
        <v>528</v>
      </c>
      <c r="C303" s="173"/>
      <c r="D303" s="174"/>
      <c r="E303" s="175" t="s">
        <v>709</v>
      </c>
      <c r="F303" s="176"/>
      <c r="G303" s="176"/>
      <c r="H303" s="177">
        <v>58876</v>
      </c>
      <c r="I303" s="178">
        <v>62082</v>
      </c>
      <c r="J303" s="177"/>
      <c r="K303" s="178">
        <f t="shared" si="4"/>
        <v>1.054453427542632</v>
      </c>
    </row>
    <row r="304" spans="1:11" hidden="1" x14ac:dyDescent="0.2">
      <c r="A304" s="1" t="s">
        <v>528</v>
      </c>
      <c r="C304" s="173"/>
      <c r="D304" s="174"/>
      <c r="E304" s="175"/>
      <c r="F304" s="176" t="s">
        <v>710</v>
      </c>
      <c r="G304" s="176" t="s">
        <v>550</v>
      </c>
      <c r="H304" s="177"/>
      <c r="I304" s="178">
        <v>62082</v>
      </c>
      <c r="J304" s="177"/>
      <c r="K304" s="178" t="str">
        <f t="shared" si="4"/>
        <v>***</v>
      </c>
    </row>
    <row r="305" spans="1:11" x14ac:dyDescent="0.2">
      <c r="A305" s="1" t="s">
        <v>13</v>
      </c>
      <c r="C305" s="19" t="s">
        <v>761</v>
      </c>
      <c r="D305" s="25" t="s">
        <v>64</v>
      </c>
      <c r="E305" s="20" t="s">
        <v>713</v>
      </c>
      <c r="F305" s="21"/>
      <c r="G305" s="21"/>
      <c r="H305" s="28">
        <v>54517</v>
      </c>
      <c r="I305" s="29">
        <v>57323</v>
      </c>
      <c r="J305" s="28" t="s">
        <v>15</v>
      </c>
      <c r="K305" s="29">
        <f t="shared" si="4"/>
        <v>1.0514701836124511</v>
      </c>
    </row>
    <row r="306" spans="1:11" x14ac:dyDescent="0.2">
      <c r="A306" s="1" t="s">
        <v>16</v>
      </c>
      <c r="C306" s="22"/>
      <c r="D306" s="157"/>
      <c r="E306" s="23" t="s">
        <v>747</v>
      </c>
      <c r="F306" s="24"/>
      <c r="G306" s="24"/>
      <c r="H306" s="30">
        <v>54517</v>
      </c>
      <c r="I306" s="31">
        <v>57323</v>
      </c>
      <c r="J306" s="30"/>
      <c r="K306" s="31">
        <f t="shared" si="4"/>
        <v>1.0514701836124511</v>
      </c>
    </row>
    <row r="307" spans="1:11" x14ac:dyDescent="0.2">
      <c r="A307" s="1" t="s">
        <v>528</v>
      </c>
      <c r="C307" s="173"/>
      <c r="D307" s="174"/>
      <c r="E307" s="175" t="s">
        <v>529</v>
      </c>
      <c r="F307" s="176"/>
      <c r="G307" s="176"/>
      <c r="H307" s="177">
        <v>5786</v>
      </c>
      <c r="I307" s="178">
        <v>5786</v>
      </c>
      <c r="J307" s="177"/>
      <c r="K307" s="178">
        <f t="shared" si="4"/>
        <v>1</v>
      </c>
    </row>
    <row r="308" spans="1:11" hidden="1" x14ac:dyDescent="0.2">
      <c r="A308" s="1" t="s">
        <v>528</v>
      </c>
      <c r="C308" s="173"/>
      <c r="D308" s="174"/>
      <c r="E308" s="175"/>
      <c r="F308" s="176" t="s">
        <v>530</v>
      </c>
      <c r="G308" s="176" t="s">
        <v>550</v>
      </c>
      <c r="H308" s="177"/>
      <c r="I308" s="178">
        <v>5786</v>
      </c>
      <c r="J308" s="177"/>
      <c r="K308" s="178" t="str">
        <f t="shared" si="4"/>
        <v>***</v>
      </c>
    </row>
    <row r="309" spans="1:11" x14ac:dyDescent="0.2">
      <c r="A309" s="1" t="s">
        <v>528</v>
      </c>
      <c r="C309" s="173"/>
      <c r="D309" s="174"/>
      <c r="E309" s="175" t="s">
        <v>709</v>
      </c>
      <c r="F309" s="176"/>
      <c r="G309" s="176"/>
      <c r="H309" s="177">
        <v>48731</v>
      </c>
      <c r="I309" s="178">
        <v>51537</v>
      </c>
      <c r="J309" s="177"/>
      <c r="K309" s="178">
        <f t="shared" si="4"/>
        <v>1.057581416346884</v>
      </c>
    </row>
    <row r="310" spans="1:11" hidden="1" x14ac:dyDescent="0.2">
      <c r="A310" s="1" t="s">
        <v>528</v>
      </c>
      <c r="C310" s="173"/>
      <c r="D310" s="174"/>
      <c r="E310" s="175"/>
      <c r="F310" s="176" t="s">
        <v>710</v>
      </c>
      <c r="G310" s="176" t="s">
        <v>550</v>
      </c>
      <c r="H310" s="177"/>
      <c r="I310" s="178">
        <v>51537</v>
      </c>
      <c r="J310" s="177"/>
      <c r="K310" s="178" t="str">
        <f t="shared" si="4"/>
        <v>***</v>
      </c>
    </row>
    <row r="311" spans="1:11" x14ac:dyDescent="0.2">
      <c r="A311" s="1" t="s">
        <v>13</v>
      </c>
      <c r="C311" s="19" t="s">
        <v>762</v>
      </c>
      <c r="D311" s="25" t="s">
        <v>64</v>
      </c>
      <c r="E311" s="20" t="s">
        <v>713</v>
      </c>
      <c r="F311" s="21"/>
      <c r="G311" s="21"/>
      <c r="H311" s="28">
        <v>48876</v>
      </c>
      <c r="I311" s="29">
        <v>51513</v>
      </c>
      <c r="J311" s="28" t="s">
        <v>15</v>
      </c>
      <c r="K311" s="29">
        <f t="shared" si="4"/>
        <v>1.0539528602995336</v>
      </c>
    </row>
    <row r="312" spans="1:11" x14ac:dyDescent="0.2">
      <c r="A312" s="1" t="s">
        <v>16</v>
      </c>
      <c r="C312" s="22"/>
      <c r="D312" s="157"/>
      <c r="E312" s="23" t="s">
        <v>747</v>
      </c>
      <c r="F312" s="24"/>
      <c r="G312" s="24"/>
      <c r="H312" s="30">
        <v>48876</v>
      </c>
      <c r="I312" s="31">
        <v>51513</v>
      </c>
      <c r="J312" s="30"/>
      <c r="K312" s="31">
        <f t="shared" si="4"/>
        <v>1.0539528602995336</v>
      </c>
    </row>
    <row r="313" spans="1:11" x14ac:dyDescent="0.2">
      <c r="A313" s="1" t="s">
        <v>528</v>
      </c>
      <c r="C313" s="173"/>
      <c r="D313" s="174"/>
      <c r="E313" s="175" t="s">
        <v>529</v>
      </c>
      <c r="F313" s="176"/>
      <c r="G313" s="176"/>
      <c r="H313" s="177">
        <v>5336</v>
      </c>
      <c r="I313" s="178">
        <v>5336</v>
      </c>
      <c r="J313" s="177"/>
      <c r="K313" s="178">
        <f t="shared" si="4"/>
        <v>1</v>
      </c>
    </row>
    <row r="314" spans="1:11" hidden="1" x14ac:dyDescent="0.2">
      <c r="A314" s="1" t="s">
        <v>528</v>
      </c>
      <c r="C314" s="173"/>
      <c r="D314" s="174"/>
      <c r="E314" s="175"/>
      <c r="F314" s="176" t="s">
        <v>530</v>
      </c>
      <c r="G314" s="176" t="s">
        <v>550</v>
      </c>
      <c r="H314" s="177"/>
      <c r="I314" s="178">
        <v>5336</v>
      </c>
      <c r="J314" s="177"/>
      <c r="K314" s="178" t="str">
        <f t="shared" si="4"/>
        <v>***</v>
      </c>
    </row>
    <row r="315" spans="1:11" x14ac:dyDescent="0.2">
      <c r="A315" s="1" t="s">
        <v>528</v>
      </c>
      <c r="C315" s="173"/>
      <c r="D315" s="174"/>
      <c r="E315" s="175" t="s">
        <v>709</v>
      </c>
      <c r="F315" s="176"/>
      <c r="G315" s="176"/>
      <c r="H315" s="177">
        <v>43540</v>
      </c>
      <c r="I315" s="178">
        <v>46177</v>
      </c>
      <c r="J315" s="177"/>
      <c r="K315" s="178">
        <f t="shared" si="4"/>
        <v>1.0605649977032614</v>
      </c>
    </row>
    <row r="316" spans="1:11" hidden="1" x14ac:dyDescent="0.2">
      <c r="A316" s="1" t="s">
        <v>528</v>
      </c>
      <c r="C316" s="173"/>
      <c r="D316" s="174"/>
      <c r="E316" s="175"/>
      <c r="F316" s="176" t="s">
        <v>710</v>
      </c>
      <c r="G316" s="176" t="s">
        <v>550</v>
      </c>
      <c r="H316" s="177"/>
      <c r="I316" s="178">
        <v>46177</v>
      </c>
      <c r="J316" s="177"/>
      <c r="K316" s="178" t="str">
        <f t="shared" ref="K316:K379" si="5">IF(H316=0,"***",I316/H316)</f>
        <v>***</v>
      </c>
    </row>
    <row r="317" spans="1:11" x14ac:dyDescent="0.2">
      <c r="A317" s="1" t="s">
        <v>13</v>
      </c>
      <c r="C317" s="19" t="s">
        <v>763</v>
      </c>
      <c r="D317" s="25" t="s">
        <v>64</v>
      </c>
      <c r="E317" s="20" t="s">
        <v>713</v>
      </c>
      <c r="F317" s="21"/>
      <c r="G317" s="21"/>
      <c r="H317" s="28">
        <v>80540</v>
      </c>
      <c r="I317" s="29">
        <v>83753</v>
      </c>
      <c r="J317" s="28" t="s">
        <v>15</v>
      </c>
      <c r="K317" s="29">
        <f t="shared" si="5"/>
        <v>1.0398932207598708</v>
      </c>
    </row>
    <row r="318" spans="1:11" x14ac:dyDescent="0.2">
      <c r="A318" s="1" t="s">
        <v>16</v>
      </c>
      <c r="C318" s="22"/>
      <c r="D318" s="157"/>
      <c r="E318" s="23" t="s">
        <v>747</v>
      </c>
      <c r="F318" s="24"/>
      <c r="G318" s="24"/>
      <c r="H318" s="30">
        <v>80540</v>
      </c>
      <c r="I318" s="31">
        <v>83753</v>
      </c>
      <c r="J318" s="30"/>
      <c r="K318" s="31">
        <f t="shared" si="5"/>
        <v>1.0398932207598708</v>
      </c>
    </row>
    <row r="319" spans="1:11" x14ac:dyDescent="0.2">
      <c r="A319" s="1" t="s">
        <v>528</v>
      </c>
      <c r="C319" s="173"/>
      <c r="D319" s="174"/>
      <c r="E319" s="175" t="s">
        <v>529</v>
      </c>
      <c r="F319" s="176"/>
      <c r="G319" s="176"/>
      <c r="H319" s="177">
        <v>7536</v>
      </c>
      <c r="I319" s="178">
        <v>7536</v>
      </c>
      <c r="J319" s="177"/>
      <c r="K319" s="178">
        <f t="shared" si="5"/>
        <v>1</v>
      </c>
    </row>
    <row r="320" spans="1:11" hidden="1" x14ac:dyDescent="0.2">
      <c r="A320" s="1" t="s">
        <v>528</v>
      </c>
      <c r="C320" s="173"/>
      <c r="D320" s="174"/>
      <c r="E320" s="175"/>
      <c r="F320" s="176" t="s">
        <v>530</v>
      </c>
      <c r="G320" s="176" t="s">
        <v>550</v>
      </c>
      <c r="H320" s="177"/>
      <c r="I320" s="178">
        <v>7536</v>
      </c>
      <c r="J320" s="177"/>
      <c r="K320" s="178" t="str">
        <f t="shared" si="5"/>
        <v>***</v>
      </c>
    </row>
    <row r="321" spans="1:11" x14ac:dyDescent="0.2">
      <c r="A321" s="1" t="s">
        <v>528</v>
      </c>
      <c r="C321" s="173"/>
      <c r="D321" s="174"/>
      <c r="E321" s="175" t="s">
        <v>709</v>
      </c>
      <c r="F321" s="176"/>
      <c r="G321" s="176"/>
      <c r="H321" s="177">
        <v>73004</v>
      </c>
      <c r="I321" s="178">
        <v>76217</v>
      </c>
      <c r="J321" s="177"/>
      <c r="K321" s="178">
        <f t="shared" si="5"/>
        <v>1.0440112870527642</v>
      </c>
    </row>
    <row r="322" spans="1:11" hidden="1" x14ac:dyDescent="0.2">
      <c r="A322" s="1" t="s">
        <v>528</v>
      </c>
      <c r="C322" s="173"/>
      <c r="D322" s="174"/>
      <c r="E322" s="175"/>
      <c r="F322" s="176" t="s">
        <v>710</v>
      </c>
      <c r="G322" s="176" t="s">
        <v>550</v>
      </c>
      <c r="H322" s="177"/>
      <c r="I322" s="178">
        <v>76217</v>
      </c>
      <c r="J322" s="177"/>
      <c r="K322" s="178" t="str">
        <f t="shared" si="5"/>
        <v>***</v>
      </c>
    </row>
    <row r="323" spans="1:11" x14ac:dyDescent="0.2">
      <c r="A323" s="1" t="s">
        <v>13</v>
      </c>
      <c r="C323" s="19" t="s">
        <v>764</v>
      </c>
      <c r="D323" s="25" t="s">
        <v>64</v>
      </c>
      <c r="E323" s="20" t="s">
        <v>713</v>
      </c>
      <c r="F323" s="21"/>
      <c r="G323" s="21"/>
      <c r="H323" s="28">
        <v>28605</v>
      </c>
      <c r="I323" s="29">
        <v>30234</v>
      </c>
      <c r="J323" s="28" t="s">
        <v>15</v>
      </c>
      <c r="K323" s="29">
        <f t="shared" si="5"/>
        <v>1.0569480859989513</v>
      </c>
    </row>
    <row r="324" spans="1:11" x14ac:dyDescent="0.2">
      <c r="A324" s="1" t="s">
        <v>16</v>
      </c>
      <c r="C324" s="22"/>
      <c r="D324" s="157"/>
      <c r="E324" s="23" t="s">
        <v>747</v>
      </c>
      <c r="F324" s="24"/>
      <c r="G324" s="24"/>
      <c r="H324" s="30">
        <v>28605</v>
      </c>
      <c r="I324" s="31">
        <v>30234</v>
      </c>
      <c r="J324" s="30"/>
      <c r="K324" s="31">
        <f t="shared" si="5"/>
        <v>1.0569480859989513</v>
      </c>
    </row>
    <row r="325" spans="1:11" x14ac:dyDescent="0.2">
      <c r="A325" s="1" t="s">
        <v>528</v>
      </c>
      <c r="C325" s="173"/>
      <c r="D325" s="174"/>
      <c r="E325" s="175" t="s">
        <v>529</v>
      </c>
      <c r="F325" s="176"/>
      <c r="G325" s="176"/>
      <c r="H325" s="177">
        <v>3036</v>
      </c>
      <c r="I325" s="178">
        <v>3036</v>
      </c>
      <c r="J325" s="177"/>
      <c r="K325" s="178">
        <f t="shared" si="5"/>
        <v>1</v>
      </c>
    </row>
    <row r="326" spans="1:11" hidden="1" x14ac:dyDescent="0.2">
      <c r="A326" s="1" t="s">
        <v>528</v>
      </c>
      <c r="C326" s="173"/>
      <c r="D326" s="174"/>
      <c r="E326" s="175"/>
      <c r="F326" s="176" t="s">
        <v>530</v>
      </c>
      <c r="G326" s="176" t="s">
        <v>550</v>
      </c>
      <c r="H326" s="177"/>
      <c r="I326" s="178">
        <v>3036</v>
      </c>
      <c r="J326" s="177"/>
      <c r="K326" s="178" t="str">
        <f t="shared" si="5"/>
        <v>***</v>
      </c>
    </row>
    <row r="327" spans="1:11" x14ac:dyDescent="0.2">
      <c r="A327" s="1" t="s">
        <v>528</v>
      </c>
      <c r="C327" s="173"/>
      <c r="D327" s="174"/>
      <c r="E327" s="175" t="s">
        <v>709</v>
      </c>
      <c r="F327" s="176"/>
      <c r="G327" s="176"/>
      <c r="H327" s="177">
        <v>25569</v>
      </c>
      <c r="I327" s="178">
        <v>27198</v>
      </c>
      <c r="J327" s="177"/>
      <c r="K327" s="178">
        <f t="shared" si="5"/>
        <v>1.0637099612812391</v>
      </c>
    </row>
    <row r="328" spans="1:11" hidden="1" x14ac:dyDescent="0.2">
      <c r="A328" s="1" t="s">
        <v>528</v>
      </c>
      <c r="C328" s="173"/>
      <c r="D328" s="174"/>
      <c r="E328" s="175"/>
      <c r="F328" s="176" t="s">
        <v>710</v>
      </c>
      <c r="G328" s="176" t="s">
        <v>550</v>
      </c>
      <c r="H328" s="177"/>
      <c r="I328" s="178">
        <v>27198</v>
      </c>
      <c r="J328" s="177"/>
      <c r="K328" s="178" t="str">
        <f t="shared" si="5"/>
        <v>***</v>
      </c>
    </row>
    <row r="329" spans="1:11" x14ac:dyDescent="0.2">
      <c r="A329" s="1" t="s">
        <v>13</v>
      </c>
      <c r="C329" s="19" t="s">
        <v>765</v>
      </c>
      <c r="D329" s="25" t="s">
        <v>64</v>
      </c>
      <c r="E329" s="20" t="s">
        <v>713</v>
      </c>
      <c r="F329" s="21"/>
      <c r="G329" s="21"/>
      <c r="H329" s="28">
        <v>41073</v>
      </c>
      <c r="I329" s="29">
        <v>42959</v>
      </c>
      <c r="J329" s="28" t="s">
        <v>15</v>
      </c>
      <c r="K329" s="29">
        <f t="shared" si="5"/>
        <v>1.0459182431280891</v>
      </c>
    </row>
    <row r="330" spans="1:11" x14ac:dyDescent="0.2">
      <c r="A330" s="1" t="s">
        <v>16</v>
      </c>
      <c r="C330" s="22"/>
      <c r="D330" s="157"/>
      <c r="E330" s="23" t="s">
        <v>747</v>
      </c>
      <c r="F330" s="24"/>
      <c r="G330" s="24"/>
      <c r="H330" s="30">
        <v>41073</v>
      </c>
      <c r="I330" s="31">
        <v>42959</v>
      </c>
      <c r="J330" s="30"/>
      <c r="K330" s="31">
        <f t="shared" si="5"/>
        <v>1.0459182431280891</v>
      </c>
    </row>
    <row r="331" spans="1:11" x14ac:dyDescent="0.2">
      <c r="A331" s="1" t="s">
        <v>528</v>
      </c>
      <c r="C331" s="173"/>
      <c r="D331" s="174"/>
      <c r="E331" s="175" t="s">
        <v>529</v>
      </c>
      <c r="F331" s="176"/>
      <c r="G331" s="176"/>
      <c r="H331" s="177">
        <v>4436</v>
      </c>
      <c r="I331" s="178">
        <v>4436</v>
      </c>
      <c r="J331" s="177"/>
      <c r="K331" s="178">
        <f t="shared" si="5"/>
        <v>1</v>
      </c>
    </row>
    <row r="332" spans="1:11" hidden="1" x14ac:dyDescent="0.2">
      <c r="A332" s="1" t="s">
        <v>528</v>
      </c>
      <c r="C332" s="173"/>
      <c r="D332" s="174"/>
      <c r="E332" s="175"/>
      <c r="F332" s="176" t="s">
        <v>530</v>
      </c>
      <c r="G332" s="176" t="s">
        <v>550</v>
      </c>
      <c r="H332" s="177"/>
      <c r="I332" s="178">
        <v>4436</v>
      </c>
      <c r="J332" s="177"/>
      <c r="K332" s="178" t="str">
        <f t="shared" si="5"/>
        <v>***</v>
      </c>
    </row>
    <row r="333" spans="1:11" x14ac:dyDescent="0.2">
      <c r="A333" s="1" t="s">
        <v>528</v>
      </c>
      <c r="C333" s="173"/>
      <c r="D333" s="174"/>
      <c r="E333" s="175" t="s">
        <v>709</v>
      </c>
      <c r="F333" s="176"/>
      <c r="G333" s="176"/>
      <c r="H333" s="177">
        <v>36637</v>
      </c>
      <c r="I333" s="178">
        <v>38523</v>
      </c>
      <c r="J333" s="177"/>
      <c r="K333" s="178">
        <f t="shared" si="5"/>
        <v>1.051478014029533</v>
      </c>
    </row>
    <row r="334" spans="1:11" hidden="1" x14ac:dyDescent="0.2">
      <c r="A334" s="1" t="s">
        <v>528</v>
      </c>
      <c r="C334" s="173"/>
      <c r="D334" s="174"/>
      <c r="E334" s="175"/>
      <c r="F334" s="176" t="s">
        <v>710</v>
      </c>
      <c r="G334" s="176" t="s">
        <v>550</v>
      </c>
      <c r="H334" s="177"/>
      <c r="I334" s="178">
        <v>38523</v>
      </c>
      <c r="J334" s="177"/>
      <c r="K334" s="178" t="str">
        <f t="shared" si="5"/>
        <v>***</v>
      </c>
    </row>
    <row r="335" spans="1:11" x14ac:dyDescent="0.2">
      <c r="A335" s="1" t="s">
        <v>13</v>
      </c>
      <c r="C335" s="19" t="s">
        <v>766</v>
      </c>
      <c r="D335" s="25" t="s">
        <v>64</v>
      </c>
      <c r="E335" s="20" t="s">
        <v>713</v>
      </c>
      <c r="F335" s="21"/>
      <c r="G335" s="21"/>
      <c r="H335" s="28">
        <v>55172</v>
      </c>
      <c r="I335" s="29">
        <v>56877</v>
      </c>
      <c r="J335" s="28" t="s">
        <v>15</v>
      </c>
      <c r="K335" s="29">
        <f t="shared" si="5"/>
        <v>1.0309033567751757</v>
      </c>
    </row>
    <row r="336" spans="1:11" x14ac:dyDescent="0.2">
      <c r="A336" s="1" t="s">
        <v>16</v>
      </c>
      <c r="C336" s="22"/>
      <c r="D336" s="157"/>
      <c r="E336" s="23" t="s">
        <v>747</v>
      </c>
      <c r="F336" s="24"/>
      <c r="G336" s="24"/>
      <c r="H336" s="30">
        <v>55172</v>
      </c>
      <c r="I336" s="31">
        <v>56877</v>
      </c>
      <c r="J336" s="30"/>
      <c r="K336" s="31">
        <f t="shared" si="5"/>
        <v>1.0309033567751757</v>
      </c>
    </row>
    <row r="337" spans="1:11" x14ac:dyDescent="0.2">
      <c r="A337" s="1" t="s">
        <v>528</v>
      </c>
      <c r="C337" s="173"/>
      <c r="D337" s="174"/>
      <c r="E337" s="175" t="s">
        <v>529</v>
      </c>
      <c r="F337" s="176"/>
      <c r="G337" s="176"/>
      <c r="H337" s="177">
        <v>5936</v>
      </c>
      <c r="I337" s="178">
        <v>5936</v>
      </c>
      <c r="J337" s="177"/>
      <c r="K337" s="178">
        <f t="shared" si="5"/>
        <v>1</v>
      </c>
    </row>
    <row r="338" spans="1:11" hidden="1" x14ac:dyDescent="0.2">
      <c r="A338" s="1" t="s">
        <v>528</v>
      </c>
      <c r="C338" s="173"/>
      <c r="D338" s="174"/>
      <c r="E338" s="175"/>
      <c r="F338" s="176" t="s">
        <v>530</v>
      </c>
      <c r="G338" s="176" t="s">
        <v>550</v>
      </c>
      <c r="H338" s="177"/>
      <c r="I338" s="178">
        <v>5936</v>
      </c>
      <c r="J338" s="177"/>
      <c r="K338" s="178" t="str">
        <f t="shared" si="5"/>
        <v>***</v>
      </c>
    </row>
    <row r="339" spans="1:11" x14ac:dyDescent="0.2">
      <c r="A339" s="1" t="s">
        <v>528</v>
      </c>
      <c r="C339" s="173"/>
      <c r="D339" s="174"/>
      <c r="E339" s="175" t="s">
        <v>709</v>
      </c>
      <c r="F339" s="176"/>
      <c r="G339" s="176"/>
      <c r="H339" s="177">
        <v>49236</v>
      </c>
      <c r="I339" s="178">
        <v>50941</v>
      </c>
      <c r="J339" s="177"/>
      <c r="K339" s="178">
        <f t="shared" si="5"/>
        <v>1.0346291331546023</v>
      </c>
    </row>
    <row r="340" spans="1:11" hidden="1" x14ac:dyDescent="0.2">
      <c r="A340" s="1" t="s">
        <v>528</v>
      </c>
      <c r="C340" s="173"/>
      <c r="D340" s="174"/>
      <c r="E340" s="175"/>
      <c r="F340" s="176" t="s">
        <v>710</v>
      </c>
      <c r="G340" s="176" t="s">
        <v>550</v>
      </c>
      <c r="H340" s="177"/>
      <c r="I340" s="178">
        <v>50941</v>
      </c>
      <c r="J340" s="177"/>
      <c r="K340" s="178" t="str">
        <f t="shared" si="5"/>
        <v>***</v>
      </c>
    </row>
    <row r="341" spans="1:11" x14ac:dyDescent="0.2">
      <c r="A341" s="1" t="s">
        <v>13</v>
      </c>
      <c r="C341" s="19" t="s">
        <v>767</v>
      </c>
      <c r="D341" s="25" t="s">
        <v>64</v>
      </c>
      <c r="E341" s="20" t="s">
        <v>713</v>
      </c>
      <c r="F341" s="21"/>
      <c r="G341" s="21"/>
      <c r="H341" s="28">
        <v>55532</v>
      </c>
      <c r="I341" s="29">
        <v>58237</v>
      </c>
      <c r="J341" s="28" t="s">
        <v>15</v>
      </c>
      <c r="K341" s="29">
        <f t="shared" si="5"/>
        <v>1.0487106533170063</v>
      </c>
    </row>
    <row r="342" spans="1:11" x14ac:dyDescent="0.2">
      <c r="A342" s="1" t="s">
        <v>16</v>
      </c>
      <c r="C342" s="22"/>
      <c r="D342" s="157"/>
      <c r="E342" s="23" t="s">
        <v>747</v>
      </c>
      <c r="F342" s="24"/>
      <c r="G342" s="24"/>
      <c r="H342" s="30">
        <v>55532</v>
      </c>
      <c r="I342" s="31">
        <v>58237</v>
      </c>
      <c r="J342" s="30"/>
      <c r="K342" s="31">
        <f t="shared" si="5"/>
        <v>1.0487106533170063</v>
      </c>
    </row>
    <row r="343" spans="1:11" x14ac:dyDescent="0.2">
      <c r="A343" s="1" t="s">
        <v>528</v>
      </c>
      <c r="C343" s="173"/>
      <c r="D343" s="174"/>
      <c r="E343" s="175" t="s">
        <v>529</v>
      </c>
      <c r="F343" s="176"/>
      <c r="G343" s="176"/>
      <c r="H343" s="177">
        <v>6836</v>
      </c>
      <c r="I343" s="178">
        <v>6836</v>
      </c>
      <c r="J343" s="177"/>
      <c r="K343" s="178">
        <f t="shared" si="5"/>
        <v>1</v>
      </c>
    </row>
    <row r="344" spans="1:11" hidden="1" x14ac:dyDescent="0.2">
      <c r="A344" s="1" t="s">
        <v>528</v>
      </c>
      <c r="C344" s="173"/>
      <c r="D344" s="174"/>
      <c r="E344" s="175"/>
      <c r="F344" s="176" t="s">
        <v>530</v>
      </c>
      <c r="G344" s="176" t="s">
        <v>550</v>
      </c>
      <c r="H344" s="177"/>
      <c r="I344" s="178">
        <v>6836</v>
      </c>
      <c r="J344" s="177"/>
      <c r="K344" s="178" t="str">
        <f t="shared" si="5"/>
        <v>***</v>
      </c>
    </row>
    <row r="345" spans="1:11" x14ac:dyDescent="0.2">
      <c r="A345" s="1" t="s">
        <v>528</v>
      </c>
      <c r="C345" s="173"/>
      <c r="D345" s="174"/>
      <c r="E345" s="175" t="s">
        <v>709</v>
      </c>
      <c r="F345" s="176"/>
      <c r="G345" s="176"/>
      <c r="H345" s="177">
        <v>48696</v>
      </c>
      <c r="I345" s="178">
        <v>51401</v>
      </c>
      <c r="J345" s="177"/>
      <c r="K345" s="178">
        <f t="shared" si="5"/>
        <v>1.0555487103663546</v>
      </c>
    </row>
    <row r="346" spans="1:11" hidden="1" x14ac:dyDescent="0.2">
      <c r="A346" s="1" t="s">
        <v>528</v>
      </c>
      <c r="C346" s="173"/>
      <c r="D346" s="174"/>
      <c r="E346" s="175"/>
      <c r="F346" s="176" t="s">
        <v>710</v>
      </c>
      <c r="G346" s="176" t="s">
        <v>550</v>
      </c>
      <c r="H346" s="177"/>
      <c r="I346" s="178">
        <v>51401</v>
      </c>
      <c r="J346" s="177"/>
      <c r="K346" s="178" t="str">
        <f t="shared" si="5"/>
        <v>***</v>
      </c>
    </row>
    <row r="347" spans="1:11" x14ac:dyDescent="0.2">
      <c r="A347" s="1" t="s">
        <v>13</v>
      </c>
      <c r="C347" s="19" t="s">
        <v>768</v>
      </c>
      <c r="D347" s="25" t="s">
        <v>64</v>
      </c>
      <c r="E347" s="20" t="s">
        <v>713</v>
      </c>
      <c r="F347" s="21"/>
      <c r="G347" s="21"/>
      <c r="H347" s="28">
        <v>32424</v>
      </c>
      <c r="I347" s="29">
        <v>33135</v>
      </c>
      <c r="J347" s="28" t="s">
        <v>15</v>
      </c>
      <c r="K347" s="29">
        <f t="shared" si="5"/>
        <v>1.0219282013323465</v>
      </c>
    </row>
    <row r="348" spans="1:11" x14ac:dyDescent="0.2">
      <c r="A348" s="1" t="s">
        <v>16</v>
      </c>
      <c r="C348" s="22"/>
      <c r="D348" s="157"/>
      <c r="E348" s="23" t="s">
        <v>747</v>
      </c>
      <c r="F348" s="24"/>
      <c r="G348" s="24"/>
      <c r="H348" s="30">
        <v>32424</v>
      </c>
      <c r="I348" s="31">
        <v>33135</v>
      </c>
      <c r="J348" s="30"/>
      <c r="K348" s="31">
        <f t="shared" si="5"/>
        <v>1.0219282013323465</v>
      </c>
    </row>
    <row r="349" spans="1:11" x14ac:dyDescent="0.2">
      <c r="A349" s="1" t="s">
        <v>528</v>
      </c>
      <c r="C349" s="173"/>
      <c r="D349" s="174"/>
      <c r="E349" s="175" t="s">
        <v>529</v>
      </c>
      <c r="F349" s="176"/>
      <c r="G349" s="176"/>
      <c r="H349" s="177">
        <v>3728</v>
      </c>
      <c r="I349" s="178">
        <v>3728</v>
      </c>
      <c r="J349" s="177"/>
      <c r="K349" s="178">
        <f t="shared" si="5"/>
        <v>1</v>
      </c>
    </row>
    <row r="350" spans="1:11" hidden="1" x14ac:dyDescent="0.2">
      <c r="A350" s="1" t="s">
        <v>528</v>
      </c>
      <c r="C350" s="173"/>
      <c r="D350" s="174"/>
      <c r="E350" s="175"/>
      <c r="F350" s="176" t="s">
        <v>530</v>
      </c>
      <c r="G350" s="176" t="s">
        <v>550</v>
      </c>
      <c r="H350" s="177"/>
      <c r="I350" s="178">
        <v>3728</v>
      </c>
      <c r="J350" s="177"/>
      <c r="K350" s="178" t="str">
        <f t="shared" si="5"/>
        <v>***</v>
      </c>
    </row>
    <row r="351" spans="1:11" x14ac:dyDescent="0.2">
      <c r="A351" s="1" t="s">
        <v>528</v>
      </c>
      <c r="C351" s="173"/>
      <c r="D351" s="174"/>
      <c r="E351" s="175" t="s">
        <v>709</v>
      </c>
      <c r="F351" s="176"/>
      <c r="G351" s="176"/>
      <c r="H351" s="177">
        <v>28696</v>
      </c>
      <c r="I351" s="178">
        <v>29407</v>
      </c>
      <c r="J351" s="177"/>
      <c r="K351" s="178">
        <f t="shared" si="5"/>
        <v>1.0247769724003346</v>
      </c>
    </row>
    <row r="352" spans="1:11" hidden="1" x14ac:dyDescent="0.2">
      <c r="A352" s="1" t="s">
        <v>528</v>
      </c>
      <c r="C352" s="173"/>
      <c r="D352" s="174"/>
      <c r="E352" s="175"/>
      <c r="F352" s="176" t="s">
        <v>710</v>
      </c>
      <c r="G352" s="176" t="s">
        <v>550</v>
      </c>
      <c r="H352" s="177"/>
      <c r="I352" s="178">
        <v>29407</v>
      </c>
      <c r="J352" s="177"/>
      <c r="K352" s="178" t="str">
        <f t="shared" si="5"/>
        <v>***</v>
      </c>
    </row>
    <row r="353" spans="1:11" x14ac:dyDescent="0.2">
      <c r="A353" s="1" t="s">
        <v>13</v>
      </c>
      <c r="C353" s="19" t="s">
        <v>769</v>
      </c>
      <c r="D353" s="25" t="s">
        <v>64</v>
      </c>
      <c r="E353" s="20" t="s">
        <v>713</v>
      </c>
      <c r="F353" s="21"/>
      <c r="G353" s="21"/>
      <c r="H353" s="28">
        <v>53414</v>
      </c>
      <c r="I353" s="29">
        <v>56515</v>
      </c>
      <c r="J353" s="28" t="s">
        <v>15</v>
      </c>
      <c r="K353" s="29">
        <f t="shared" si="5"/>
        <v>1.0580559403901599</v>
      </c>
    </row>
    <row r="354" spans="1:11" x14ac:dyDescent="0.2">
      <c r="A354" s="1" t="s">
        <v>16</v>
      </c>
      <c r="C354" s="22"/>
      <c r="D354" s="157"/>
      <c r="E354" s="23" t="s">
        <v>747</v>
      </c>
      <c r="F354" s="24"/>
      <c r="G354" s="24"/>
      <c r="H354" s="30">
        <v>53414</v>
      </c>
      <c r="I354" s="31">
        <v>56515</v>
      </c>
      <c r="J354" s="30"/>
      <c r="K354" s="31">
        <f t="shared" si="5"/>
        <v>1.0580559403901599</v>
      </c>
    </row>
    <row r="355" spans="1:11" x14ac:dyDescent="0.2">
      <c r="A355" s="1" t="s">
        <v>528</v>
      </c>
      <c r="C355" s="173"/>
      <c r="D355" s="174"/>
      <c r="E355" s="175" t="s">
        <v>529</v>
      </c>
      <c r="F355" s="176"/>
      <c r="G355" s="176"/>
      <c r="H355" s="177">
        <v>8484</v>
      </c>
      <c r="I355" s="178">
        <v>8484</v>
      </c>
      <c r="J355" s="177"/>
      <c r="K355" s="178">
        <f t="shared" si="5"/>
        <v>1</v>
      </c>
    </row>
    <row r="356" spans="1:11" hidden="1" x14ac:dyDescent="0.2">
      <c r="A356" s="1" t="s">
        <v>528</v>
      </c>
      <c r="C356" s="173"/>
      <c r="D356" s="174"/>
      <c r="E356" s="175"/>
      <c r="F356" s="176" t="s">
        <v>530</v>
      </c>
      <c r="G356" s="176" t="s">
        <v>550</v>
      </c>
      <c r="H356" s="177"/>
      <c r="I356" s="178">
        <v>8484</v>
      </c>
      <c r="J356" s="177"/>
      <c r="K356" s="178" t="str">
        <f t="shared" si="5"/>
        <v>***</v>
      </c>
    </row>
    <row r="357" spans="1:11" x14ac:dyDescent="0.2">
      <c r="A357" s="1" t="s">
        <v>528</v>
      </c>
      <c r="C357" s="173"/>
      <c r="D357" s="174"/>
      <c r="E357" s="175" t="s">
        <v>709</v>
      </c>
      <c r="F357" s="176"/>
      <c r="G357" s="176"/>
      <c r="H357" s="177">
        <v>44930</v>
      </c>
      <c r="I357" s="178">
        <v>48031</v>
      </c>
      <c r="J357" s="177"/>
      <c r="K357" s="178">
        <f t="shared" si="5"/>
        <v>1.069018473180503</v>
      </c>
    </row>
    <row r="358" spans="1:11" hidden="1" x14ac:dyDescent="0.2">
      <c r="A358" s="1" t="s">
        <v>528</v>
      </c>
      <c r="C358" s="173"/>
      <c r="D358" s="174"/>
      <c r="E358" s="175"/>
      <c r="F358" s="176" t="s">
        <v>710</v>
      </c>
      <c r="G358" s="176" t="s">
        <v>550</v>
      </c>
      <c r="H358" s="177"/>
      <c r="I358" s="178">
        <v>48031</v>
      </c>
      <c r="J358" s="177"/>
      <c r="K358" s="178" t="str">
        <f t="shared" si="5"/>
        <v>***</v>
      </c>
    </row>
    <row r="359" spans="1:11" x14ac:dyDescent="0.2">
      <c r="A359" s="1" t="s">
        <v>13</v>
      </c>
      <c r="C359" s="19" t="s">
        <v>770</v>
      </c>
      <c r="D359" s="25" t="s">
        <v>64</v>
      </c>
      <c r="E359" s="20" t="s">
        <v>713</v>
      </c>
      <c r="F359" s="21"/>
      <c r="G359" s="21"/>
      <c r="H359" s="28">
        <v>50525</v>
      </c>
      <c r="I359" s="29">
        <v>53367</v>
      </c>
      <c r="J359" s="28" t="s">
        <v>15</v>
      </c>
      <c r="K359" s="29">
        <f t="shared" si="5"/>
        <v>1.0562493814943097</v>
      </c>
    </row>
    <row r="360" spans="1:11" x14ac:dyDescent="0.2">
      <c r="A360" s="1" t="s">
        <v>16</v>
      </c>
      <c r="C360" s="22"/>
      <c r="D360" s="157"/>
      <c r="E360" s="23" t="s">
        <v>747</v>
      </c>
      <c r="F360" s="24"/>
      <c r="G360" s="24"/>
      <c r="H360" s="30">
        <v>50525</v>
      </c>
      <c r="I360" s="31">
        <v>53367</v>
      </c>
      <c r="J360" s="30"/>
      <c r="K360" s="31">
        <f t="shared" si="5"/>
        <v>1.0562493814943097</v>
      </c>
    </row>
    <row r="361" spans="1:11" x14ac:dyDescent="0.2">
      <c r="A361" s="1" t="s">
        <v>528</v>
      </c>
      <c r="C361" s="173"/>
      <c r="D361" s="174"/>
      <c r="E361" s="175" t="s">
        <v>529</v>
      </c>
      <c r="F361" s="176"/>
      <c r="G361" s="176"/>
      <c r="H361" s="177">
        <v>5156</v>
      </c>
      <c r="I361" s="178">
        <v>5156</v>
      </c>
      <c r="J361" s="177"/>
      <c r="K361" s="178">
        <f t="shared" si="5"/>
        <v>1</v>
      </c>
    </row>
    <row r="362" spans="1:11" hidden="1" x14ac:dyDescent="0.2">
      <c r="A362" s="1" t="s">
        <v>528</v>
      </c>
      <c r="C362" s="173"/>
      <c r="D362" s="174"/>
      <c r="E362" s="175"/>
      <c r="F362" s="176" t="s">
        <v>530</v>
      </c>
      <c r="G362" s="176" t="s">
        <v>550</v>
      </c>
      <c r="H362" s="177"/>
      <c r="I362" s="178">
        <v>5156</v>
      </c>
      <c r="J362" s="177"/>
      <c r="K362" s="178" t="str">
        <f t="shared" si="5"/>
        <v>***</v>
      </c>
    </row>
    <row r="363" spans="1:11" x14ac:dyDescent="0.2">
      <c r="A363" s="1" t="s">
        <v>528</v>
      </c>
      <c r="C363" s="173"/>
      <c r="D363" s="174"/>
      <c r="E363" s="175" t="s">
        <v>709</v>
      </c>
      <c r="F363" s="176"/>
      <c r="G363" s="176"/>
      <c r="H363" s="177">
        <v>45369</v>
      </c>
      <c r="I363" s="178">
        <v>48211</v>
      </c>
      <c r="J363" s="177"/>
      <c r="K363" s="178">
        <f t="shared" si="5"/>
        <v>1.0626418920408209</v>
      </c>
    </row>
    <row r="364" spans="1:11" hidden="1" x14ac:dyDescent="0.2">
      <c r="A364" s="1" t="s">
        <v>528</v>
      </c>
      <c r="C364" s="173"/>
      <c r="D364" s="174"/>
      <c r="E364" s="175"/>
      <c r="F364" s="176" t="s">
        <v>710</v>
      </c>
      <c r="G364" s="176" t="s">
        <v>550</v>
      </c>
      <c r="H364" s="177"/>
      <c r="I364" s="178">
        <v>48211</v>
      </c>
      <c r="J364" s="177"/>
      <c r="K364" s="178" t="str">
        <f t="shared" si="5"/>
        <v>***</v>
      </c>
    </row>
    <row r="365" spans="1:11" x14ac:dyDescent="0.2">
      <c r="A365" s="1" t="s">
        <v>13</v>
      </c>
      <c r="C365" s="19" t="s">
        <v>771</v>
      </c>
      <c r="D365" s="25" t="s">
        <v>64</v>
      </c>
      <c r="E365" s="20" t="s">
        <v>713</v>
      </c>
      <c r="F365" s="21"/>
      <c r="G365" s="21"/>
      <c r="H365" s="28">
        <v>32252</v>
      </c>
      <c r="I365" s="29">
        <v>33241</v>
      </c>
      <c r="J365" s="28" t="s">
        <v>15</v>
      </c>
      <c r="K365" s="29">
        <f t="shared" si="5"/>
        <v>1.0306647649758154</v>
      </c>
    </row>
    <row r="366" spans="1:11" x14ac:dyDescent="0.2">
      <c r="A366" s="1" t="s">
        <v>16</v>
      </c>
      <c r="C366" s="22"/>
      <c r="D366" s="157"/>
      <c r="E366" s="23" t="s">
        <v>747</v>
      </c>
      <c r="F366" s="24"/>
      <c r="G366" s="24"/>
      <c r="H366" s="30">
        <v>32252</v>
      </c>
      <c r="I366" s="31">
        <v>33241</v>
      </c>
      <c r="J366" s="30"/>
      <c r="K366" s="31">
        <f t="shared" si="5"/>
        <v>1.0306647649758154</v>
      </c>
    </row>
    <row r="367" spans="1:11" x14ac:dyDescent="0.2">
      <c r="A367" s="1" t="s">
        <v>528</v>
      </c>
      <c r="C367" s="173"/>
      <c r="D367" s="174"/>
      <c r="E367" s="175" t="s">
        <v>529</v>
      </c>
      <c r="F367" s="176"/>
      <c r="G367" s="176"/>
      <c r="H367" s="177">
        <v>3036</v>
      </c>
      <c r="I367" s="178">
        <v>3036</v>
      </c>
      <c r="J367" s="177"/>
      <c r="K367" s="178">
        <f t="shared" si="5"/>
        <v>1</v>
      </c>
    </row>
    <row r="368" spans="1:11" hidden="1" x14ac:dyDescent="0.2">
      <c r="A368" s="1" t="s">
        <v>528</v>
      </c>
      <c r="C368" s="173"/>
      <c r="D368" s="174"/>
      <c r="E368" s="175"/>
      <c r="F368" s="176" t="s">
        <v>530</v>
      </c>
      <c r="G368" s="176" t="s">
        <v>550</v>
      </c>
      <c r="H368" s="177"/>
      <c r="I368" s="178">
        <v>3036</v>
      </c>
      <c r="J368" s="177"/>
      <c r="K368" s="178" t="str">
        <f t="shared" si="5"/>
        <v>***</v>
      </c>
    </row>
    <row r="369" spans="1:11" x14ac:dyDescent="0.2">
      <c r="A369" s="1" t="s">
        <v>528</v>
      </c>
      <c r="C369" s="173"/>
      <c r="D369" s="174"/>
      <c r="E369" s="175" t="s">
        <v>709</v>
      </c>
      <c r="F369" s="176"/>
      <c r="G369" s="176"/>
      <c r="H369" s="177">
        <v>29216</v>
      </c>
      <c r="I369" s="178">
        <v>30205</v>
      </c>
      <c r="J369" s="177"/>
      <c r="K369" s="178">
        <f t="shared" si="5"/>
        <v>1.0338513143483024</v>
      </c>
    </row>
    <row r="370" spans="1:11" hidden="1" x14ac:dyDescent="0.2">
      <c r="A370" s="1" t="s">
        <v>528</v>
      </c>
      <c r="C370" s="173"/>
      <c r="D370" s="174"/>
      <c r="E370" s="175"/>
      <c r="F370" s="176" t="s">
        <v>710</v>
      </c>
      <c r="G370" s="176" t="s">
        <v>550</v>
      </c>
      <c r="H370" s="177"/>
      <c r="I370" s="178">
        <v>30205</v>
      </c>
      <c r="J370" s="177"/>
      <c r="K370" s="178" t="str">
        <f t="shared" si="5"/>
        <v>***</v>
      </c>
    </row>
    <row r="371" spans="1:11" x14ac:dyDescent="0.2">
      <c r="A371" s="1" t="s">
        <v>13</v>
      </c>
      <c r="C371" s="19" t="s">
        <v>772</v>
      </c>
      <c r="D371" s="25" t="s">
        <v>64</v>
      </c>
      <c r="E371" s="20" t="s">
        <v>713</v>
      </c>
      <c r="F371" s="21"/>
      <c r="G371" s="21"/>
      <c r="H371" s="28">
        <v>48290</v>
      </c>
      <c r="I371" s="29">
        <v>51058</v>
      </c>
      <c r="J371" s="28" t="s">
        <v>15</v>
      </c>
      <c r="K371" s="29">
        <f t="shared" si="5"/>
        <v>1.057320356181404</v>
      </c>
    </row>
    <row r="372" spans="1:11" x14ac:dyDescent="0.2">
      <c r="A372" s="1" t="s">
        <v>16</v>
      </c>
      <c r="C372" s="22"/>
      <c r="D372" s="157"/>
      <c r="E372" s="23" t="s">
        <v>747</v>
      </c>
      <c r="F372" s="24"/>
      <c r="G372" s="24"/>
      <c r="H372" s="30">
        <v>48290</v>
      </c>
      <c r="I372" s="31">
        <v>51058</v>
      </c>
      <c r="J372" s="30"/>
      <c r="K372" s="31">
        <f t="shared" si="5"/>
        <v>1.057320356181404</v>
      </c>
    </row>
    <row r="373" spans="1:11" x14ac:dyDescent="0.2">
      <c r="A373" s="1" t="s">
        <v>528</v>
      </c>
      <c r="C373" s="173"/>
      <c r="D373" s="174"/>
      <c r="E373" s="175" t="s">
        <v>529</v>
      </c>
      <c r="F373" s="176"/>
      <c r="G373" s="176"/>
      <c r="H373" s="177">
        <v>4286</v>
      </c>
      <c r="I373" s="178">
        <v>4286</v>
      </c>
      <c r="J373" s="177"/>
      <c r="K373" s="178">
        <f t="shared" si="5"/>
        <v>1</v>
      </c>
    </row>
    <row r="374" spans="1:11" hidden="1" x14ac:dyDescent="0.2">
      <c r="A374" s="1" t="s">
        <v>528</v>
      </c>
      <c r="C374" s="173"/>
      <c r="D374" s="174"/>
      <c r="E374" s="175"/>
      <c r="F374" s="176" t="s">
        <v>530</v>
      </c>
      <c r="G374" s="176" t="s">
        <v>550</v>
      </c>
      <c r="H374" s="177"/>
      <c r="I374" s="178">
        <v>4286</v>
      </c>
      <c r="J374" s="177"/>
      <c r="K374" s="178" t="str">
        <f t="shared" si="5"/>
        <v>***</v>
      </c>
    </row>
    <row r="375" spans="1:11" x14ac:dyDescent="0.2">
      <c r="A375" s="1" t="s">
        <v>528</v>
      </c>
      <c r="C375" s="173"/>
      <c r="D375" s="174"/>
      <c r="E375" s="175" t="s">
        <v>709</v>
      </c>
      <c r="F375" s="176"/>
      <c r="G375" s="176"/>
      <c r="H375" s="177">
        <v>44004</v>
      </c>
      <c r="I375" s="178">
        <v>46772</v>
      </c>
      <c r="J375" s="177"/>
      <c r="K375" s="178">
        <f t="shared" si="5"/>
        <v>1.0629033724206891</v>
      </c>
    </row>
    <row r="376" spans="1:11" hidden="1" x14ac:dyDescent="0.2">
      <c r="A376" s="1" t="s">
        <v>528</v>
      </c>
      <c r="C376" s="173"/>
      <c r="D376" s="174"/>
      <c r="E376" s="175"/>
      <c r="F376" s="176" t="s">
        <v>710</v>
      </c>
      <c r="G376" s="176" t="s">
        <v>550</v>
      </c>
      <c r="H376" s="177"/>
      <c r="I376" s="178">
        <v>46772</v>
      </c>
      <c r="J376" s="177"/>
      <c r="K376" s="178" t="str">
        <f t="shared" si="5"/>
        <v>***</v>
      </c>
    </row>
    <row r="377" spans="1:11" x14ac:dyDescent="0.2">
      <c r="A377" s="1" t="s">
        <v>13</v>
      </c>
      <c r="C377" s="19" t="s">
        <v>773</v>
      </c>
      <c r="D377" s="25" t="s">
        <v>64</v>
      </c>
      <c r="E377" s="20" t="s">
        <v>713</v>
      </c>
      <c r="F377" s="21"/>
      <c r="G377" s="21"/>
      <c r="H377" s="28">
        <v>48370</v>
      </c>
      <c r="I377" s="29">
        <v>50344</v>
      </c>
      <c r="J377" s="28" t="s">
        <v>15</v>
      </c>
      <c r="K377" s="29">
        <f t="shared" si="5"/>
        <v>1.0408104196816208</v>
      </c>
    </row>
    <row r="378" spans="1:11" x14ac:dyDescent="0.2">
      <c r="A378" s="1" t="s">
        <v>16</v>
      </c>
      <c r="C378" s="22"/>
      <c r="D378" s="157"/>
      <c r="E378" s="23" t="s">
        <v>747</v>
      </c>
      <c r="F378" s="24"/>
      <c r="G378" s="24"/>
      <c r="H378" s="30">
        <v>48370</v>
      </c>
      <c r="I378" s="31">
        <v>50344</v>
      </c>
      <c r="J378" s="30"/>
      <c r="K378" s="31">
        <f t="shared" si="5"/>
        <v>1.0408104196816208</v>
      </c>
    </row>
    <row r="379" spans="1:11" x14ac:dyDescent="0.2">
      <c r="A379" s="1" t="s">
        <v>528</v>
      </c>
      <c r="C379" s="173"/>
      <c r="D379" s="174"/>
      <c r="E379" s="175" t="s">
        <v>529</v>
      </c>
      <c r="F379" s="176"/>
      <c r="G379" s="176"/>
      <c r="H379" s="177">
        <v>5136</v>
      </c>
      <c r="I379" s="178">
        <v>5136</v>
      </c>
      <c r="J379" s="177"/>
      <c r="K379" s="178">
        <f t="shared" si="5"/>
        <v>1</v>
      </c>
    </row>
    <row r="380" spans="1:11" hidden="1" x14ac:dyDescent="0.2">
      <c r="A380" s="1" t="s">
        <v>528</v>
      </c>
      <c r="C380" s="173"/>
      <c r="D380" s="174"/>
      <c r="E380" s="175"/>
      <c r="F380" s="176" t="s">
        <v>530</v>
      </c>
      <c r="G380" s="176" t="s">
        <v>550</v>
      </c>
      <c r="H380" s="177"/>
      <c r="I380" s="178">
        <v>5136</v>
      </c>
      <c r="J380" s="177"/>
      <c r="K380" s="178" t="str">
        <f t="shared" ref="K380:K443" si="6">IF(H380=0,"***",I380/H380)</f>
        <v>***</v>
      </c>
    </row>
    <row r="381" spans="1:11" x14ac:dyDescent="0.2">
      <c r="A381" s="1" t="s">
        <v>528</v>
      </c>
      <c r="C381" s="173"/>
      <c r="D381" s="174"/>
      <c r="E381" s="175" t="s">
        <v>709</v>
      </c>
      <c r="F381" s="176"/>
      <c r="G381" s="176"/>
      <c r="H381" s="177">
        <v>43234</v>
      </c>
      <c r="I381" s="178">
        <v>45208</v>
      </c>
      <c r="J381" s="177"/>
      <c r="K381" s="178">
        <f t="shared" si="6"/>
        <v>1.045658509506407</v>
      </c>
    </row>
    <row r="382" spans="1:11" hidden="1" x14ac:dyDescent="0.2">
      <c r="A382" s="1" t="s">
        <v>528</v>
      </c>
      <c r="C382" s="173"/>
      <c r="D382" s="174"/>
      <c r="E382" s="175"/>
      <c r="F382" s="176" t="s">
        <v>710</v>
      </c>
      <c r="G382" s="176" t="s">
        <v>550</v>
      </c>
      <c r="H382" s="177"/>
      <c r="I382" s="178">
        <v>45208</v>
      </c>
      <c r="J382" s="177"/>
      <c r="K382" s="178" t="str">
        <f t="shared" si="6"/>
        <v>***</v>
      </c>
    </row>
    <row r="383" spans="1:11" x14ac:dyDescent="0.2">
      <c r="A383" s="1" t="s">
        <v>13</v>
      </c>
      <c r="C383" s="19" t="s">
        <v>774</v>
      </c>
      <c r="D383" s="25" t="s">
        <v>64</v>
      </c>
      <c r="E383" s="20" t="s">
        <v>713</v>
      </c>
      <c r="F383" s="21"/>
      <c r="G383" s="21"/>
      <c r="H383" s="28">
        <v>38997</v>
      </c>
      <c r="I383" s="29">
        <v>39975</v>
      </c>
      <c r="J383" s="28" t="s">
        <v>15</v>
      </c>
      <c r="K383" s="29">
        <f t="shared" si="6"/>
        <v>1.0250788522194014</v>
      </c>
    </row>
    <row r="384" spans="1:11" x14ac:dyDescent="0.2">
      <c r="A384" s="1" t="s">
        <v>16</v>
      </c>
      <c r="C384" s="22"/>
      <c r="D384" s="157"/>
      <c r="E384" s="23" t="s">
        <v>747</v>
      </c>
      <c r="F384" s="24"/>
      <c r="G384" s="24"/>
      <c r="H384" s="30">
        <v>38997</v>
      </c>
      <c r="I384" s="31">
        <v>39975</v>
      </c>
      <c r="J384" s="30"/>
      <c r="K384" s="31">
        <f t="shared" si="6"/>
        <v>1.0250788522194014</v>
      </c>
    </row>
    <row r="385" spans="1:11" x14ac:dyDescent="0.2">
      <c r="A385" s="1" t="s">
        <v>528</v>
      </c>
      <c r="C385" s="173"/>
      <c r="D385" s="174"/>
      <c r="E385" s="175" t="s">
        <v>529</v>
      </c>
      <c r="F385" s="176"/>
      <c r="G385" s="176"/>
      <c r="H385" s="177">
        <v>5224</v>
      </c>
      <c r="I385" s="178">
        <v>5224</v>
      </c>
      <c r="J385" s="177"/>
      <c r="K385" s="178">
        <f t="shared" si="6"/>
        <v>1</v>
      </c>
    </row>
    <row r="386" spans="1:11" hidden="1" x14ac:dyDescent="0.2">
      <c r="A386" s="1" t="s">
        <v>528</v>
      </c>
      <c r="C386" s="173"/>
      <c r="D386" s="174"/>
      <c r="E386" s="175"/>
      <c r="F386" s="176" t="s">
        <v>530</v>
      </c>
      <c r="G386" s="176" t="s">
        <v>550</v>
      </c>
      <c r="H386" s="177"/>
      <c r="I386" s="178">
        <v>5224</v>
      </c>
      <c r="J386" s="177"/>
      <c r="K386" s="178" t="str">
        <f t="shared" si="6"/>
        <v>***</v>
      </c>
    </row>
    <row r="387" spans="1:11" x14ac:dyDescent="0.2">
      <c r="A387" s="1" t="s">
        <v>528</v>
      </c>
      <c r="C387" s="173"/>
      <c r="D387" s="174"/>
      <c r="E387" s="175" t="s">
        <v>709</v>
      </c>
      <c r="F387" s="176"/>
      <c r="G387" s="176"/>
      <c r="H387" s="177">
        <v>33773</v>
      </c>
      <c r="I387" s="178">
        <v>34751</v>
      </c>
      <c r="J387" s="177"/>
      <c r="K387" s="178">
        <f t="shared" si="6"/>
        <v>1.0289580434074557</v>
      </c>
    </row>
    <row r="388" spans="1:11" hidden="1" x14ac:dyDescent="0.2">
      <c r="A388" s="1" t="s">
        <v>528</v>
      </c>
      <c r="C388" s="173"/>
      <c r="D388" s="174"/>
      <c r="E388" s="175"/>
      <c r="F388" s="176" t="s">
        <v>710</v>
      </c>
      <c r="G388" s="176" t="s">
        <v>550</v>
      </c>
      <c r="H388" s="177"/>
      <c r="I388" s="178">
        <v>34751</v>
      </c>
      <c r="J388" s="177"/>
      <c r="K388" s="178" t="str">
        <f t="shared" si="6"/>
        <v>***</v>
      </c>
    </row>
    <row r="389" spans="1:11" x14ac:dyDescent="0.2">
      <c r="A389" s="1" t="s">
        <v>13</v>
      </c>
      <c r="C389" s="19" t="s">
        <v>775</v>
      </c>
      <c r="D389" s="25" t="s">
        <v>64</v>
      </c>
      <c r="E389" s="20" t="s">
        <v>713</v>
      </c>
      <c r="F389" s="21"/>
      <c r="G389" s="21"/>
      <c r="H389" s="28">
        <v>27599</v>
      </c>
      <c r="I389" s="29">
        <v>29251</v>
      </c>
      <c r="J389" s="28" t="s">
        <v>15</v>
      </c>
      <c r="K389" s="29">
        <f t="shared" si="6"/>
        <v>1.0598572412043914</v>
      </c>
    </row>
    <row r="390" spans="1:11" x14ac:dyDescent="0.2">
      <c r="A390" s="1" t="s">
        <v>16</v>
      </c>
      <c r="C390" s="22"/>
      <c r="D390" s="157"/>
      <c r="E390" s="23" t="s">
        <v>747</v>
      </c>
      <c r="F390" s="24"/>
      <c r="G390" s="24"/>
      <c r="H390" s="30">
        <v>27599</v>
      </c>
      <c r="I390" s="31">
        <v>29251</v>
      </c>
      <c r="J390" s="30"/>
      <c r="K390" s="31">
        <f t="shared" si="6"/>
        <v>1.0598572412043914</v>
      </c>
    </row>
    <row r="391" spans="1:11" x14ac:dyDescent="0.2">
      <c r="A391" s="1" t="s">
        <v>528</v>
      </c>
      <c r="C391" s="173"/>
      <c r="D391" s="174"/>
      <c r="E391" s="175" t="s">
        <v>529</v>
      </c>
      <c r="F391" s="176"/>
      <c r="G391" s="176"/>
      <c r="H391" s="177">
        <v>2536</v>
      </c>
      <c r="I391" s="178">
        <v>2536</v>
      </c>
      <c r="J391" s="177"/>
      <c r="K391" s="178">
        <f t="shared" si="6"/>
        <v>1</v>
      </c>
    </row>
    <row r="392" spans="1:11" hidden="1" x14ac:dyDescent="0.2">
      <c r="A392" s="1" t="s">
        <v>528</v>
      </c>
      <c r="C392" s="173"/>
      <c r="D392" s="174"/>
      <c r="E392" s="175"/>
      <c r="F392" s="176" t="s">
        <v>530</v>
      </c>
      <c r="G392" s="176" t="s">
        <v>550</v>
      </c>
      <c r="H392" s="177"/>
      <c r="I392" s="178">
        <v>2536</v>
      </c>
      <c r="J392" s="177"/>
      <c r="K392" s="178" t="str">
        <f t="shared" si="6"/>
        <v>***</v>
      </c>
    </row>
    <row r="393" spans="1:11" x14ac:dyDescent="0.2">
      <c r="A393" s="1" t="s">
        <v>528</v>
      </c>
      <c r="C393" s="173"/>
      <c r="D393" s="174"/>
      <c r="E393" s="175" t="s">
        <v>709</v>
      </c>
      <c r="F393" s="176"/>
      <c r="G393" s="176"/>
      <c r="H393" s="177">
        <v>25063</v>
      </c>
      <c r="I393" s="178">
        <v>26715</v>
      </c>
      <c r="J393" s="177"/>
      <c r="K393" s="178">
        <f t="shared" si="6"/>
        <v>1.0659138969796114</v>
      </c>
    </row>
    <row r="394" spans="1:11" hidden="1" x14ac:dyDescent="0.2">
      <c r="A394" s="1" t="s">
        <v>528</v>
      </c>
      <c r="C394" s="173"/>
      <c r="D394" s="174"/>
      <c r="E394" s="175"/>
      <c r="F394" s="176" t="s">
        <v>710</v>
      </c>
      <c r="G394" s="176" t="s">
        <v>550</v>
      </c>
      <c r="H394" s="177"/>
      <c r="I394" s="178">
        <v>26715</v>
      </c>
      <c r="J394" s="177"/>
      <c r="K394" s="178" t="str">
        <f t="shared" si="6"/>
        <v>***</v>
      </c>
    </row>
    <row r="395" spans="1:11" x14ac:dyDescent="0.2">
      <c r="A395" s="1" t="s">
        <v>13</v>
      </c>
      <c r="C395" s="19" t="s">
        <v>776</v>
      </c>
      <c r="D395" s="25" t="s">
        <v>64</v>
      </c>
      <c r="E395" s="20" t="s">
        <v>713</v>
      </c>
      <c r="F395" s="21"/>
      <c r="G395" s="21"/>
      <c r="H395" s="28">
        <v>54767</v>
      </c>
      <c r="I395" s="29">
        <v>57419</v>
      </c>
      <c r="J395" s="28" t="s">
        <v>15</v>
      </c>
      <c r="K395" s="29">
        <f t="shared" si="6"/>
        <v>1.0484233206127778</v>
      </c>
    </row>
    <row r="396" spans="1:11" x14ac:dyDescent="0.2">
      <c r="A396" s="1" t="s">
        <v>16</v>
      </c>
      <c r="C396" s="22"/>
      <c r="D396" s="157"/>
      <c r="E396" s="23" t="s">
        <v>747</v>
      </c>
      <c r="F396" s="24"/>
      <c r="G396" s="24"/>
      <c r="H396" s="30">
        <v>54767</v>
      </c>
      <c r="I396" s="31">
        <v>57419</v>
      </c>
      <c r="J396" s="30"/>
      <c r="K396" s="31">
        <f t="shared" si="6"/>
        <v>1.0484233206127778</v>
      </c>
    </row>
    <row r="397" spans="1:11" x14ac:dyDescent="0.2">
      <c r="A397" s="1" t="s">
        <v>528</v>
      </c>
      <c r="C397" s="173"/>
      <c r="D397" s="174"/>
      <c r="E397" s="175" t="s">
        <v>529</v>
      </c>
      <c r="F397" s="176"/>
      <c r="G397" s="176"/>
      <c r="H397" s="177">
        <v>5636</v>
      </c>
      <c r="I397" s="178">
        <v>5636</v>
      </c>
      <c r="J397" s="177"/>
      <c r="K397" s="178">
        <f t="shared" si="6"/>
        <v>1</v>
      </c>
    </row>
    <row r="398" spans="1:11" hidden="1" x14ac:dyDescent="0.2">
      <c r="A398" s="1" t="s">
        <v>528</v>
      </c>
      <c r="C398" s="173"/>
      <c r="D398" s="174"/>
      <c r="E398" s="175"/>
      <c r="F398" s="176" t="s">
        <v>530</v>
      </c>
      <c r="G398" s="176" t="s">
        <v>550</v>
      </c>
      <c r="H398" s="177"/>
      <c r="I398" s="178">
        <v>5636</v>
      </c>
      <c r="J398" s="177"/>
      <c r="K398" s="178" t="str">
        <f t="shared" si="6"/>
        <v>***</v>
      </c>
    </row>
    <row r="399" spans="1:11" x14ac:dyDescent="0.2">
      <c r="A399" s="1" t="s">
        <v>528</v>
      </c>
      <c r="C399" s="173"/>
      <c r="D399" s="174"/>
      <c r="E399" s="175" t="s">
        <v>709</v>
      </c>
      <c r="F399" s="176"/>
      <c r="G399" s="176"/>
      <c r="H399" s="177">
        <v>49131</v>
      </c>
      <c r="I399" s="178">
        <v>51783</v>
      </c>
      <c r="J399" s="177"/>
      <c r="K399" s="178">
        <f t="shared" si="6"/>
        <v>1.0539781400744948</v>
      </c>
    </row>
    <row r="400" spans="1:11" hidden="1" x14ac:dyDescent="0.2">
      <c r="A400" s="1" t="s">
        <v>528</v>
      </c>
      <c r="C400" s="173"/>
      <c r="D400" s="174"/>
      <c r="E400" s="175"/>
      <c r="F400" s="176" t="s">
        <v>710</v>
      </c>
      <c r="G400" s="176" t="s">
        <v>550</v>
      </c>
      <c r="H400" s="177"/>
      <c r="I400" s="178">
        <v>51783</v>
      </c>
      <c r="J400" s="177"/>
      <c r="K400" s="178" t="str">
        <f t="shared" si="6"/>
        <v>***</v>
      </c>
    </row>
    <row r="401" spans="1:11" x14ac:dyDescent="0.2">
      <c r="A401" s="1" t="s">
        <v>13</v>
      </c>
      <c r="C401" s="19" t="s">
        <v>777</v>
      </c>
      <c r="D401" s="25" t="s">
        <v>64</v>
      </c>
      <c r="E401" s="20" t="s">
        <v>713</v>
      </c>
      <c r="F401" s="21"/>
      <c r="G401" s="21"/>
      <c r="H401" s="28">
        <v>60137</v>
      </c>
      <c r="I401" s="29">
        <v>63515</v>
      </c>
      <c r="J401" s="28" t="s">
        <v>15</v>
      </c>
      <c r="K401" s="29">
        <f t="shared" si="6"/>
        <v>1.0561717411909473</v>
      </c>
    </row>
    <row r="402" spans="1:11" x14ac:dyDescent="0.2">
      <c r="A402" s="1" t="s">
        <v>16</v>
      </c>
      <c r="C402" s="22"/>
      <c r="D402" s="157"/>
      <c r="E402" s="23" t="s">
        <v>747</v>
      </c>
      <c r="F402" s="24"/>
      <c r="G402" s="24"/>
      <c r="H402" s="30">
        <v>60137</v>
      </c>
      <c r="I402" s="31">
        <v>63515</v>
      </c>
      <c r="J402" s="30"/>
      <c r="K402" s="31">
        <f t="shared" si="6"/>
        <v>1.0561717411909473</v>
      </c>
    </row>
    <row r="403" spans="1:11" x14ac:dyDescent="0.2">
      <c r="A403" s="1" t="s">
        <v>528</v>
      </c>
      <c r="C403" s="173"/>
      <c r="D403" s="174"/>
      <c r="E403" s="175" t="s">
        <v>529</v>
      </c>
      <c r="F403" s="176"/>
      <c r="G403" s="176"/>
      <c r="H403" s="177">
        <v>6866</v>
      </c>
      <c r="I403" s="178">
        <v>6866</v>
      </c>
      <c r="J403" s="177"/>
      <c r="K403" s="178">
        <f t="shared" si="6"/>
        <v>1</v>
      </c>
    </row>
    <row r="404" spans="1:11" hidden="1" x14ac:dyDescent="0.2">
      <c r="A404" s="1" t="s">
        <v>528</v>
      </c>
      <c r="C404" s="173"/>
      <c r="D404" s="174"/>
      <c r="E404" s="175"/>
      <c r="F404" s="176" t="s">
        <v>530</v>
      </c>
      <c r="G404" s="176" t="s">
        <v>550</v>
      </c>
      <c r="H404" s="177"/>
      <c r="I404" s="178">
        <v>6866</v>
      </c>
      <c r="J404" s="177"/>
      <c r="K404" s="178" t="str">
        <f t="shared" si="6"/>
        <v>***</v>
      </c>
    </row>
    <row r="405" spans="1:11" x14ac:dyDescent="0.2">
      <c r="A405" s="1" t="s">
        <v>528</v>
      </c>
      <c r="C405" s="173"/>
      <c r="D405" s="174"/>
      <c r="E405" s="175" t="s">
        <v>709</v>
      </c>
      <c r="F405" s="176"/>
      <c r="G405" s="176"/>
      <c r="H405" s="177">
        <v>53271</v>
      </c>
      <c r="I405" s="178">
        <v>56649</v>
      </c>
      <c r="J405" s="177"/>
      <c r="K405" s="178">
        <f t="shared" si="6"/>
        <v>1.0634116123219013</v>
      </c>
    </row>
    <row r="406" spans="1:11" hidden="1" x14ac:dyDescent="0.2">
      <c r="A406" s="1" t="s">
        <v>528</v>
      </c>
      <c r="C406" s="173"/>
      <c r="D406" s="174"/>
      <c r="E406" s="175"/>
      <c r="F406" s="176" t="s">
        <v>710</v>
      </c>
      <c r="G406" s="176" t="s">
        <v>550</v>
      </c>
      <c r="H406" s="177"/>
      <c r="I406" s="178">
        <v>56649</v>
      </c>
      <c r="J406" s="177"/>
      <c r="K406" s="178" t="str">
        <f t="shared" si="6"/>
        <v>***</v>
      </c>
    </row>
    <row r="407" spans="1:11" x14ac:dyDescent="0.2">
      <c r="A407" s="1" t="s">
        <v>13</v>
      </c>
      <c r="C407" s="19" t="s">
        <v>778</v>
      </c>
      <c r="D407" s="25" t="s">
        <v>64</v>
      </c>
      <c r="E407" s="20" t="s">
        <v>713</v>
      </c>
      <c r="F407" s="21"/>
      <c r="G407" s="21"/>
      <c r="H407" s="28">
        <v>40267</v>
      </c>
      <c r="I407" s="29">
        <v>41939</v>
      </c>
      <c r="J407" s="28" t="s">
        <v>15</v>
      </c>
      <c r="K407" s="29">
        <f t="shared" si="6"/>
        <v>1.0415228350758685</v>
      </c>
    </row>
    <row r="408" spans="1:11" x14ac:dyDescent="0.2">
      <c r="A408" s="1" t="s">
        <v>16</v>
      </c>
      <c r="C408" s="22"/>
      <c r="D408" s="157"/>
      <c r="E408" s="23" t="s">
        <v>747</v>
      </c>
      <c r="F408" s="24"/>
      <c r="G408" s="24"/>
      <c r="H408" s="30">
        <v>40267</v>
      </c>
      <c r="I408" s="31">
        <v>41939</v>
      </c>
      <c r="J408" s="30"/>
      <c r="K408" s="31">
        <f t="shared" si="6"/>
        <v>1.0415228350758685</v>
      </c>
    </row>
    <row r="409" spans="1:11" x14ac:dyDescent="0.2">
      <c r="A409" s="1" t="s">
        <v>528</v>
      </c>
      <c r="C409" s="173"/>
      <c r="D409" s="174"/>
      <c r="E409" s="175" t="s">
        <v>529</v>
      </c>
      <c r="F409" s="176"/>
      <c r="G409" s="176"/>
      <c r="H409" s="177">
        <v>4786</v>
      </c>
      <c r="I409" s="178">
        <v>4786</v>
      </c>
      <c r="J409" s="177"/>
      <c r="K409" s="178">
        <f t="shared" si="6"/>
        <v>1</v>
      </c>
    </row>
    <row r="410" spans="1:11" hidden="1" x14ac:dyDescent="0.2">
      <c r="A410" s="1" t="s">
        <v>528</v>
      </c>
      <c r="C410" s="173"/>
      <c r="D410" s="174"/>
      <c r="E410" s="175"/>
      <c r="F410" s="176" t="s">
        <v>530</v>
      </c>
      <c r="G410" s="176" t="s">
        <v>550</v>
      </c>
      <c r="H410" s="177"/>
      <c r="I410" s="178">
        <v>4786</v>
      </c>
      <c r="J410" s="177"/>
      <c r="K410" s="178" t="str">
        <f t="shared" si="6"/>
        <v>***</v>
      </c>
    </row>
    <row r="411" spans="1:11" x14ac:dyDescent="0.2">
      <c r="A411" s="1" t="s">
        <v>528</v>
      </c>
      <c r="C411" s="173"/>
      <c r="D411" s="174"/>
      <c r="E411" s="175" t="s">
        <v>709</v>
      </c>
      <c r="F411" s="176"/>
      <c r="G411" s="176"/>
      <c r="H411" s="177">
        <v>35481</v>
      </c>
      <c r="I411" s="178">
        <v>37153</v>
      </c>
      <c r="J411" s="177"/>
      <c r="K411" s="178">
        <f t="shared" si="6"/>
        <v>1.0471238127448494</v>
      </c>
    </row>
    <row r="412" spans="1:11" hidden="1" x14ac:dyDescent="0.2">
      <c r="A412" s="1" t="s">
        <v>528</v>
      </c>
      <c r="C412" s="173"/>
      <c r="D412" s="174"/>
      <c r="E412" s="175"/>
      <c r="F412" s="176" t="s">
        <v>710</v>
      </c>
      <c r="G412" s="176" t="s">
        <v>550</v>
      </c>
      <c r="H412" s="177"/>
      <c r="I412" s="178">
        <v>37153</v>
      </c>
      <c r="J412" s="177"/>
      <c r="K412" s="178" t="str">
        <f t="shared" si="6"/>
        <v>***</v>
      </c>
    </row>
    <row r="413" spans="1:11" x14ac:dyDescent="0.2">
      <c r="A413" s="1" t="s">
        <v>13</v>
      </c>
      <c r="C413" s="19" t="s">
        <v>779</v>
      </c>
      <c r="D413" s="25" t="s">
        <v>64</v>
      </c>
      <c r="E413" s="20" t="s">
        <v>713</v>
      </c>
      <c r="F413" s="21"/>
      <c r="G413" s="21"/>
      <c r="H413" s="28">
        <v>43032</v>
      </c>
      <c r="I413" s="29">
        <v>47485</v>
      </c>
      <c r="J413" s="28" t="s">
        <v>15</v>
      </c>
      <c r="K413" s="29">
        <f t="shared" si="6"/>
        <v>1.1034811303216212</v>
      </c>
    </row>
    <row r="414" spans="1:11" x14ac:dyDescent="0.2">
      <c r="A414" s="1" t="s">
        <v>16</v>
      </c>
      <c r="C414" s="22"/>
      <c r="D414" s="157"/>
      <c r="E414" s="23" t="s">
        <v>747</v>
      </c>
      <c r="F414" s="24"/>
      <c r="G414" s="24"/>
      <c r="H414" s="30">
        <v>43032</v>
      </c>
      <c r="I414" s="31">
        <v>47485</v>
      </c>
      <c r="J414" s="30"/>
      <c r="K414" s="31">
        <f t="shared" si="6"/>
        <v>1.1034811303216212</v>
      </c>
    </row>
    <row r="415" spans="1:11" x14ac:dyDescent="0.2">
      <c r="A415" s="1" t="s">
        <v>528</v>
      </c>
      <c r="C415" s="173"/>
      <c r="D415" s="174"/>
      <c r="E415" s="175" t="s">
        <v>529</v>
      </c>
      <c r="F415" s="176"/>
      <c r="G415" s="176"/>
      <c r="H415" s="177">
        <v>4536</v>
      </c>
      <c r="I415" s="178">
        <v>4536</v>
      </c>
      <c r="J415" s="177"/>
      <c r="K415" s="178">
        <f t="shared" si="6"/>
        <v>1</v>
      </c>
    </row>
    <row r="416" spans="1:11" hidden="1" x14ac:dyDescent="0.2">
      <c r="A416" s="1" t="s">
        <v>528</v>
      </c>
      <c r="C416" s="173"/>
      <c r="D416" s="174"/>
      <c r="E416" s="175"/>
      <c r="F416" s="176" t="s">
        <v>530</v>
      </c>
      <c r="G416" s="176" t="s">
        <v>550</v>
      </c>
      <c r="H416" s="177"/>
      <c r="I416" s="178">
        <v>4536</v>
      </c>
      <c r="J416" s="177"/>
      <c r="K416" s="178" t="str">
        <f t="shared" si="6"/>
        <v>***</v>
      </c>
    </row>
    <row r="417" spans="1:11" x14ac:dyDescent="0.2">
      <c r="A417" s="1" t="s">
        <v>528</v>
      </c>
      <c r="C417" s="173"/>
      <c r="D417" s="174"/>
      <c r="E417" s="175" t="s">
        <v>709</v>
      </c>
      <c r="F417" s="176"/>
      <c r="G417" s="176"/>
      <c r="H417" s="177">
        <v>38496</v>
      </c>
      <c r="I417" s="178">
        <v>42949</v>
      </c>
      <c r="J417" s="177"/>
      <c r="K417" s="178">
        <f t="shared" si="6"/>
        <v>1.1156743557772235</v>
      </c>
    </row>
    <row r="418" spans="1:11" hidden="1" x14ac:dyDescent="0.2">
      <c r="A418" s="1" t="s">
        <v>528</v>
      </c>
      <c r="C418" s="173"/>
      <c r="D418" s="174"/>
      <c r="E418" s="175"/>
      <c r="F418" s="176" t="s">
        <v>710</v>
      </c>
      <c r="G418" s="176" t="s">
        <v>550</v>
      </c>
      <c r="H418" s="177"/>
      <c r="I418" s="178">
        <v>42949</v>
      </c>
      <c r="J418" s="177"/>
      <c r="K418" s="178" t="str">
        <f t="shared" si="6"/>
        <v>***</v>
      </c>
    </row>
    <row r="419" spans="1:11" x14ac:dyDescent="0.2">
      <c r="A419" s="1" t="s">
        <v>13</v>
      </c>
      <c r="C419" s="19" t="s">
        <v>780</v>
      </c>
      <c r="D419" s="25" t="s">
        <v>64</v>
      </c>
      <c r="E419" s="20" t="s">
        <v>713</v>
      </c>
      <c r="F419" s="21"/>
      <c r="G419" s="21"/>
      <c r="H419" s="28">
        <v>109991</v>
      </c>
      <c r="I419" s="29">
        <v>110538</v>
      </c>
      <c r="J419" s="28" t="s">
        <v>15</v>
      </c>
      <c r="K419" s="29">
        <f t="shared" si="6"/>
        <v>1.0049731341655226</v>
      </c>
    </row>
    <row r="420" spans="1:11" x14ac:dyDescent="0.2">
      <c r="A420" s="1" t="s">
        <v>16</v>
      </c>
      <c r="C420" s="22"/>
      <c r="D420" s="157"/>
      <c r="E420" s="23" t="s">
        <v>747</v>
      </c>
      <c r="F420" s="24"/>
      <c r="G420" s="24"/>
      <c r="H420" s="30">
        <v>109991</v>
      </c>
      <c r="I420" s="31">
        <v>110538</v>
      </c>
      <c r="J420" s="30"/>
      <c r="K420" s="31">
        <f t="shared" si="6"/>
        <v>1.0049731341655226</v>
      </c>
    </row>
    <row r="421" spans="1:11" x14ac:dyDescent="0.2">
      <c r="A421" s="1" t="s">
        <v>528</v>
      </c>
      <c r="C421" s="173"/>
      <c r="D421" s="174"/>
      <c r="E421" s="175" t="s">
        <v>529</v>
      </c>
      <c r="F421" s="176"/>
      <c r="G421" s="176"/>
      <c r="H421" s="177">
        <v>57850</v>
      </c>
      <c r="I421" s="178">
        <v>57850</v>
      </c>
      <c r="J421" s="177"/>
      <c r="K421" s="178">
        <f t="shared" si="6"/>
        <v>1</v>
      </c>
    </row>
    <row r="422" spans="1:11" hidden="1" x14ac:dyDescent="0.2">
      <c r="A422" s="1" t="s">
        <v>528</v>
      </c>
      <c r="C422" s="173"/>
      <c r="D422" s="174"/>
      <c r="E422" s="175"/>
      <c r="F422" s="176" t="s">
        <v>530</v>
      </c>
      <c r="G422" s="176" t="s">
        <v>550</v>
      </c>
      <c r="H422" s="177"/>
      <c r="I422" s="178">
        <v>57850</v>
      </c>
      <c r="J422" s="177"/>
      <c r="K422" s="178" t="str">
        <f t="shared" si="6"/>
        <v>***</v>
      </c>
    </row>
    <row r="423" spans="1:11" x14ac:dyDescent="0.2">
      <c r="A423" s="1" t="s">
        <v>528</v>
      </c>
      <c r="C423" s="173"/>
      <c r="D423" s="174"/>
      <c r="E423" s="175" t="s">
        <v>709</v>
      </c>
      <c r="F423" s="176"/>
      <c r="G423" s="176"/>
      <c r="H423" s="177">
        <v>52141</v>
      </c>
      <c r="I423" s="178">
        <v>52688</v>
      </c>
      <c r="J423" s="177"/>
      <c r="K423" s="178">
        <f t="shared" si="6"/>
        <v>1.0104907846032873</v>
      </c>
    </row>
    <row r="424" spans="1:11" hidden="1" x14ac:dyDescent="0.2">
      <c r="A424" s="1" t="s">
        <v>528</v>
      </c>
      <c r="C424" s="173"/>
      <c r="D424" s="174"/>
      <c r="E424" s="175"/>
      <c r="F424" s="176" t="s">
        <v>710</v>
      </c>
      <c r="G424" s="176" t="s">
        <v>550</v>
      </c>
      <c r="H424" s="177"/>
      <c r="I424" s="178">
        <v>52688</v>
      </c>
      <c r="J424" s="177"/>
      <c r="K424" s="178" t="str">
        <f t="shared" si="6"/>
        <v>***</v>
      </c>
    </row>
    <row r="425" spans="1:11" x14ac:dyDescent="0.2">
      <c r="A425" s="1" t="s">
        <v>13</v>
      </c>
      <c r="C425" s="19" t="s">
        <v>781</v>
      </c>
      <c r="D425" s="25" t="s">
        <v>64</v>
      </c>
      <c r="E425" s="20" t="s">
        <v>713</v>
      </c>
      <c r="F425" s="21"/>
      <c r="G425" s="21"/>
      <c r="H425" s="28">
        <v>49058</v>
      </c>
      <c r="I425" s="29">
        <v>52269</v>
      </c>
      <c r="J425" s="28" t="s">
        <v>15</v>
      </c>
      <c r="K425" s="29">
        <f t="shared" si="6"/>
        <v>1.0654531371030209</v>
      </c>
    </row>
    <row r="426" spans="1:11" x14ac:dyDescent="0.2">
      <c r="A426" s="1" t="s">
        <v>16</v>
      </c>
      <c r="C426" s="22"/>
      <c r="D426" s="157"/>
      <c r="E426" s="23" t="s">
        <v>747</v>
      </c>
      <c r="F426" s="24"/>
      <c r="G426" s="24"/>
      <c r="H426" s="30">
        <v>49058</v>
      </c>
      <c r="I426" s="31">
        <v>52269</v>
      </c>
      <c r="J426" s="30"/>
      <c r="K426" s="31">
        <f t="shared" si="6"/>
        <v>1.0654531371030209</v>
      </c>
    </row>
    <row r="427" spans="1:11" x14ac:dyDescent="0.2">
      <c r="A427" s="1" t="s">
        <v>528</v>
      </c>
      <c r="C427" s="173"/>
      <c r="D427" s="174"/>
      <c r="E427" s="175" t="s">
        <v>529</v>
      </c>
      <c r="F427" s="176"/>
      <c r="G427" s="176"/>
      <c r="H427" s="177">
        <v>5078</v>
      </c>
      <c r="I427" s="178">
        <v>5078</v>
      </c>
      <c r="J427" s="177"/>
      <c r="K427" s="178">
        <f t="shared" si="6"/>
        <v>1</v>
      </c>
    </row>
    <row r="428" spans="1:11" hidden="1" x14ac:dyDescent="0.2">
      <c r="A428" s="1" t="s">
        <v>528</v>
      </c>
      <c r="C428" s="173"/>
      <c r="D428" s="174"/>
      <c r="E428" s="175"/>
      <c r="F428" s="176" t="s">
        <v>530</v>
      </c>
      <c r="G428" s="176" t="s">
        <v>550</v>
      </c>
      <c r="H428" s="177"/>
      <c r="I428" s="178">
        <v>5078</v>
      </c>
      <c r="J428" s="177"/>
      <c r="K428" s="178" t="str">
        <f t="shared" si="6"/>
        <v>***</v>
      </c>
    </row>
    <row r="429" spans="1:11" x14ac:dyDescent="0.2">
      <c r="A429" s="1" t="s">
        <v>528</v>
      </c>
      <c r="C429" s="173"/>
      <c r="D429" s="174"/>
      <c r="E429" s="175" t="s">
        <v>709</v>
      </c>
      <c r="F429" s="176"/>
      <c r="G429" s="176"/>
      <c r="H429" s="177">
        <v>43980</v>
      </c>
      <c r="I429" s="178">
        <v>47191</v>
      </c>
      <c r="J429" s="177"/>
      <c r="K429" s="178">
        <f t="shared" si="6"/>
        <v>1.0730104592996816</v>
      </c>
    </row>
    <row r="430" spans="1:11" hidden="1" x14ac:dyDescent="0.2">
      <c r="A430" s="1" t="s">
        <v>528</v>
      </c>
      <c r="C430" s="173"/>
      <c r="D430" s="174"/>
      <c r="E430" s="175"/>
      <c r="F430" s="176" t="s">
        <v>710</v>
      </c>
      <c r="G430" s="176" t="s">
        <v>550</v>
      </c>
      <c r="H430" s="177"/>
      <c r="I430" s="178">
        <v>47191</v>
      </c>
      <c r="J430" s="177"/>
      <c r="K430" s="178" t="str">
        <f t="shared" si="6"/>
        <v>***</v>
      </c>
    </row>
    <row r="431" spans="1:11" x14ac:dyDescent="0.2">
      <c r="A431" s="1" t="s">
        <v>13</v>
      </c>
      <c r="C431" s="19" t="s">
        <v>782</v>
      </c>
      <c r="D431" s="25" t="s">
        <v>64</v>
      </c>
      <c r="E431" s="20" t="s">
        <v>713</v>
      </c>
      <c r="F431" s="21"/>
      <c r="G431" s="21"/>
      <c r="H431" s="28">
        <v>64366</v>
      </c>
      <c r="I431" s="29">
        <v>68390</v>
      </c>
      <c r="J431" s="28" t="s">
        <v>15</v>
      </c>
      <c r="K431" s="29">
        <f t="shared" si="6"/>
        <v>1.0625174781717055</v>
      </c>
    </row>
    <row r="432" spans="1:11" x14ac:dyDescent="0.2">
      <c r="A432" s="1" t="s">
        <v>16</v>
      </c>
      <c r="C432" s="22"/>
      <c r="D432" s="157"/>
      <c r="E432" s="23" t="s">
        <v>747</v>
      </c>
      <c r="F432" s="24"/>
      <c r="G432" s="24"/>
      <c r="H432" s="30">
        <v>64366</v>
      </c>
      <c r="I432" s="31">
        <v>68390</v>
      </c>
      <c r="J432" s="30"/>
      <c r="K432" s="31">
        <f t="shared" si="6"/>
        <v>1.0625174781717055</v>
      </c>
    </row>
    <row r="433" spans="1:11" x14ac:dyDescent="0.2">
      <c r="A433" s="1" t="s">
        <v>528</v>
      </c>
      <c r="C433" s="173"/>
      <c r="D433" s="174"/>
      <c r="E433" s="175" t="s">
        <v>529</v>
      </c>
      <c r="F433" s="176"/>
      <c r="G433" s="176"/>
      <c r="H433" s="177">
        <v>7454</v>
      </c>
      <c r="I433" s="178">
        <v>7454</v>
      </c>
      <c r="J433" s="177"/>
      <c r="K433" s="178">
        <f t="shared" si="6"/>
        <v>1</v>
      </c>
    </row>
    <row r="434" spans="1:11" hidden="1" x14ac:dyDescent="0.2">
      <c r="A434" s="1" t="s">
        <v>528</v>
      </c>
      <c r="C434" s="173"/>
      <c r="D434" s="174"/>
      <c r="E434" s="175"/>
      <c r="F434" s="176" t="s">
        <v>530</v>
      </c>
      <c r="G434" s="176" t="s">
        <v>550</v>
      </c>
      <c r="H434" s="177"/>
      <c r="I434" s="178">
        <v>7454</v>
      </c>
      <c r="J434" s="177"/>
      <c r="K434" s="178" t="str">
        <f t="shared" si="6"/>
        <v>***</v>
      </c>
    </row>
    <row r="435" spans="1:11" x14ac:dyDescent="0.2">
      <c r="A435" s="1" t="s">
        <v>528</v>
      </c>
      <c r="C435" s="173"/>
      <c r="D435" s="174"/>
      <c r="E435" s="175" t="s">
        <v>709</v>
      </c>
      <c r="F435" s="176"/>
      <c r="G435" s="176"/>
      <c r="H435" s="177">
        <v>56912</v>
      </c>
      <c r="I435" s="178">
        <v>60936</v>
      </c>
      <c r="J435" s="177"/>
      <c r="K435" s="178">
        <f t="shared" si="6"/>
        <v>1.0707056508293507</v>
      </c>
    </row>
    <row r="436" spans="1:11" hidden="1" x14ac:dyDescent="0.2">
      <c r="A436" s="1" t="s">
        <v>528</v>
      </c>
      <c r="C436" s="173"/>
      <c r="D436" s="174"/>
      <c r="E436" s="175"/>
      <c r="F436" s="176" t="s">
        <v>710</v>
      </c>
      <c r="G436" s="176" t="s">
        <v>550</v>
      </c>
      <c r="H436" s="177"/>
      <c r="I436" s="178">
        <v>60936</v>
      </c>
      <c r="J436" s="177"/>
      <c r="K436" s="178" t="str">
        <f t="shared" si="6"/>
        <v>***</v>
      </c>
    </row>
    <row r="437" spans="1:11" x14ac:dyDescent="0.2">
      <c r="A437" s="1" t="s">
        <v>13</v>
      </c>
      <c r="C437" s="19" t="s">
        <v>783</v>
      </c>
      <c r="D437" s="25" t="s">
        <v>64</v>
      </c>
      <c r="E437" s="20" t="s">
        <v>713</v>
      </c>
      <c r="F437" s="21"/>
      <c r="G437" s="21"/>
      <c r="H437" s="28">
        <v>28182</v>
      </c>
      <c r="I437" s="29">
        <v>26961</v>
      </c>
      <c r="J437" s="28" t="s">
        <v>15</v>
      </c>
      <c r="K437" s="29">
        <f t="shared" si="6"/>
        <v>0.95667447306791564</v>
      </c>
    </row>
    <row r="438" spans="1:11" x14ac:dyDescent="0.2">
      <c r="A438" s="1" t="s">
        <v>16</v>
      </c>
      <c r="C438" s="22"/>
      <c r="D438" s="157"/>
      <c r="E438" s="23" t="s">
        <v>718</v>
      </c>
      <c r="F438" s="24"/>
      <c r="G438" s="24"/>
      <c r="H438" s="30">
        <v>28182</v>
      </c>
      <c r="I438" s="31">
        <v>26961</v>
      </c>
      <c r="J438" s="30"/>
      <c r="K438" s="31">
        <f t="shared" si="6"/>
        <v>0.95667447306791564</v>
      </c>
    </row>
    <row r="439" spans="1:11" x14ac:dyDescent="0.2">
      <c r="A439" s="1" t="s">
        <v>528</v>
      </c>
      <c r="C439" s="173"/>
      <c r="D439" s="174"/>
      <c r="E439" s="175" t="s">
        <v>529</v>
      </c>
      <c r="F439" s="176"/>
      <c r="G439" s="176"/>
      <c r="H439" s="177">
        <v>12726</v>
      </c>
      <c r="I439" s="178">
        <v>12726</v>
      </c>
      <c r="J439" s="177"/>
      <c r="K439" s="178">
        <f t="shared" si="6"/>
        <v>1</v>
      </c>
    </row>
    <row r="440" spans="1:11" hidden="1" x14ac:dyDescent="0.2">
      <c r="A440" s="1" t="s">
        <v>528</v>
      </c>
      <c r="C440" s="173"/>
      <c r="D440" s="174"/>
      <c r="E440" s="175"/>
      <c r="F440" s="176" t="s">
        <v>530</v>
      </c>
      <c r="G440" s="176" t="s">
        <v>550</v>
      </c>
      <c r="H440" s="177"/>
      <c r="I440" s="178">
        <v>12726</v>
      </c>
      <c r="J440" s="177"/>
      <c r="K440" s="178" t="str">
        <f t="shared" si="6"/>
        <v>***</v>
      </c>
    </row>
    <row r="441" spans="1:11" x14ac:dyDescent="0.2">
      <c r="A441" s="1" t="s">
        <v>528</v>
      </c>
      <c r="C441" s="173"/>
      <c r="D441" s="174"/>
      <c r="E441" s="175" t="s">
        <v>709</v>
      </c>
      <c r="F441" s="176"/>
      <c r="G441" s="176"/>
      <c r="H441" s="177">
        <v>15456</v>
      </c>
      <c r="I441" s="178">
        <v>14235</v>
      </c>
      <c r="J441" s="177"/>
      <c r="K441" s="178">
        <f t="shared" si="6"/>
        <v>0.92100155279503104</v>
      </c>
    </row>
    <row r="442" spans="1:11" hidden="1" x14ac:dyDescent="0.2">
      <c r="A442" s="1" t="s">
        <v>528</v>
      </c>
      <c r="C442" s="173"/>
      <c r="D442" s="174"/>
      <c r="E442" s="175"/>
      <c r="F442" s="176" t="s">
        <v>710</v>
      </c>
      <c r="G442" s="176" t="s">
        <v>550</v>
      </c>
      <c r="H442" s="177"/>
      <c r="I442" s="178">
        <v>14235</v>
      </c>
      <c r="J442" s="177"/>
      <c r="K442" s="178" t="str">
        <f t="shared" si="6"/>
        <v>***</v>
      </c>
    </row>
    <row r="443" spans="1:11" x14ac:dyDescent="0.2">
      <c r="A443" s="1" t="s">
        <v>13</v>
      </c>
      <c r="C443" s="19" t="s">
        <v>784</v>
      </c>
      <c r="D443" s="25" t="s">
        <v>64</v>
      </c>
      <c r="E443" s="20" t="s">
        <v>713</v>
      </c>
      <c r="F443" s="21"/>
      <c r="G443" s="21"/>
      <c r="H443" s="28">
        <v>37109</v>
      </c>
      <c r="I443" s="29">
        <v>40555</v>
      </c>
      <c r="J443" s="28" t="s">
        <v>15</v>
      </c>
      <c r="K443" s="29">
        <f t="shared" si="6"/>
        <v>1.0928615699695492</v>
      </c>
    </row>
    <row r="444" spans="1:11" x14ac:dyDescent="0.2">
      <c r="A444" s="1" t="s">
        <v>16</v>
      </c>
      <c r="C444" s="22"/>
      <c r="D444" s="157"/>
      <c r="E444" s="23" t="s">
        <v>62</v>
      </c>
      <c r="F444" s="24"/>
      <c r="G444" s="24"/>
      <c r="H444" s="30">
        <v>37109</v>
      </c>
      <c r="I444" s="31">
        <v>40555</v>
      </c>
      <c r="J444" s="30"/>
      <c r="K444" s="31">
        <f t="shared" ref="K444:K507" si="7">IF(H444=0,"***",I444/H444)</f>
        <v>1.0928615699695492</v>
      </c>
    </row>
    <row r="445" spans="1:11" x14ac:dyDescent="0.2">
      <c r="A445" s="1" t="s">
        <v>528</v>
      </c>
      <c r="C445" s="173"/>
      <c r="D445" s="174"/>
      <c r="E445" s="175" t="s">
        <v>529</v>
      </c>
      <c r="F445" s="176"/>
      <c r="G445" s="176"/>
      <c r="H445" s="177">
        <v>7000</v>
      </c>
      <c r="I445" s="178">
        <v>7000</v>
      </c>
      <c r="J445" s="177"/>
      <c r="K445" s="178">
        <f t="shared" si="7"/>
        <v>1</v>
      </c>
    </row>
    <row r="446" spans="1:11" hidden="1" x14ac:dyDescent="0.2">
      <c r="A446" s="1" t="s">
        <v>528</v>
      </c>
      <c r="C446" s="173"/>
      <c r="D446" s="174"/>
      <c r="E446" s="175"/>
      <c r="F446" s="176" t="s">
        <v>530</v>
      </c>
      <c r="G446" s="176" t="s">
        <v>550</v>
      </c>
      <c r="H446" s="177"/>
      <c r="I446" s="178">
        <v>7000</v>
      </c>
      <c r="J446" s="177"/>
      <c r="K446" s="178" t="str">
        <f t="shared" si="7"/>
        <v>***</v>
      </c>
    </row>
    <row r="447" spans="1:11" x14ac:dyDescent="0.2">
      <c r="A447" s="1" t="s">
        <v>528</v>
      </c>
      <c r="C447" s="173"/>
      <c r="D447" s="174"/>
      <c r="E447" s="175" t="s">
        <v>709</v>
      </c>
      <c r="F447" s="176"/>
      <c r="G447" s="176"/>
      <c r="H447" s="177">
        <v>30109</v>
      </c>
      <c r="I447" s="178">
        <v>33555</v>
      </c>
      <c r="J447" s="177"/>
      <c r="K447" s="178">
        <f t="shared" si="7"/>
        <v>1.1144508286558836</v>
      </c>
    </row>
    <row r="448" spans="1:11" hidden="1" x14ac:dyDescent="0.2">
      <c r="A448" s="1" t="s">
        <v>528</v>
      </c>
      <c r="C448" s="173"/>
      <c r="D448" s="174"/>
      <c r="E448" s="175"/>
      <c r="F448" s="176" t="s">
        <v>710</v>
      </c>
      <c r="G448" s="176" t="s">
        <v>550</v>
      </c>
      <c r="H448" s="177"/>
      <c r="I448" s="178">
        <v>33555</v>
      </c>
      <c r="J448" s="177"/>
      <c r="K448" s="178" t="str">
        <f t="shared" si="7"/>
        <v>***</v>
      </c>
    </row>
    <row r="449" spans="1:11" x14ac:dyDescent="0.2">
      <c r="A449" s="1" t="s">
        <v>13</v>
      </c>
      <c r="C449" s="19" t="s">
        <v>785</v>
      </c>
      <c r="D449" s="25" t="s">
        <v>64</v>
      </c>
      <c r="E449" s="20" t="s">
        <v>713</v>
      </c>
      <c r="F449" s="21"/>
      <c r="G449" s="21"/>
      <c r="H449" s="28">
        <v>55860</v>
      </c>
      <c r="I449" s="29">
        <v>58714</v>
      </c>
      <c r="J449" s="28" t="s">
        <v>15</v>
      </c>
      <c r="K449" s="29">
        <f t="shared" si="7"/>
        <v>1.0510920157536698</v>
      </c>
    </row>
    <row r="450" spans="1:11" x14ac:dyDescent="0.2">
      <c r="A450" s="1" t="s">
        <v>16</v>
      </c>
      <c r="C450" s="22"/>
      <c r="D450" s="157"/>
      <c r="E450" s="23" t="s">
        <v>62</v>
      </c>
      <c r="F450" s="24"/>
      <c r="G450" s="24"/>
      <c r="H450" s="30">
        <v>55860</v>
      </c>
      <c r="I450" s="31">
        <v>58714</v>
      </c>
      <c r="J450" s="30"/>
      <c r="K450" s="31">
        <f t="shared" si="7"/>
        <v>1.0510920157536698</v>
      </c>
    </row>
    <row r="451" spans="1:11" x14ac:dyDescent="0.2">
      <c r="A451" s="1" t="s">
        <v>528</v>
      </c>
      <c r="C451" s="173"/>
      <c r="D451" s="174"/>
      <c r="E451" s="175" t="s">
        <v>529</v>
      </c>
      <c r="F451" s="176"/>
      <c r="G451" s="176"/>
      <c r="H451" s="177">
        <v>6541</v>
      </c>
      <c r="I451" s="178">
        <v>6541</v>
      </c>
      <c r="J451" s="177"/>
      <c r="K451" s="178">
        <f t="shared" si="7"/>
        <v>1</v>
      </c>
    </row>
    <row r="452" spans="1:11" hidden="1" x14ac:dyDescent="0.2">
      <c r="A452" s="1" t="s">
        <v>528</v>
      </c>
      <c r="C452" s="173"/>
      <c r="D452" s="174"/>
      <c r="E452" s="175"/>
      <c r="F452" s="176" t="s">
        <v>530</v>
      </c>
      <c r="G452" s="176" t="s">
        <v>550</v>
      </c>
      <c r="H452" s="177"/>
      <c r="I452" s="178">
        <v>6541</v>
      </c>
      <c r="J452" s="177"/>
      <c r="K452" s="178" t="str">
        <f t="shared" si="7"/>
        <v>***</v>
      </c>
    </row>
    <row r="453" spans="1:11" x14ac:dyDescent="0.2">
      <c r="A453" s="1" t="s">
        <v>528</v>
      </c>
      <c r="C453" s="173"/>
      <c r="D453" s="174"/>
      <c r="E453" s="175" t="s">
        <v>709</v>
      </c>
      <c r="F453" s="176"/>
      <c r="G453" s="176"/>
      <c r="H453" s="177">
        <v>49319</v>
      </c>
      <c r="I453" s="178">
        <v>52173</v>
      </c>
      <c r="J453" s="177"/>
      <c r="K453" s="178">
        <f t="shared" si="7"/>
        <v>1.0578681643991159</v>
      </c>
    </row>
    <row r="454" spans="1:11" hidden="1" x14ac:dyDescent="0.2">
      <c r="A454" s="1" t="s">
        <v>528</v>
      </c>
      <c r="C454" s="173"/>
      <c r="D454" s="174"/>
      <c r="E454" s="175"/>
      <c r="F454" s="176" t="s">
        <v>710</v>
      </c>
      <c r="G454" s="176" t="s">
        <v>550</v>
      </c>
      <c r="H454" s="177"/>
      <c r="I454" s="178">
        <v>52173</v>
      </c>
      <c r="J454" s="177"/>
      <c r="K454" s="178" t="str">
        <f t="shared" si="7"/>
        <v>***</v>
      </c>
    </row>
    <row r="455" spans="1:11" x14ac:dyDescent="0.2">
      <c r="A455" s="1" t="s">
        <v>13</v>
      </c>
      <c r="C455" s="19" t="s">
        <v>473</v>
      </c>
      <c r="D455" s="25" t="s">
        <v>64</v>
      </c>
      <c r="E455" s="20" t="s">
        <v>713</v>
      </c>
      <c r="F455" s="21"/>
      <c r="G455" s="21"/>
      <c r="H455" s="28">
        <v>73200</v>
      </c>
      <c r="I455" s="29">
        <v>80409</v>
      </c>
      <c r="J455" s="28" t="s">
        <v>15</v>
      </c>
      <c r="K455" s="29">
        <f t="shared" si="7"/>
        <v>1.0984836065573771</v>
      </c>
    </row>
    <row r="456" spans="1:11" x14ac:dyDescent="0.2">
      <c r="A456" s="1" t="s">
        <v>16</v>
      </c>
      <c r="C456" s="22"/>
      <c r="D456" s="157"/>
      <c r="E456" s="23" t="s">
        <v>786</v>
      </c>
      <c r="F456" s="24"/>
      <c r="G456" s="24"/>
      <c r="H456" s="30">
        <v>73200</v>
      </c>
      <c r="I456" s="31">
        <v>80409</v>
      </c>
      <c r="J456" s="30"/>
      <c r="K456" s="31">
        <f t="shared" si="7"/>
        <v>1.0984836065573771</v>
      </c>
    </row>
    <row r="457" spans="1:11" x14ac:dyDescent="0.2">
      <c r="A457" s="1" t="s">
        <v>528</v>
      </c>
      <c r="C457" s="173"/>
      <c r="D457" s="174"/>
      <c r="E457" s="175" t="s">
        <v>529</v>
      </c>
      <c r="F457" s="176"/>
      <c r="G457" s="176"/>
      <c r="H457" s="177">
        <v>5401</v>
      </c>
      <c r="I457" s="178">
        <v>5401</v>
      </c>
      <c r="J457" s="177"/>
      <c r="K457" s="178">
        <f t="shared" si="7"/>
        <v>1</v>
      </c>
    </row>
    <row r="458" spans="1:11" hidden="1" x14ac:dyDescent="0.2">
      <c r="A458" s="1" t="s">
        <v>528</v>
      </c>
      <c r="C458" s="173"/>
      <c r="D458" s="174"/>
      <c r="E458" s="175"/>
      <c r="F458" s="176" t="s">
        <v>530</v>
      </c>
      <c r="G458" s="176" t="s">
        <v>726</v>
      </c>
      <c r="H458" s="177"/>
      <c r="I458" s="178">
        <v>5401</v>
      </c>
      <c r="J458" s="177"/>
      <c r="K458" s="178" t="str">
        <f t="shared" si="7"/>
        <v>***</v>
      </c>
    </row>
    <row r="459" spans="1:11" x14ac:dyDescent="0.2">
      <c r="A459" s="1" t="s">
        <v>528</v>
      </c>
      <c r="C459" s="173"/>
      <c r="D459" s="174"/>
      <c r="E459" s="175" t="s">
        <v>709</v>
      </c>
      <c r="F459" s="176"/>
      <c r="G459" s="176"/>
      <c r="H459" s="177">
        <v>67799</v>
      </c>
      <c r="I459" s="178">
        <v>75008</v>
      </c>
      <c r="J459" s="177"/>
      <c r="K459" s="178">
        <f t="shared" si="7"/>
        <v>1.106329001902683</v>
      </c>
    </row>
    <row r="460" spans="1:11" hidden="1" x14ac:dyDescent="0.2">
      <c r="A460" s="1" t="s">
        <v>528</v>
      </c>
      <c r="C460" s="173"/>
      <c r="D460" s="174"/>
      <c r="E460" s="175"/>
      <c r="F460" s="176" t="s">
        <v>710</v>
      </c>
      <c r="G460" s="176" t="s">
        <v>726</v>
      </c>
      <c r="H460" s="177"/>
      <c r="I460" s="178">
        <v>75008</v>
      </c>
      <c r="J460" s="177"/>
      <c r="K460" s="178" t="str">
        <f t="shared" si="7"/>
        <v>***</v>
      </c>
    </row>
    <row r="461" spans="1:11" x14ac:dyDescent="0.2">
      <c r="A461" s="1" t="s">
        <v>13</v>
      </c>
      <c r="C461" s="19" t="s">
        <v>787</v>
      </c>
      <c r="D461" s="25" t="s">
        <v>64</v>
      </c>
      <c r="E461" s="20" t="s">
        <v>713</v>
      </c>
      <c r="F461" s="21"/>
      <c r="G461" s="21"/>
      <c r="H461" s="28">
        <v>46762</v>
      </c>
      <c r="I461" s="29">
        <v>49029</v>
      </c>
      <c r="J461" s="28" t="s">
        <v>15</v>
      </c>
      <c r="K461" s="29">
        <f t="shared" si="7"/>
        <v>1.048479534664899</v>
      </c>
    </row>
    <row r="462" spans="1:11" x14ac:dyDescent="0.2">
      <c r="A462" s="1" t="s">
        <v>16</v>
      </c>
      <c r="C462" s="22"/>
      <c r="D462" s="157"/>
      <c r="E462" s="23" t="s">
        <v>62</v>
      </c>
      <c r="F462" s="24"/>
      <c r="G462" s="24"/>
      <c r="H462" s="30">
        <v>46762</v>
      </c>
      <c r="I462" s="31">
        <v>49029</v>
      </c>
      <c r="J462" s="30"/>
      <c r="K462" s="31">
        <f t="shared" si="7"/>
        <v>1.048479534664899</v>
      </c>
    </row>
    <row r="463" spans="1:11" x14ac:dyDescent="0.2">
      <c r="A463" s="1" t="s">
        <v>528</v>
      </c>
      <c r="C463" s="173"/>
      <c r="D463" s="174"/>
      <c r="E463" s="175" t="s">
        <v>529</v>
      </c>
      <c r="F463" s="176"/>
      <c r="G463" s="176"/>
      <c r="H463" s="177">
        <v>6065</v>
      </c>
      <c r="I463" s="178">
        <v>6065</v>
      </c>
      <c r="J463" s="177"/>
      <c r="K463" s="178">
        <f t="shared" si="7"/>
        <v>1</v>
      </c>
    </row>
    <row r="464" spans="1:11" hidden="1" x14ac:dyDescent="0.2">
      <c r="A464" s="1" t="s">
        <v>528</v>
      </c>
      <c r="C464" s="173"/>
      <c r="D464" s="174"/>
      <c r="E464" s="175"/>
      <c r="F464" s="176" t="s">
        <v>530</v>
      </c>
      <c r="G464" s="176" t="s">
        <v>550</v>
      </c>
      <c r="H464" s="177"/>
      <c r="I464" s="178">
        <v>6065</v>
      </c>
      <c r="J464" s="177"/>
      <c r="K464" s="178" t="str">
        <f t="shared" si="7"/>
        <v>***</v>
      </c>
    </row>
    <row r="465" spans="1:11" x14ac:dyDescent="0.2">
      <c r="A465" s="1" t="s">
        <v>528</v>
      </c>
      <c r="C465" s="173"/>
      <c r="D465" s="174"/>
      <c r="E465" s="175" t="s">
        <v>709</v>
      </c>
      <c r="F465" s="176"/>
      <c r="G465" s="176"/>
      <c r="H465" s="177">
        <v>40697</v>
      </c>
      <c r="I465" s="178">
        <v>42964</v>
      </c>
      <c r="J465" s="177"/>
      <c r="K465" s="178">
        <f t="shared" si="7"/>
        <v>1.0557043516721134</v>
      </c>
    </row>
    <row r="466" spans="1:11" hidden="1" x14ac:dyDescent="0.2">
      <c r="A466" s="1" t="s">
        <v>528</v>
      </c>
      <c r="C466" s="173"/>
      <c r="D466" s="174"/>
      <c r="E466" s="175"/>
      <c r="F466" s="176" t="s">
        <v>710</v>
      </c>
      <c r="G466" s="176" t="s">
        <v>550</v>
      </c>
      <c r="H466" s="177"/>
      <c r="I466" s="178">
        <v>42964</v>
      </c>
      <c r="J466" s="177"/>
      <c r="K466" s="178" t="str">
        <f t="shared" si="7"/>
        <v>***</v>
      </c>
    </row>
    <row r="467" spans="1:11" x14ac:dyDescent="0.2">
      <c r="A467" s="1" t="s">
        <v>13</v>
      </c>
      <c r="C467" s="19" t="s">
        <v>788</v>
      </c>
      <c r="D467" s="25" t="s">
        <v>64</v>
      </c>
      <c r="E467" s="20" t="s">
        <v>713</v>
      </c>
      <c r="F467" s="21"/>
      <c r="G467" s="21"/>
      <c r="H467" s="28">
        <v>25006</v>
      </c>
      <c r="I467" s="29">
        <v>26484</v>
      </c>
      <c r="J467" s="28" t="s">
        <v>15</v>
      </c>
      <c r="K467" s="29">
        <f t="shared" si="7"/>
        <v>1.0591058146044949</v>
      </c>
    </row>
    <row r="468" spans="1:11" x14ac:dyDescent="0.2">
      <c r="A468" s="1" t="s">
        <v>16</v>
      </c>
      <c r="C468" s="22"/>
      <c r="D468" s="157"/>
      <c r="E468" s="23" t="s">
        <v>60</v>
      </c>
      <c r="F468" s="24"/>
      <c r="G468" s="24"/>
      <c r="H468" s="30">
        <v>25006</v>
      </c>
      <c r="I468" s="31">
        <v>26484</v>
      </c>
      <c r="J468" s="30"/>
      <c r="K468" s="31">
        <f t="shared" si="7"/>
        <v>1.0591058146044949</v>
      </c>
    </row>
    <row r="469" spans="1:11" x14ac:dyDescent="0.2">
      <c r="A469" s="1" t="s">
        <v>528</v>
      </c>
      <c r="C469" s="173"/>
      <c r="D469" s="174"/>
      <c r="E469" s="175" t="s">
        <v>529</v>
      </c>
      <c r="F469" s="176"/>
      <c r="G469" s="176"/>
      <c r="H469" s="177">
        <v>3780</v>
      </c>
      <c r="I469" s="178">
        <v>3780</v>
      </c>
      <c r="J469" s="177"/>
      <c r="K469" s="178">
        <f t="shared" si="7"/>
        <v>1</v>
      </c>
    </row>
    <row r="470" spans="1:11" hidden="1" x14ac:dyDescent="0.2">
      <c r="A470" s="1" t="s">
        <v>528</v>
      </c>
      <c r="C470" s="173"/>
      <c r="D470" s="174"/>
      <c r="E470" s="175"/>
      <c r="F470" s="176" t="s">
        <v>530</v>
      </c>
      <c r="G470" s="176" t="s">
        <v>550</v>
      </c>
      <c r="H470" s="177"/>
      <c r="I470" s="178">
        <v>3780</v>
      </c>
      <c r="J470" s="177"/>
      <c r="K470" s="178" t="str">
        <f t="shared" si="7"/>
        <v>***</v>
      </c>
    </row>
    <row r="471" spans="1:11" x14ac:dyDescent="0.2">
      <c r="A471" s="1" t="s">
        <v>528</v>
      </c>
      <c r="C471" s="173"/>
      <c r="D471" s="174"/>
      <c r="E471" s="175" t="s">
        <v>709</v>
      </c>
      <c r="F471" s="176"/>
      <c r="G471" s="176"/>
      <c r="H471" s="177">
        <v>21226</v>
      </c>
      <c r="I471" s="178">
        <v>22704</v>
      </c>
      <c r="J471" s="177"/>
      <c r="K471" s="178">
        <f t="shared" si="7"/>
        <v>1.0696315839065298</v>
      </c>
    </row>
    <row r="472" spans="1:11" hidden="1" x14ac:dyDescent="0.2">
      <c r="A472" s="1" t="s">
        <v>528</v>
      </c>
      <c r="C472" s="173"/>
      <c r="D472" s="174"/>
      <c r="E472" s="175"/>
      <c r="F472" s="176" t="s">
        <v>710</v>
      </c>
      <c r="G472" s="176" t="s">
        <v>550</v>
      </c>
      <c r="H472" s="177"/>
      <c r="I472" s="178">
        <v>22704</v>
      </c>
      <c r="J472" s="177"/>
      <c r="K472" s="178" t="str">
        <f t="shared" si="7"/>
        <v>***</v>
      </c>
    </row>
    <row r="473" spans="1:11" x14ac:dyDescent="0.2">
      <c r="A473" s="1" t="s">
        <v>13</v>
      </c>
      <c r="C473" s="19" t="s">
        <v>789</v>
      </c>
      <c r="D473" s="25" t="s">
        <v>64</v>
      </c>
      <c r="E473" s="20" t="s">
        <v>713</v>
      </c>
      <c r="F473" s="21"/>
      <c r="G473" s="21"/>
      <c r="H473" s="28">
        <v>166030</v>
      </c>
      <c r="I473" s="29">
        <v>171784</v>
      </c>
      <c r="J473" s="28" t="s">
        <v>15</v>
      </c>
      <c r="K473" s="29">
        <f t="shared" si="7"/>
        <v>1.0346563873998675</v>
      </c>
    </row>
    <row r="474" spans="1:11" x14ac:dyDescent="0.2">
      <c r="A474" s="1" t="s">
        <v>16</v>
      </c>
      <c r="C474" s="22"/>
      <c r="D474" s="157"/>
      <c r="E474" s="23" t="s">
        <v>60</v>
      </c>
      <c r="F474" s="24"/>
      <c r="G474" s="24"/>
      <c r="H474" s="30">
        <v>166030</v>
      </c>
      <c r="I474" s="31">
        <v>171784</v>
      </c>
      <c r="J474" s="30"/>
      <c r="K474" s="31">
        <f t="shared" si="7"/>
        <v>1.0346563873998675</v>
      </c>
    </row>
    <row r="475" spans="1:11" x14ac:dyDescent="0.2">
      <c r="A475" s="1" t="s">
        <v>528</v>
      </c>
      <c r="C475" s="173"/>
      <c r="D475" s="174"/>
      <c r="E475" s="175" t="s">
        <v>529</v>
      </c>
      <c r="F475" s="176"/>
      <c r="G475" s="176"/>
      <c r="H475" s="177">
        <v>12542</v>
      </c>
      <c r="I475" s="178">
        <v>12542</v>
      </c>
      <c r="J475" s="177"/>
      <c r="K475" s="178">
        <f t="shared" si="7"/>
        <v>1</v>
      </c>
    </row>
    <row r="476" spans="1:11" hidden="1" x14ac:dyDescent="0.2">
      <c r="A476" s="1" t="s">
        <v>528</v>
      </c>
      <c r="C476" s="173"/>
      <c r="D476" s="174"/>
      <c r="E476" s="175"/>
      <c r="F476" s="176" t="s">
        <v>530</v>
      </c>
      <c r="G476" s="176" t="s">
        <v>550</v>
      </c>
      <c r="H476" s="177"/>
      <c r="I476" s="178">
        <v>12542</v>
      </c>
      <c r="J476" s="177"/>
      <c r="K476" s="178" t="str">
        <f t="shared" si="7"/>
        <v>***</v>
      </c>
    </row>
    <row r="477" spans="1:11" x14ac:dyDescent="0.2">
      <c r="A477" s="1" t="s">
        <v>528</v>
      </c>
      <c r="C477" s="173"/>
      <c r="D477" s="174"/>
      <c r="E477" s="175" t="s">
        <v>709</v>
      </c>
      <c r="F477" s="176"/>
      <c r="G477" s="176"/>
      <c r="H477" s="177">
        <v>153488</v>
      </c>
      <c r="I477" s="178">
        <v>159242</v>
      </c>
      <c r="J477" s="177"/>
      <c r="K477" s="178">
        <f t="shared" si="7"/>
        <v>1.0374882726988428</v>
      </c>
    </row>
    <row r="478" spans="1:11" hidden="1" x14ac:dyDescent="0.2">
      <c r="A478" s="1" t="s">
        <v>528</v>
      </c>
      <c r="C478" s="173"/>
      <c r="D478" s="174"/>
      <c r="E478" s="175"/>
      <c r="F478" s="176" t="s">
        <v>710</v>
      </c>
      <c r="G478" s="176" t="s">
        <v>550</v>
      </c>
      <c r="H478" s="177"/>
      <c r="I478" s="178">
        <v>159242</v>
      </c>
      <c r="J478" s="177"/>
      <c r="K478" s="178" t="str">
        <f t="shared" si="7"/>
        <v>***</v>
      </c>
    </row>
    <row r="479" spans="1:11" x14ac:dyDescent="0.2">
      <c r="A479" s="1" t="s">
        <v>13</v>
      </c>
      <c r="C479" s="19" t="s">
        <v>790</v>
      </c>
      <c r="D479" s="25" t="s">
        <v>64</v>
      </c>
      <c r="E479" s="20" t="s">
        <v>713</v>
      </c>
      <c r="F479" s="21"/>
      <c r="G479" s="21"/>
      <c r="H479" s="28">
        <v>110476</v>
      </c>
      <c r="I479" s="29">
        <v>116401</v>
      </c>
      <c r="J479" s="28" t="s">
        <v>15</v>
      </c>
      <c r="K479" s="29">
        <f t="shared" si="7"/>
        <v>1.0536315579854447</v>
      </c>
    </row>
    <row r="480" spans="1:11" x14ac:dyDescent="0.2">
      <c r="A480" s="1" t="s">
        <v>16</v>
      </c>
      <c r="C480" s="22"/>
      <c r="D480" s="157"/>
      <c r="E480" s="23" t="s">
        <v>60</v>
      </c>
      <c r="F480" s="24"/>
      <c r="G480" s="24"/>
      <c r="H480" s="30">
        <v>110476</v>
      </c>
      <c r="I480" s="31">
        <v>116401</v>
      </c>
      <c r="J480" s="30"/>
      <c r="K480" s="31">
        <f t="shared" si="7"/>
        <v>1.0536315579854447</v>
      </c>
    </row>
    <row r="481" spans="1:11" x14ac:dyDescent="0.2">
      <c r="A481" s="1" t="s">
        <v>528</v>
      </c>
      <c r="C481" s="173"/>
      <c r="D481" s="174"/>
      <c r="E481" s="175" t="s">
        <v>529</v>
      </c>
      <c r="F481" s="176"/>
      <c r="G481" s="176"/>
      <c r="H481" s="177">
        <v>8160</v>
      </c>
      <c r="I481" s="178">
        <v>8160</v>
      </c>
      <c r="J481" s="177"/>
      <c r="K481" s="178">
        <f t="shared" si="7"/>
        <v>1</v>
      </c>
    </row>
    <row r="482" spans="1:11" hidden="1" x14ac:dyDescent="0.2">
      <c r="A482" s="1" t="s">
        <v>528</v>
      </c>
      <c r="C482" s="173"/>
      <c r="D482" s="174"/>
      <c r="E482" s="175"/>
      <c r="F482" s="176" t="s">
        <v>530</v>
      </c>
      <c r="G482" s="176" t="s">
        <v>550</v>
      </c>
      <c r="H482" s="177"/>
      <c r="I482" s="178">
        <v>8160</v>
      </c>
      <c r="J482" s="177"/>
      <c r="K482" s="178" t="str">
        <f t="shared" si="7"/>
        <v>***</v>
      </c>
    </row>
    <row r="483" spans="1:11" x14ac:dyDescent="0.2">
      <c r="A483" s="1" t="s">
        <v>528</v>
      </c>
      <c r="C483" s="173"/>
      <c r="D483" s="174"/>
      <c r="E483" s="175" t="s">
        <v>709</v>
      </c>
      <c r="F483" s="176"/>
      <c r="G483" s="176"/>
      <c r="H483" s="177">
        <v>102316</v>
      </c>
      <c r="I483" s="178">
        <v>108241</v>
      </c>
      <c r="J483" s="177"/>
      <c r="K483" s="178">
        <f t="shared" si="7"/>
        <v>1.0579088314633098</v>
      </c>
    </row>
    <row r="484" spans="1:11" hidden="1" x14ac:dyDescent="0.2">
      <c r="A484" s="1" t="s">
        <v>528</v>
      </c>
      <c r="C484" s="173"/>
      <c r="D484" s="174"/>
      <c r="E484" s="175"/>
      <c r="F484" s="176" t="s">
        <v>710</v>
      </c>
      <c r="G484" s="176" t="s">
        <v>550</v>
      </c>
      <c r="H484" s="177"/>
      <c r="I484" s="178">
        <v>108241</v>
      </c>
      <c r="J484" s="177"/>
      <c r="K484" s="178" t="str">
        <f t="shared" si="7"/>
        <v>***</v>
      </c>
    </row>
    <row r="485" spans="1:11" x14ac:dyDescent="0.2">
      <c r="A485" s="1" t="s">
        <v>13</v>
      </c>
      <c r="C485" s="19" t="s">
        <v>791</v>
      </c>
      <c r="D485" s="25" t="s">
        <v>65</v>
      </c>
      <c r="E485" s="20" t="s">
        <v>66</v>
      </c>
      <c r="F485" s="21"/>
      <c r="G485" s="21"/>
      <c r="H485" s="28">
        <v>19353</v>
      </c>
      <c r="I485" s="29">
        <v>20906</v>
      </c>
      <c r="J485" s="28" t="s">
        <v>15</v>
      </c>
      <c r="K485" s="29">
        <f t="shared" si="7"/>
        <v>1.0802459566992197</v>
      </c>
    </row>
    <row r="486" spans="1:11" x14ac:dyDescent="0.2">
      <c r="A486" s="1" t="s">
        <v>16</v>
      </c>
      <c r="C486" s="22"/>
      <c r="D486" s="157"/>
      <c r="E486" s="23" t="s">
        <v>708</v>
      </c>
      <c r="F486" s="24"/>
      <c r="G486" s="24"/>
      <c r="H486" s="30">
        <v>19353</v>
      </c>
      <c r="I486" s="31">
        <v>20906</v>
      </c>
      <c r="J486" s="30"/>
      <c r="K486" s="31">
        <f t="shared" si="7"/>
        <v>1.0802459566992197</v>
      </c>
    </row>
    <row r="487" spans="1:11" x14ac:dyDescent="0.2">
      <c r="A487" s="1" t="s">
        <v>528</v>
      </c>
      <c r="C487" s="173"/>
      <c r="D487" s="174"/>
      <c r="E487" s="175" t="s">
        <v>709</v>
      </c>
      <c r="F487" s="176"/>
      <c r="G487" s="176"/>
      <c r="H487" s="177">
        <v>19353</v>
      </c>
      <c r="I487" s="178">
        <v>20906</v>
      </c>
      <c r="J487" s="177"/>
      <c r="K487" s="178">
        <f t="shared" si="7"/>
        <v>1.0802459566992197</v>
      </c>
    </row>
    <row r="488" spans="1:11" hidden="1" x14ac:dyDescent="0.2">
      <c r="A488" s="1" t="s">
        <v>528</v>
      </c>
      <c r="C488" s="173"/>
      <c r="D488" s="174"/>
      <c r="E488" s="175"/>
      <c r="F488" s="176" t="s">
        <v>710</v>
      </c>
      <c r="G488" s="176" t="s">
        <v>711</v>
      </c>
      <c r="H488" s="177"/>
      <c r="I488" s="178">
        <v>20906</v>
      </c>
      <c r="J488" s="177"/>
      <c r="K488" s="178" t="str">
        <f t="shared" si="7"/>
        <v>***</v>
      </c>
    </row>
    <row r="489" spans="1:11" x14ac:dyDescent="0.2">
      <c r="A489" s="1" t="s">
        <v>13</v>
      </c>
      <c r="C489" s="19" t="s">
        <v>792</v>
      </c>
      <c r="D489" s="25" t="s">
        <v>64</v>
      </c>
      <c r="E489" s="20" t="s">
        <v>713</v>
      </c>
      <c r="F489" s="21"/>
      <c r="G489" s="21"/>
      <c r="H489" s="28">
        <v>41192</v>
      </c>
      <c r="I489" s="29">
        <v>43328</v>
      </c>
      <c r="J489" s="28" t="s">
        <v>15</v>
      </c>
      <c r="K489" s="29">
        <f t="shared" si="7"/>
        <v>1.0518547290736064</v>
      </c>
    </row>
    <row r="490" spans="1:11" x14ac:dyDescent="0.2">
      <c r="A490" s="1" t="s">
        <v>16</v>
      </c>
      <c r="C490" s="22"/>
      <c r="D490" s="157"/>
      <c r="E490" s="23" t="s">
        <v>62</v>
      </c>
      <c r="F490" s="24"/>
      <c r="G490" s="24"/>
      <c r="H490" s="30">
        <v>41192</v>
      </c>
      <c r="I490" s="31">
        <v>43328</v>
      </c>
      <c r="J490" s="30"/>
      <c r="K490" s="31">
        <f t="shared" si="7"/>
        <v>1.0518547290736064</v>
      </c>
    </row>
    <row r="491" spans="1:11" x14ac:dyDescent="0.2">
      <c r="A491" s="1" t="s">
        <v>528</v>
      </c>
      <c r="C491" s="173"/>
      <c r="D491" s="174"/>
      <c r="E491" s="175" t="s">
        <v>529</v>
      </c>
      <c r="F491" s="176"/>
      <c r="G491" s="176"/>
      <c r="H491" s="177">
        <v>5790</v>
      </c>
      <c r="I491" s="178">
        <v>5790</v>
      </c>
      <c r="J491" s="177"/>
      <c r="K491" s="178">
        <f t="shared" si="7"/>
        <v>1</v>
      </c>
    </row>
    <row r="492" spans="1:11" hidden="1" x14ac:dyDescent="0.2">
      <c r="A492" s="1" t="s">
        <v>528</v>
      </c>
      <c r="C492" s="173"/>
      <c r="D492" s="174"/>
      <c r="E492" s="175"/>
      <c r="F492" s="176" t="s">
        <v>530</v>
      </c>
      <c r="G492" s="176" t="s">
        <v>550</v>
      </c>
      <c r="H492" s="177"/>
      <c r="I492" s="178">
        <v>5790</v>
      </c>
      <c r="J492" s="177"/>
      <c r="K492" s="178" t="str">
        <f t="shared" si="7"/>
        <v>***</v>
      </c>
    </row>
    <row r="493" spans="1:11" x14ac:dyDescent="0.2">
      <c r="A493" s="1" t="s">
        <v>528</v>
      </c>
      <c r="C493" s="173"/>
      <c r="D493" s="174"/>
      <c r="E493" s="175" t="s">
        <v>709</v>
      </c>
      <c r="F493" s="176"/>
      <c r="G493" s="176"/>
      <c r="H493" s="177">
        <v>35402</v>
      </c>
      <c r="I493" s="178">
        <v>37538</v>
      </c>
      <c r="J493" s="177"/>
      <c r="K493" s="178">
        <f t="shared" si="7"/>
        <v>1.0603355742613412</v>
      </c>
    </row>
    <row r="494" spans="1:11" hidden="1" x14ac:dyDescent="0.2">
      <c r="A494" s="1" t="s">
        <v>528</v>
      </c>
      <c r="C494" s="173"/>
      <c r="D494" s="174"/>
      <c r="E494" s="175"/>
      <c r="F494" s="176" t="s">
        <v>710</v>
      </c>
      <c r="G494" s="176" t="s">
        <v>550</v>
      </c>
      <c r="H494" s="177"/>
      <c r="I494" s="178">
        <v>37538</v>
      </c>
      <c r="J494" s="177"/>
      <c r="K494" s="178" t="str">
        <f t="shared" si="7"/>
        <v>***</v>
      </c>
    </row>
    <row r="495" spans="1:11" x14ac:dyDescent="0.2">
      <c r="A495" s="1" t="s">
        <v>13</v>
      </c>
      <c r="C495" s="19" t="s">
        <v>55</v>
      </c>
      <c r="D495" s="25" t="s">
        <v>56</v>
      </c>
      <c r="E495" s="20" t="s">
        <v>57</v>
      </c>
      <c r="F495" s="21"/>
      <c r="G495" s="21"/>
      <c r="H495" s="28">
        <v>2302</v>
      </c>
      <c r="I495" s="29">
        <v>2208</v>
      </c>
      <c r="J495" s="28" t="s">
        <v>15</v>
      </c>
      <c r="K495" s="29">
        <f t="shared" si="7"/>
        <v>0.95916594265855781</v>
      </c>
    </row>
    <row r="496" spans="1:11" x14ac:dyDescent="0.2">
      <c r="A496" s="1" t="s">
        <v>16</v>
      </c>
      <c r="C496" s="22"/>
      <c r="D496" s="157"/>
      <c r="E496" s="23" t="s">
        <v>58</v>
      </c>
      <c r="F496" s="24"/>
      <c r="G496" s="24"/>
      <c r="H496" s="30">
        <v>100</v>
      </c>
      <c r="I496" s="31">
        <v>100</v>
      </c>
      <c r="J496" s="30"/>
      <c r="K496" s="31">
        <f t="shared" si="7"/>
        <v>1</v>
      </c>
    </row>
    <row r="497" spans="1:11" x14ac:dyDescent="0.2">
      <c r="A497" s="1" t="s">
        <v>528</v>
      </c>
      <c r="C497" s="173"/>
      <c r="D497" s="174"/>
      <c r="E497" s="175" t="s">
        <v>532</v>
      </c>
      <c r="F497" s="176"/>
      <c r="G497" s="176"/>
      <c r="H497" s="177">
        <v>100</v>
      </c>
      <c r="I497" s="178">
        <v>100</v>
      </c>
      <c r="J497" s="177"/>
      <c r="K497" s="178">
        <f t="shared" si="7"/>
        <v>1</v>
      </c>
    </row>
    <row r="498" spans="1:11" hidden="1" x14ac:dyDescent="0.2">
      <c r="A498" s="1" t="s">
        <v>528</v>
      </c>
      <c r="C498" s="173"/>
      <c r="D498" s="174"/>
      <c r="E498" s="175"/>
      <c r="F498" s="176" t="s">
        <v>538</v>
      </c>
      <c r="G498" s="176" t="s">
        <v>793</v>
      </c>
      <c r="H498" s="177"/>
      <c r="I498" s="178">
        <v>100</v>
      </c>
      <c r="J498" s="177"/>
      <c r="K498" s="178" t="str">
        <f t="shared" si="7"/>
        <v>***</v>
      </c>
    </row>
    <row r="499" spans="1:11" x14ac:dyDescent="0.2">
      <c r="A499" s="1" t="s">
        <v>16</v>
      </c>
      <c r="C499" s="22"/>
      <c r="D499" s="157"/>
      <c r="E499" s="23" t="s">
        <v>59</v>
      </c>
      <c r="F499" s="24"/>
      <c r="G499" s="24"/>
      <c r="H499" s="30">
        <v>500</v>
      </c>
      <c r="I499" s="31">
        <v>502</v>
      </c>
      <c r="J499" s="30"/>
      <c r="K499" s="31">
        <f t="shared" si="7"/>
        <v>1.004</v>
      </c>
    </row>
    <row r="500" spans="1:11" x14ac:dyDescent="0.2">
      <c r="A500" s="1" t="s">
        <v>528</v>
      </c>
      <c r="C500" s="173"/>
      <c r="D500" s="174"/>
      <c r="E500" s="175" t="s">
        <v>532</v>
      </c>
      <c r="F500" s="176"/>
      <c r="G500" s="176"/>
      <c r="H500" s="177">
        <v>500</v>
      </c>
      <c r="I500" s="178">
        <v>502</v>
      </c>
      <c r="J500" s="177"/>
      <c r="K500" s="178">
        <f t="shared" si="7"/>
        <v>1.004</v>
      </c>
    </row>
    <row r="501" spans="1:11" hidden="1" x14ac:dyDescent="0.2">
      <c r="A501" s="1" t="s">
        <v>528</v>
      </c>
      <c r="C501" s="173"/>
      <c r="D501" s="174"/>
      <c r="E501" s="175"/>
      <c r="F501" s="176" t="s">
        <v>533</v>
      </c>
      <c r="G501" s="176" t="s">
        <v>793</v>
      </c>
      <c r="H501" s="177"/>
      <c r="I501" s="178">
        <v>2</v>
      </c>
      <c r="J501" s="177"/>
      <c r="K501" s="178" t="str">
        <f t="shared" si="7"/>
        <v>***</v>
      </c>
    </row>
    <row r="502" spans="1:11" hidden="1" x14ac:dyDescent="0.2">
      <c r="A502" s="1" t="s">
        <v>528</v>
      </c>
      <c r="C502" s="173"/>
      <c r="D502" s="174"/>
      <c r="E502" s="175"/>
      <c r="F502" s="176" t="s">
        <v>794</v>
      </c>
      <c r="G502" s="176" t="s">
        <v>793</v>
      </c>
      <c r="H502" s="177"/>
      <c r="I502" s="178">
        <v>500</v>
      </c>
      <c r="J502" s="177"/>
      <c r="K502" s="178" t="str">
        <f t="shared" si="7"/>
        <v>***</v>
      </c>
    </row>
    <row r="503" spans="1:11" x14ac:dyDescent="0.2">
      <c r="A503" s="1" t="s">
        <v>16</v>
      </c>
      <c r="C503" s="22"/>
      <c r="D503" s="157"/>
      <c r="E503" s="23" t="s">
        <v>60</v>
      </c>
      <c r="F503" s="24"/>
      <c r="G503" s="24"/>
      <c r="H503" s="30">
        <v>400</v>
      </c>
      <c r="I503" s="31">
        <v>502</v>
      </c>
      <c r="J503" s="30"/>
      <c r="K503" s="31">
        <f t="shared" si="7"/>
        <v>1.2549999999999999</v>
      </c>
    </row>
    <row r="504" spans="1:11" x14ac:dyDescent="0.2">
      <c r="A504" s="1" t="s">
        <v>528</v>
      </c>
      <c r="C504" s="173"/>
      <c r="D504" s="174"/>
      <c r="E504" s="175" t="s">
        <v>532</v>
      </c>
      <c r="F504" s="176"/>
      <c r="G504" s="176"/>
      <c r="H504" s="177">
        <v>400</v>
      </c>
      <c r="I504" s="178">
        <v>502</v>
      </c>
      <c r="J504" s="177"/>
      <c r="K504" s="178">
        <f t="shared" si="7"/>
        <v>1.2549999999999999</v>
      </c>
    </row>
    <row r="505" spans="1:11" hidden="1" x14ac:dyDescent="0.2">
      <c r="A505" s="1" t="s">
        <v>528</v>
      </c>
      <c r="C505" s="173"/>
      <c r="D505" s="174"/>
      <c r="E505" s="175"/>
      <c r="F505" s="176" t="s">
        <v>533</v>
      </c>
      <c r="G505" s="176" t="s">
        <v>793</v>
      </c>
      <c r="H505" s="177"/>
      <c r="I505" s="178">
        <v>2</v>
      </c>
      <c r="J505" s="177"/>
      <c r="K505" s="178" t="str">
        <f t="shared" si="7"/>
        <v>***</v>
      </c>
    </row>
    <row r="506" spans="1:11" hidden="1" x14ac:dyDescent="0.2">
      <c r="A506" s="1" t="s">
        <v>528</v>
      </c>
      <c r="C506" s="173"/>
      <c r="D506" s="174"/>
      <c r="E506" s="175"/>
      <c r="F506" s="176" t="s">
        <v>536</v>
      </c>
      <c r="G506" s="176" t="s">
        <v>793</v>
      </c>
      <c r="H506" s="177"/>
      <c r="I506" s="178">
        <v>200</v>
      </c>
      <c r="J506" s="177"/>
      <c r="K506" s="178" t="str">
        <f t="shared" si="7"/>
        <v>***</v>
      </c>
    </row>
    <row r="507" spans="1:11" hidden="1" x14ac:dyDescent="0.2">
      <c r="A507" s="1" t="s">
        <v>528</v>
      </c>
      <c r="C507" s="173"/>
      <c r="D507" s="174"/>
      <c r="E507" s="175"/>
      <c r="F507" s="176" t="s">
        <v>538</v>
      </c>
      <c r="G507" s="176" t="s">
        <v>793</v>
      </c>
      <c r="H507" s="177"/>
      <c r="I507" s="178">
        <v>300</v>
      </c>
      <c r="J507" s="177"/>
      <c r="K507" s="178" t="str">
        <f t="shared" si="7"/>
        <v>***</v>
      </c>
    </row>
    <row r="508" spans="1:11" x14ac:dyDescent="0.2">
      <c r="A508" s="1" t="s">
        <v>16</v>
      </c>
      <c r="C508" s="22"/>
      <c r="D508" s="157"/>
      <c r="E508" s="23" t="s">
        <v>61</v>
      </c>
      <c r="F508" s="24"/>
      <c r="G508" s="24"/>
      <c r="H508" s="30">
        <v>200</v>
      </c>
      <c r="I508" s="31">
        <v>300</v>
      </c>
      <c r="J508" s="30"/>
      <c r="K508" s="31">
        <f t="shared" ref="K508:K571" si="8">IF(H508=0,"***",I508/H508)</f>
        <v>1.5</v>
      </c>
    </row>
    <row r="509" spans="1:11" x14ac:dyDescent="0.2">
      <c r="A509" s="1" t="s">
        <v>528</v>
      </c>
      <c r="C509" s="173"/>
      <c r="D509" s="174"/>
      <c r="E509" s="175" t="s">
        <v>532</v>
      </c>
      <c r="F509" s="176"/>
      <c r="G509" s="176"/>
      <c r="H509" s="177">
        <v>200</v>
      </c>
      <c r="I509" s="178">
        <v>300</v>
      </c>
      <c r="J509" s="177"/>
      <c r="K509" s="178">
        <f t="shared" si="8"/>
        <v>1.5</v>
      </c>
    </row>
    <row r="510" spans="1:11" hidden="1" x14ac:dyDescent="0.2">
      <c r="A510" s="1" t="s">
        <v>528</v>
      </c>
      <c r="C510" s="173"/>
      <c r="D510" s="174"/>
      <c r="E510" s="175"/>
      <c r="F510" s="176" t="s">
        <v>536</v>
      </c>
      <c r="G510" s="176" t="s">
        <v>793</v>
      </c>
      <c r="H510" s="177"/>
      <c r="I510" s="178">
        <v>300</v>
      </c>
      <c r="J510" s="177"/>
      <c r="K510" s="178" t="str">
        <f t="shared" si="8"/>
        <v>***</v>
      </c>
    </row>
    <row r="511" spans="1:11" x14ac:dyDescent="0.2">
      <c r="A511" s="1" t="s">
        <v>16</v>
      </c>
      <c r="C511" s="22"/>
      <c r="D511" s="157"/>
      <c r="E511" s="23" t="s">
        <v>62</v>
      </c>
      <c r="F511" s="24"/>
      <c r="G511" s="24"/>
      <c r="H511" s="30">
        <v>200</v>
      </c>
      <c r="I511" s="31">
        <v>202</v>
      </c>
      <c r="J511" s="30"/>
      <c r="K511" s="31">
        <f t="shared" si="8"/>
        <v>1.01</v>
      </c>
    </row>
    <row r="512" spans="1:11" x14ac:dyDescent="0.2">
      <c r="A512" s="1" t="s">
        <v>528</v>
      </c>
      <c r="C512" s="173"/>
      <c r="D512" s="174"/>
      <c r="E512" s="175" t="s">
        <v>532</v>
      </c>
      <c r="F512" s="176"/>
      <c r="G512" s="176"/>
      <c r="H512" s="177">
        <v>200</v>
      </c>
      <c r="I512" s="178">
        <v>202</v>
      </c>
      <c r="J512" s="177"/>
      <c r="K512" s="178">
        <f t="shared" si="8"/>
        <v>1.01</v>
      </c>
    </row>
    <row r="513" spans="1:11" hidden="1" x14ac:dyDescent="0.2">
      <c r="A513" s="1" t="s">
        <v>528</v>
      </c>
      <c r="C513" s="173"/>
      <c r="D513" s="174"/>
      <c r="E513" s="175"/>
      <c r="F513" s="176" t="s">
        <v>533</v>
      </c>
      <c r="G513" s="176" t="s">
        <v>793</v>
      </c>
      <c r="H513" s="177"/>
      <c r="I513" s="178">
        <v>2</v>
      </c>
      <c r="J513" s="177"/>
      <c r="K513" s="178" t="str">
        <f t="shared" si="8"/>
        <v>***</v>
      </c>
    </row>
    <row r="514" spans="1:11" hidden="1" x14ac:dyDescent="0.2">
      <c r="A514" s="1" t="s">
        <v>528</v>
      </c>
      <c r="C514" s="173"/>
      <c r="D514" s="174"/>
      <c r="E514" s="175"/>
      <c r="F514" s="176" t="s">
        <v>536</v>
      </c>
      <c r="G514" s="176" t="s">
        <v>793</v>
      </c>
      <c r="H514" s="177"/>
      <c r="I514" s="178">
        <v>200</v>
      </c>
      <c r="J514" s="177"/>
      <c r="K514" s="178" t="str">
        <f t="shared" si="8"/>
        <v>***</v>
      </c>
    </row>
    <row r="515" spans="1:11" x14ac:dyDescent="0.2">
      <c r="A515" s="1" t="s">
        <v>16</v>
      </c>
      <c r="C515" s="22"/>
      <c r="D515" s="157"/>
      <c r="E515" s="23" t="s">
        <v>63</v>
      </c>
      <c r="F515" s="24"/>
      <c r="G515" s="24"/>
      <c r="H515" s="30">
        <v>902</v>
      </c>
      <c r="I515" s="31">
        <v>602</v>
      </c>
      <c r="J515" s="30"/>
      <c r="K515" s="31">
        <f t="shared" si="8"/>
        <v>0.66740576496674053</v>
      </c>
    </row>
    <row r="516" spans="1:11" x14ac:dyDescent="0.2">
      <c r="A516" s="1" t="s">
        <v>528</v>
      </c>
      <c r="C516" s="173"/>
      <c r="D516" s="174"/>
      <c r="E516" s="175" t="s">
        <v>532</v>
      </c>
      <c r="F516" s="176"/>
      <c r="G516" s="176"/>
      <c r="H516" s="177">
        <v>902</v>
      </c>
      <c r="I516" s="178">
        <v>602</v>
      </c>
      <c r="J516" s="177"/>
      <c r="K516" s="178">
        <f t="shared" si="8"/>
        <v>0.66740576496674053</v>
      </c>
    </row>
    <row r="517" spans="1:11" hidden="1" x14ac:dyDescent="0.2">
      <c r="A517" s="1" t="s">
        <v>528</v>
      </c>
      <c r="C517" s="173"/>
      <c r="D517" s="174"/>
      <c r="E517" s="175"/>
      <c r="F517" s="176" t="s">
        <v>533</v>
      </c>
      <c r="G517" s="176" t="s">
        <v>793</v>
      </c>
      <c r="H517" s="177"/>
      <c r="I517" s="178">
        <v>2</v>
      </c>
      <c r="J517" s="177"/>
      <c r="K517" s="178" t="str">
        <f t="shared" si="8"/>
        <v>***</v>
      </c>
    </row>
    <row r="518" spans="1:11" hidden="1" x14ac:dyDescent="0.2">
      <c r="A518" s="1" t="s">
        <v>528</v>
      </c>
      <c r="C518" s="173"/>
      <c r="D518" s="174"/>
      <c r="E518" s="175"/>
      <c r="F518" s="176" t="s">
        <v>794</v>
      </c>
      <c r="G518" s="176" t="s">
        <v>793</v>
      </c>
      <c r="H518" s="177"/>
      <c r="I518" s="178">
        <v>600</v>
      </c>
      <c r="J518" s="177"/>
      <c r="K518" s="178" t="str">
        <f t="shared" si="8"/>
        <v>***</v>
      </c>
    </row>
    <row r="519" spans="1:11" x14ac:dyDescent="0.2">
      <c r="A519" s="1" t="s">
        <v>13</v>
      </c>
      <c r="C519" s="19" t="s">
        <v>19</v>
      </c>
      <c r="D519" s="25" t="s">
        <v>65</v>
      </c>
      <c r="E519" s="20" t="s">
        <v>66</v>
      </c>
      <c r="F519" s="21"/>
      <c r="G519" s="21"/>
      <c r="H519" s="28">
        <v>300000</v>
      </c>
      <c r="I519" s="29">
        <v>300000</v>
      </c>
      <c r="J519" s="28" t="s">
        <v>15</v>
      </c>
      <c r="K519" s="29">
        <f t="shared" si="8"/>
        <v>1</v>
      </c>
    </row>
    <row r="520" spans="1:11" x14ac:dyDescent="0.2">
      <c r="A520" s="1" t="s">
        <v>16</v>
      </c>
      <c r="C520" s="22"/>
      <c r="D520" s="157"/>
      <c r="E520" s="23" t="s">
        <v>54</v>
      </c>
      <c r="F520" s="24"/>
      <c r="G520" s="24"/>
      <c r="H520" s="30">
        <v>300000</v>
      </c>
      <c r="I520" s="31">
        <v>300000</v>
      </c>
      <c r="J520" s="30"/>
      <c r="K520" s="31">
        <f t="shared" si="8"/>
        <v>1</v>
      </c>
    </row>
    <row r="521" spans="1:11" x14ac:dyDescent="0.2">
      <c r="A521" s="1" t="s">
        <v>528</v>
      </c>
      <c r="C521" s="173"/>
      <c r="D521" s="174"/>
      <c r="E521" s="175" t="s">
        <v>532</v>
      </c>
      <c r="F521" s="176"/>
      <c r="G521" s="176"/>
      <c r="H521" s="177">
        <v>300000</v>
      </c>
      <c r="I521" s="178">
        <v>300000</v>
      </c>
      <c r="J521" s="177"/>
      <c r="K521" s="178">
        <f t="shared" si="8"/>
        <v>1</v>
      </c>
    </row>
    <row r="522" spans="1:11" hidden="1" x14ac:dyDescent="0.2">
      <c r="A522" s="1" t="s">
        <v>528</v>
      </c>
      <c r="C522" s="173"/>
      <c r="D522" s="174"/>
      <c r="E522" s="175"/>
      <c r="F522" s="176" t="s">
        <v>548</v>
      </c>
      <c r="G522" s="176" t="s">
        <v>795</v>
      </c>
      <c r="H522" s="177"/>
      <c r="I522" s="178">
        <v>300000</v>
      </c>
      <c r="J522" s="177"/>
      <c r="K522" s="178" t="str">
        <f t="shared" si="8"/>
        <v>***</v>
      </c>
    </row>
    <row r="523" spans="1:11" x14ac:dyDescent="0.2">
      <c r="A523" s="1" t="s">
        <v>13</v>
      </c>
      <c r="C523" s="19" t="s">
        <v>19</v>
      </c>
      <c r="D523" s="25" t="s">
        <v>67</v>
      </c>
      <c r="E523" s="20" t="s">
        <v>68</v>
      </c>
      <c r="F523" s="21"/>
      <c r="G523" s="21"/>
      <c r="H523" s="28">
        <v>753609.5</v>
      </c>
      <c r="I523" s="29">
        <v>867362.9</v>
      </c>
      <c r="J523" s="28" t="s">
        <v>15</v>
      </c>
      <c r="K523" s="29">
        <f t="shared" si="8"/>
        <v>1.1509447532176811</v>
      </c>
    </row>
    <row r="524" spans="1:11" x14ac:dyDescent="0.2">
      <c r="A524" s="1" t="s">
        <v>16</v>
      </c>
      <c r="C524" s="22"/>
      <c r="D524" s="157"/>
      <c r="E524" s="23" t="s">
        <v>54</v>
      </c>
      <c r="F524" s="24"/>
      <c r="G524" s="24"/>
      <c r="H524" s="30">
        <v>753609.5</v>
      </c>
      <c r="I524" s="31">
        <v>867362.9</v>
      </c>
      <c r="J524" s="30"/>
      <c r="K524" s="31">
        <f t="shared" si="8"/>
        <v>1.1509447532176811</v>
      </c>
    </row>
    <row r="525" spans="1:11" x14ac:dyDescent="0.2">
      <c r="A525" s="1" t="s">
        <v>528</v>
      </c>
      <c r="C525" s="173"/>
      <c r="D525" s="174"/>
      <c r="E525" s="175" t="s">
        <v>532</v>
      </c>
      <c r="F525" s="176"/>
      <c r="G525" s="176"/>
      <c r="H525" s="177">
        <v>611174</v>
      </c>
      <c r="I525" s="178">
        <v>759377</v>
      </c>
      <c r="J525" s="177"/>
      <c r="K525" s="178">
        <f t="shared" si="8"/>
        <v>1.2424890456727544</v>
      </c>
    </row>
    <row r="526" spans="1:11" hidden="1" x14ac:dyDescent="0.2">
      <c r="A526" s="1" t="s">
        <v>528</v>
      </c>
      <c r="C526" s="173"/>
      <c r="D526" s="174"/>
      <c r="E526" s="175"/>
      <c r="F526" s="176" t="s">
        <v>548</v>
      </c>
      <c r="G526" s="176" t="s">
        <v>796</v>
      </c>
      <c r="H526" s="177"/>
      <c r="I526" s="178">
        <v>300000</v>
      </c>
      <c r="J526" s="177"/>
      <c r="K526" s="178" t="str">
        <f t="shared" si="8"/>
        <v>***</v>
      </c>
    </row>
    <row r="527" spans="1:11" hidden="1" x14ac:dyDescent="0.2">
      <c r="A527" s="1" t="s">
        <v>528</v>
      </c>
      <c r="C527" s="173"/>
      <c r="D527" s="174"/>
      <c r="E527" s="175"/>
      <c r="F527" s="176" t="s">
        <v>548</v>
      </c>
      <c r="G527" s="176" t="s">
        <v>797</v>
      </c>
      <c r="H527" s="177"/>
      <c r="I527" s="178">
        <v>100000</v>
      </c>
      <c r="J527" s="177"/>
      <c r="K527" s="178" t="str">
        <f t="shared" si="8"/>
        <v>***</v>
      </c>
    </row>
    <row r="528" spans="1:11" hidden="1" x14ac:dyDescent="0.2">
      <c r="A528" s="1" t="s">
        <v>528</v>
      </c>
      <c r="C528" s="173"/>
      <c r="D528" s="174"/>
      <c r="E528" s="175"/>
      <c r="F528" s="176" t="s">
        <v>548</v>
      </c>
      <c r="G528" s="176" t="s">
        <v>798</v>
      </c>
      <c r="H528" s="177"/>
      <c r="I528" s="178">
        <v>7300</v>
      </c>
      <c r="J528" s="177"/>
      <c r="K528" s="178" t="str">
        <f t="shared" si="8"/>
        <v>***</v>
      </c>
    </row>
    <row r="529" spans="1:11" hidden="1" x14ac:dyDescent="0.2">
      <c r="A529" s="1" t="s">
        <v>528</v>
      </c>
      <c r="C529" s="173"/>
      <c r="D529" s="174"/>
      <c r="E529" s="175"/>
      <c r="F529" s="176" t="s">
        <v>548</v>
      </c>
      <c r="G529" s="176" t="s">
        <v>799</v>
      </c>
      <c r="H529" s="177"/>
      <c r="I529" s="178">
        <v>217077</v>
      </c>
      <c r="J529" s="177"/>
      <c r="K529" s="178" t="str">
        <f t="shared" si="8"/>
        <v>***</v>
      </c>
    </row>
    <row r="530" spans="1:11" hidden="1" x14ac:dyDescent="0.2">
      <c r="A530" s="1" t="s">
        <v>528</v>
      </c>
      <c r="C530" s="173"/>
      <c r="D530" s="174"/>
      <c r="E530" s="175"/>
      <c r="F530" s="176" t="s">
        <v>548</v>
      </c>
      <c r="G530" s="176" t="s">
        <v>800</v>
      </c>
      <c r="H530" s="177"/>
      <c r="I530" s="178">
        <v>100000</v>
      </c>
      <c r="J530" s="177"/>
      <c r="K530" s="178" t="str">
        <f t="shared" si="8"/>
        <v>***</v>
      </c>
    </row>
    <row r="531" spans="1:11" hidden="1" x14ac:dyDescent="0.2">
      <c r="A531" s="1" t="s">
        <v>528</v>
      </c>
      <c r="C531" s="173"/>
      <c r="D531" s="174"/>
      <c r="E531" s="175"/>
      <c r="F531" s="176" t="s">
        <v>548</v>
      </c>
      <c r="G531" s="176" t="s">
        <v>801</v>
      </c>
      <c r="H531" s="177"/>
      <c r="I531" s="178">
        <v>35000</v>
      </c>
      <c r="J531" s="177"/>
      <c r="K531" s="178" t="str">
        <f t="shared" si="8"/>
        <v>***</v>
      </c>
    </row>
    <row r="532" spans="1:11" x14ac:dyDescent="0.2">
      <c r="A532" s="1" t="s">
        <v>528</v>
      </c>
      <c r="C532" s="173"/>
      <c r="D532" s="174"/>
      <c r="E532" s="175" t="s">
        <v>802</v>
      </c>
      <c r="F532" s="176"/>
      <c r="G532" s="176"/>
      <c r="H532" s="177">
        <v>50000</v>
      </c>
      <c r="I532" s="178">
        <v>50000</v>
      </c>
      <c r="J532" s="177"/>
      <c r="K532" s="178">
        <f t="shared" si="8"/>
        <v>1</v>
      </c>
    </row>
    <row r="533" spans="1:11" hidden="1" x14ac:dyDescent="0.2">
      <c r="A533" s="1" t="s">
        <v>528</v>
      </c>
      <c r="C533" s="173"/>
      <c r="D533" s="174"/>
      <c r="E533" s="175"/>
      <c r="F533" s="176" t="s">
        <v>548</v>
      </c>
      <c r="G533" s="176" t="s">
        <v>803</v>
      </c>
      <c r="H533" s="177"/>
      <c r="I533" s="178">
        <v>50000</v>
      </c>
      <c r="J533" s="177"/>
      <c r="K533" s="178" t="str">
        <f t="shared" si="8"/>
        <v>***</v>
      </c>
    </row>
    <row r="534" spans="1:11" x14ac:dyDescent="0.2">
      <c r="A534" s="1" t="s">
        <v>528</v>
      </c>
      <c r="C534" s="173"/>
      <c r="D534" s="174"/>
      <c r="E534" s="175" t="s">
        <v>709</v>
      </c>
      <c r="F534" s="176"/>
      <c r="G534" s="176"/>
      <c r="H534" s="177">
        <v>92435.5</v>
      </c>
      <c r="I534" s="178">
        <v>57985.9</v>
      </c>
      <c r="J534" s="177"/>
      <c r="K534" s="178">
        <f t="shared" si="8"/>
        <v>0.62731201756900756</v>
      </c>
    </row>
    <row r="535" spans="1:11" hidden="1" x14ac:dyDescent="0.2">
      <c r="A535" s="1" t="s">
        <v>528</v>
      </c>
      <c r="C535" s="173"/>
      <c r="D535" s="174"/>
      <c r="E535" s="175"/>
      <c r="F535" s="176" t="s">
        <v>548</v>
      </c>
      <c r="G535" s="176" t="s">
        <v>804</v>
      </c>
      <c r="H535" s="177"/>
      <c r="I535" s="178">
        <v>57985.9</v>
      </c>
      <c r="J535" s="177"/>
      <c r="K535" s="178" t="str">
        <f t="shared" si="8"/>
        <v>***</v>
      </c>
    </row>
    <row r="536" spans="1:11" x14ac:dyDescent="0.2">
      <c r="A536" s="1" t="s">
        <v>13</v>
      </c>
      <c r="C536" s="19" t="s">
        <v>19</v>
      </c>
      <c r="D536" s="25" t="s">
        <v>297</v>
      </c>
      <c r="E536" s="20" t="s">
        <v>298</v>
      </c>
      <c r="F536" s="21"/>
      <c r="G536" s="21"/>
      <c r="H536" s="28">
        <v>500000</v>
      </c>
      <c r="I536" s="29">
        <v>300000</v>
      </c>
      <c r="J536" s="28" t="s">
        <v>15</v>
      </c>
      <c r="K536" s="29">
        <f t="shared" si="8"/>
        <v>0.6</v>
      </c>
    </row>
    <row r="537" spans="1:11" x14ac:dyDescent="0.2">
      <c r="A537" s="1" t="s">
        <v>16</v>
      </c>
      <c r="C537" s="22"/>
      <c r="D537" s="157"/>
      <c r="E537" s="23" t="s">
        <v>54</v>
      </c>
      <c r="F537" s="24"/>
      <c r="G537" s="24"/>
      <c r="H537" s="30">
        <v>500000</v>
      </c>
      <c r="I537" s="31">
        <v>300000</v>
      </c>
      <c r="J537" s="30"/>
      <c r="K537" s="31">
        <f t="shared" si="8"/>
        <v>0.6</v>
      </c>
    </row>
    <row r="538" spans="1:11" x14ac:dyDescent="0.2">
      <c r="A538" s="1" t="s">
        <v>528</v>
      </c>
      <c r="C538" s="173"/>
      <c r="D538" s="174"/>
      <c r="E538" s="175" t="s">
        <v>532</v>
      </c>
      <c r="F538" s="176"/>
      <c r="G538" s="176"/>
      <c r="H538" s="177">
        <v>500000</v>
      </c>
      <c r="I538" s="178">
        <v>300000</v>
      </c>
      <c r="J538" s="177"/>
      <c r="K538" s="178">
        <f t="shared" si="8"/>
        <v>0.6</v>
      </c>
    </row>
    <row r="539" spans="1:11" hidden="1" x14ac:dyDescent="0.2">
      <c r="A539" s="1" t="s">
        <v>528</v>
      </c>
      <c r="C539" s="173"/>
      <c r="D539" s="174"/>
      <c r="E539" s="175"/>
      <c r="F539" s="176" t="s">
        <v>594</v>
      </c>
      <c r="G539" s="176" t="s">
        <v>298</v>
      </c>
      <c r="H539" s="177"/>
      <c r="I539" s="178">
        <v>300000</v>
      </c>
      <c r="J539" s="177"/>
      <c r="K539" s="178" t="str">
        <f t="shared" si="8"/>
        <v>***</v>
      </c>
    </row>
    <row r="540" spans="1:11" x14ac:dyDescent="0.2">
      <c r="A540" s="1" t="s">
        <v>13</v>
      </c>
      <c r="C540" s="19" t="s">
        <v>69</v>
      </c>
      <c r="D540" s="25" t="s">
        <v>331</v>
      </c>
      <c r="E540" s="20" t="s">
        <v>332</v>
      </c>
      <c r="F540" s="21"/>
      <c r="G540" s="21"/>
      <c r="H540" s="28">
        <v>0</v>
      </c>
      <c r="I540" s="29">
        <v>100000</v>
      </c>
      <c r="J540" s="28" t="s">
        <v>15</v>
      </c>
      <c r="K540" s="29" t="str">
        <f t="shared" si="8"/>
        <v>***</v>
      </c>
    </row>
    <row r="541" spans="1:11" x14ac:dyDescent="0.2">
      <c r="A541" s="1" t="s">
        <v>16</v>
      </c>
      <c r="C541" s="22"/>
      <c r="D541" s="157"/>
      <c r="E541" s="23" t="s">
        <v>70</v>
      </c>
      <c r="F541" s="24"/>
      <c r="G541" s="24"/>
      <c r="H541" s="30">
        <v>0</v>
      </c>
      <c r="I541" s="31">
        <v>6690</v>
      </c>
      <c r="J541" s="30"/>
      <c r="K541" s="31" t="str">
        <f t="shared" si="8"/>
        <v>***</v>
      </c>
    </row>
    <row r="542" spans="1:11" x14ac:dyDescent="0.2">
      <c r="A542" s="1" t="s">
        <v>528</v>
      </c>
      <c r="C542" s="173"/>
      <c r="D542" s="174"/>
      <c r="E542" s="175" t="s">
        <v>698</v>
      </c>
      <c r="F542" s="176"/>
      <c r="G542" s="176"/>
      <c r="H542" s="177">
        <v>0</v>
      </c>
      <c r="I542" s="178">
        <v>669</v>
      </c>
      <c r="J542" s="177"/>
      <c r="K542" s="178" t="str">
        <f t="shared" si="8"/>
        <v>***</v>
      </c>
    </row>
    <row r="543" spans="1:11" hidden="1" x14ac:dyDescent="0.2">
      <c r="A543" s="1" t="s">
        <v>528</v>
      </c>
      <c r="C543" s="173"/>
      <c r="D543" s="174"/>
      <c r="E543" s="175"/>
      <c r="F543" s="176" t="s">
        <v>562</v>
      </c>
      <c r="G543" s="176" t="s">
        <v>332</v>
      </c>
      <c r="H543" s="177"/>
      <c r="I543" s="178">
        <v>500</v>
      </c>
      <c r="J543" s="177"/>
      <c r="K543" s="178" t="str">
        <f t="shared" si="8"/>
        <v>***</v>
      </c>
    </row>
    <row r="544" spans="1:11" hidden="1" x14ac:dyDescent="0.2">
      <c r="A544" s="1" t="s">
        <v>528</v>
      </c>
      <c r="C544" s="173"/>
      <c r="D544" s="174"/>
      <c r="E544" s="175"/>
      <c r="F544" s="176" t="s">
        <v>563</v>
      </c>
      <c r="G544" s="176" t="s">
        <v>332</v>
      </c>
      <c r="H544" s="177"/>
      <c r="I544" s="178">
        <v>124</v>
      </c>
      <c r="J544" s="177"/>
      <c r="K544" s="178" t="str">
        <f t="shared" si="8"/>
        <v>***</v>
      </c>
    </row>
    <row r="545" spans="1:11" hidden="1" x14ac:dyDescent="0.2">
      <c r="A545" s="1" t="s">
        <v>528</v>
      </c>
      <c r="C545" s="173"/>
      <c r="D545" s="174"/>
      <c r="E545" s="175"/>
      <c r="F545" s="176" t="s">
        <v>564</v>
      </c>
      <c r="G545" s="176" t="s">
        <v>332</v>
      </c>
      <c r="H545" s="177"/>
      <c r="I545" s="178">
        <v>45</v>
      </c>
      <c r="J545" s="177"/>
      <c r="K545" s="178" t="str">
        <f t="shared" si="8"/>
        <v>***</v>
      </c>
    </row>
    <row r="546" spans="1:11" x14ac:dyDescent="0.2">
      <c r="A546" s="1" t="s">
        <v>528</v>
      </c>
      <c r="C546" s="173"/>
      <c r="D546" s="174"/>
      <c r="E546" s="175" t="s">
        <v>700</v>
      </c>
      <c r="F546" s="176"/>
      <c r="G546" s="176"/>
      <c r="H546" s="177">
        <v>0</v>
      </c>
      <c r="I546" s="178">
        <v>1003.5</v>
      </c>
      <c r="J546" s="177"/>
      <c r="K546" s="178" t="str">
        <f t="shared" si="8"/>
        <v>***</v>
      </c>
    </row>
    <row r="547" spans="1:11" hidden="1" x14ac:dyDescent="0.2">
      <c r="A547" s="1" t="s">
        <v>528</v>
      </c>
      <c r="C547" s="173"/>
      <c r="D547" s="174"/>
      <c r="E547" s="175"/>
      <c r="F547" s="176" t="s">
        <v>562</v>
      </c>
      <c r="G547" s="176" t="s">
        <v>332</v>
      </c>
      <c r="H547" s="177"/>
      <c r="I547" s="178">
        <v>750</v>
      </c>
      <c r="J547" s="177"/>
      <c r="K547" s="178" t="str">
        <f t="shared" si="8"/>
        <v>***</v>
      </c>
    </row>
    <row r="548" spans="1:11" hidden="1" x14ac:dyDescent="0.2">
      <c r="A548" s="1" t="s">
        <v>528</v>
      </c>
      <c r="C548" s="173"/>
      <c r="D548" s="174"/>
      <c r="E548" s="175"/>
      <c r="F548" s="176" t="s">
        <v>563</v>
      </c>
      <c r="G548" s="176" t="s">
        <v>332</v>
      </c>
      <c r="H548" s="177"/>
      <c r="I548" s="178">
        <v>186</v>
      </c>
      <c r="J548" s="177"/>
      <c r="K548" s="178" t="str">
        <f t="shared" si="8"/>
        <v>***</v>
      </c>
    </row>
    <row r="549" spans="1:11" hidden="1" x14ac:dyDescent="0.2">
      <c r="A549" s="1" t="s">
        <v>528</v>
      </c>
      <c r="C549" s="173"/>
      <c r="D549" s="174"/>
      <c r="E549" s="175"/>
      <c r="F549" s="176" t="s">
        <v>564</v>
      </c>
      <c r="G549" s="176" t="s">
        <v>332</v>
      </c>
      <c r="H549" s="177"/>
      <c r="I549" s="178">
        <v>67.5</v>
      </c>
      <c r="J549" s="177"/>
      <c r="K549" s="178" t="str">
        <f t="shared" si="8"/>
        <v>***</v>
      </c>
    </row>
    <row r="550" spans="1:11" x14ac:dyDescent="0.2">
      <c r="A550" s="1" t="s">
        <v>528</v>
      </c>
      <c r="C550" s="173"/>
      <c r="D550" s="174"/>
      <c r="E550" s="175" t="s">
        <v>701</v>
      </c>
      <c r="F550" s="176"/>
      <c r="G550" s="176"/>
      <c r="H550" s="177">
        <v>0</v>
      </c>
      <c r="I550" s="178">
        <v>5017.5</v>
      </c>
      <c r="J550" s="177"/>
      <c r="K550" s="178" t="str">
        <f t="shared" si="8"/>
        <v>***</v>
      </c>
    </row>
    <row r="551" spans="1:11" hidden="1" x14ac:dyDescent="0.2">
      <c r="A551" s="1" t="s">
        <v>528</v>
      </c>
      <c r="C551" s="173"/>
      <c r="D551" s="174"/>
      <c r="E551" s="175"/>
      <c r="F551" s="176" t="s">
        <v>562</v>
      </c>
      <c r="G551" s="176" t="s">
        <v>332</v>
      </c>
      <c r="H551" s="177"/>
      <c r="I551" s="178">
        <v>3750</v>
      </c>
      <c r="J551" s="177"/>
      <c r="K551" s="178" t="str">
        <f t="shared" si="8"/>
        <v>***</v>
      </c>
    </row>
    <row r="552" spans="1:11" hidden="1" x14ac:dyDescent="0.2">
      <c r="A552" s="1" t="s">
        <v>528</v>
      </c>
      <c r="C552" s="173"/>
      <c r="D552" s="174"/>
      <c r="E552" s="175"/>
      <c r="F552" s="176" t="s">
        <v>563</v>
      </c>
      <c r="G552" s="176" t="s">
        <v>332</v>
      </c>
      <c r="H552" s="177"/>
      <c r="I552" s="178">
        <v>930</v>
      </c>
      <c r="J552" s="177"/>
      <c r="K552" s="178" t="str">
        <f t="shared" si="8"/>
        <v>***</v>
      </c>
    </row>
    <row r="553" spans="1:11" hidden="1" x14ac:dyDescent="0.2">
      <c r="A553" s="1" t="s">
        <v>528</v>
      </c>
      <c r="C553" s="173"/>
      <c r="D553" s="174"/>
      <c r="E553" s="175"/>
      <c r="F553" s="176" t="s">
        <v>564</v>
      </c>
      <c r="G553" s="176" t="s">
        <v>332</v>
      </c>
      <c r="H553" s="177"/>
      <c r="I553" s="178">
        <v>337.5</v>
      </c>
      <c r="J553" s="177"/>
      <c r="K553" s="178" t="str">
        <f t="shared" si="8"/>
        <v>***</v>
      </c>
    </row>
    <row r="554" spans="1:11" x14ac:dyDescent="0.2">
      <c r="A554" s="1" t="s">
        <v>16</v>
      </c>
      <c r="C554" s="22"/>
      <c r="D554" s="157"/>
      <c r="E554" s="23" t="s">
        <v>54</v>
      </c>
      <c r="F554" s="24"/>
      <c r="G554" s="24"/>
      <c r="H554" s="30">
        <v>0</v>
      </c>
      <c r="I554" s="31">
        <v>93310</v>
      </c>
      <c r="J554" s="30"/>
      <c r="K554" s="31" t="str">
        <f t="shared" si="8"/>
        <v>***</v>
      </c>
    </row>
    <row r="555" spans="1:11" x14ac:dyDescent="0.2">
      <c r="A555" s="1" t="s">
        <v>528</v>
      </c>
      <c r="C555" s="173"/>
      <c r="D555" s="174"/>
      <c r="E555" s="175" t="s">
        <v>698</v>
      </c>
      <c r="F555" s="176"/>
      <c r="G555" s="176"/>
      <c r="H555" s="177">
        <v>0</v>
      </c>
      <c r="I555" s="178">
        <v>9331</v>
      </c>
      <c r="J555" s="177"/>
      <c r="K555" s="178" t="str">
        <f t="shared" si="8"/>
        <v>***</v>
      </c>
    </row>
    <row r="556" spans="1:11" hidden="1" x14ac:dyDescent="0.2">
      <c r="A556" s="1" t="s">
        <v>528</v>
      </c>
      <c r="C556" s="173"/>
      <c r="D556" s="174"/>
      <c r="E556" s="175"/>
      <c r="F556" s="176" t="s">
        <v>620</v>
      </c>
      <c r="G556" s="176" t="s">
        <v>332</v>
      </c>
      <c r="H556" s="177"/>
      <c r="I556" s="178">
        <v>9331</v>
      </c>
      <c r="J556" s="177"/>
      <c r="K556" s="178" t="str">
        <f t="shared" si="8"/>
        <v>***</v>
      </c>
    </row>
    <row r="557" spans="1:11" x14ac:dyDescent="0.2">
      <c r="A557" s="1" t="s">
        <v>528</v>
      </c>
      <c r="C557" s="173"/>
      <c r="D557" s="174"/>
      <c r="E557" s="175" t="s">
        <v>700</v>
      </c>
      <c r="F557" s="176"/>
      <c r="G557" s="176"/>
      <c r="H557" s="177">
        <v>0</v>
      </c>
      <c r="I557" s="178">
        <v>13996.5</v>
      </c>
      <c r="J557" s="177"/>
      <c r="K557" s="178" t="str">
        <f t="shared" si="8"/>
        <v>***</v>
      </c>
    </row>
    <row r="558" spans="1:11" hidden="1" x14ac:dyDescent="0.2">
      <c r="A558" s="1" t="s">
        <v>528</v>
      </c>
      <c r="C558" s="173"/>
      <c r="D558" s="174"/>
      <c r="E558" s="175"/>
      <c r="F558" s="176" t="s">
        <v>620</v>
      </c>
      <c r="G558" s="176" t="s">
        <v>332</v>
      </c>
      <c r="H558" s="177"/>
      <c r="I558" s="178">
        <v>13996.5</v>
      </c>
      <c r="J558" s="177"/>
      <c r="K558" s="178" t="str">
        <f t="shared" si="8"/>
        <v>***</v>
      </c>
    </row>
    <row r="559" spans="1:11" x14ac:dyDescent="0.2">
      <c r="A559" s="1" t="s">
        <v>528</v>
      </c>
      <c r="C559" s="173"/>
      <c r="D559" s="174"/>
      <c r="E559" s="175" t="s">
        <v>701</v>
      </c>
      <c r="F559" s="176"/>
      <c r="G559" s="176"/>
      <c r="H559" s="177">
        <v>0</v>
      </c>
      <c r="I559" s="178">
        <v>69982.5</v>
      </c>
      <c r="J559" s="177"/>
      <c r="K559" s="178" t="str">
        <f t="shared" si="8"/>
        <v>***</v>
      </c>
    </row>
    <row r="560" spans="1:11" hidden="1" x14ac:dyDescent="0.2">
      <c r="A560" s="1" t="s">
        <v>528</v>
      </c>
      <c r="C560" s="173"/>
      <c r="D560" s="174"/>
      <c r="E560" s="175"/>
      <c r="F560" s="176" t="s">
        <v>620</v>
      </c>
      <c r="G560" s="176" t="s">
        <v>332</v>
      </c>
      <c r="H560" s="177"/>
      <c r="I560" s="178">
        <v>69982.5</v>
      </c>
      <c r="J560" s="177"/>
      <c r="K560" s="178" t="str">
        <f t="shared" si="8"/>
        <v>***</v>
      </c>
    </row>
    <row r="561" spans="1:11" x14ac:dyDescent="0.2">
      <c r="A561" s="1" t="s">
        <v>13</v>
      </c>
      <c r="C561" s="19" t="s">
        <v>69</v>
      </c>
      <c r="D561" s="25" t="s">
        <v>333</v>
      </c>
      <c r="E561" s="20" t="s">
        <v>334</v>
      </c>
      <c r="F561" s="21"/>
      <c r="G561" s="21"/>
      <c r="H561" s="28">
        <v>0</v>
      </c>
      <c r="I561" s="29">
        <v>10000</v>
      </c>
      <c r="J561" s="28" t="s">
        <v>15</v>
      </c>
      <c r="K561" s="29" t="str">
        <f t="shared" si="8"/>
        <v>***</v>
      </c>
    </row>
    <row r="562" spans="1:11" x14ac:dyDescent="0.2">
      <c r="A562" s="1" t="s">
        <v>16</v>
      </c>
      <c r="C562" s="22"/>
      <c r="D562" s="157"/>
      <c r="E562" s="23" t="s">
        <v>54</v>
      </c>
      <c r="F562" s="24"/>
      <c r="G562" s="24"/>
      <c r="H562" s="30">
        <v>0</v>
      </c>
      <c r="I562" s="31">
        <v>10000</v>
      </c>
      <c r="J562" s="30"/>
      <c r="K562" s="31" t="str">
        <f t="shared" si="8"/>
        <v>***</v>
      </c>
    </row>
    <row r="563" spans="1:11" x14ac:dyDescent="0.2">
      <c r="A563" s="1" t="s">
        <v>528</v>
      </c>
      <c r="C563" s="173"/>
      <c r="D563" s="174"/>
      <c r="E563" s="175" t="s">
        <v>805</v>
      </c>
      <c r="F563" s="176"/>
      <c r="G563" s="176"/>
      <c r="H563" s="177">
        <v>0</v>
      </c>
      <c r="I563" s="178">
        <v>1000</v>
      </c>
      <c r="J563" s="177"/>
      <c r="K563" s="178" t="str">
        <f t="shared" si="8"/>
        <v>***</v>
      </c>
    </row>
    <row r="564" spans="1:11" hidden="1" x14ac:dyDescent="0.2">
      <c r="A564" s="1" t="s">
        <v>528</v>
      </c>
      <c r="C564" s="173"/>
      <c r="D564" s="174"/>
      <c r="E564" s="175"/>
      <c r="F564" s="176" t="s">
        <v>548</v>
      </c>
      <c r="G564" s="176" t="s">
        <v>334</v>
      </c>
      <c r="H564" s="177"/>
      <c r="I564" s="178">
        <v>1000</v>
      </c>
      <c r="J564" s="177"/>
      <c r="K564" s="178" t="str">
        <f t="shared" si="8"/>
        <v>***</v>
      </c>
    </row>
    <row r="565" spans="1:11" x14ac:dyDescent="0.2">
      <c r="A565" s="1" t="s">
        <v>528</v>
      </c>
      <c r="C565" s="173"/>
      <c r="D565" s="174"/>
      <c r="E565" s="175" t="s">
        <v>806</v>
      </c>
      <c r="F565" s="176"/>
      <c r="G565" s="176"/>
      <c r="H565" s="177">
        <v>0</v>
      </c>
      <c r="I565" s="178">
        <v>9000</v>
      </c>
      <c r="J565" s="177"/>
      <c r="K565" s="178" t="str">
        <f t="shared" si="8"/>
        <v>***</v>
      </c>
    </row>
    <row r="566" spans="1:11" hidden="1" x14ac:dyDescent="0.2">
      <c r="A566" s="1" t="s">
        <v>528</v>
      </c>
      <c r="C566" s="173"/>
      <c r="D566" s="174"/>
      <c r="E566" s="175"/>
      <c r="F566" s="176" t="s">
        <v>548</v>
      </c>
      <c r="G566" s="176" t="s">
        <v>334</v>
      </c>
      <c r="H566" s="177"/>
      <c r="I566" s="178">
        <v>9000</v>
      </c>
      <c r="J566" s="177"/>
      <c r="K566" s="178" t="str">
        <f t="shared" si="8"/>
        <v>***</v>
      </c>
    </row>
    <row r="567" spans="1:11" x14ac:dyDescent="0.2">
      <c r="A567" s="1" t="s">
        <v>13</v>
      </c>
      <c r="C567" s="19" t="s">
        <v>69</v>
      </c>
      <c r="D567" s="25" t="s">
        <v>71</v>
      </c>
      <c r="E567" s="20" t="s">
        <v>72</v>
      </c>
      <c r="F567" s="21"/>
      <c r="G567" s="21"/>
      <c r="H567" s="28">
        <v>1300</v>
      </c>
      <c r="I567" s="29">
        <v>1300</v>
      </c>
      <c r="J567" s="28" t="s">
        <v>15</v>
      </c>
      <c r="K567" s="29">
        <f t="shared" si="8"/>
        <v>1</v>
      </c>
    </row>
    <row r="568" spans="1:11" x14ac:dyDescent="0.2">
      <c r="A568" s="1" t="s">
        <v>16</v>
      </c>
      <c r="C568" s="22"/>
      <c r="D568" s="157"/>
      <c r="E568" s="23" t="s">
        <v>54</v>
      </c>
      <c r="F568" s="24"/>
      <c r="G568" s="24"/>
      <c r="H568" s="30">
        <v>1300</v>
      </c>
      <c r="I568" s="31">
        <v>1300</v>
      </c>
      <c r="J568" s="30"/>
      <c r="K568" s="31">
        <f t="shared" si="8"/>
        <v>1</v>
      </c>
    </row>
    <row r="569" spans="1:11" x14ac:dyDescent="0.2">
      <c r="A569" s="1" t="s">
        <v>528</v>
      </c>
      <c r="C569" s="173"/>
      <c r="D569" s="174"/>
      <c r="E569" s="175" t="s">
        <v>532</v>
      </c>
      <c r="F569" s="176"/>
      <c r="G569" s="176"/>
      <c r="H569" s="177">
        <v>1300</v>
      </c>
      <c r="I569" s="178">
        <v>1300</v>
      </c>
      <c r="J569" s="177"/>
      <c r="K569" s="178">
        <f t="shared" si="8"/>
        <v>1</v>
      </c>
    </row>
    <row r="570" spans="1:11" hidden="1" x14ac:dyDescent="0.2">
      <c r="A570" s="1" t="s">
        <v>528</v>
      </c>
      <c r="C570" s="173"/>
      <c r="D570" s="174"/>
      <c r="E570" s="175"/>
      <c r="F570" s="176" t="s">
        <v>538</v>
      </c>
      <c r="G570" s="176" t="s">
        <v>807</v>
      </c>
      <c r="H570" s="177"/>
      <c r="I570" s="178">
        <v>1300</v>
      </c>
      <c r="J570" s="177"/>
      <c r="K570" s="178" t="str">
        <f t="shared" si="8"/>
        <v>***</v>
      </c>
    </row>
    <row r="571" spans="1:11" x14ac:dyDescent="0.2">
      <c r="A571" s="1" t="s">
        <v>13</v>
      </c>
      <c r="C571" s="19" t="s">
        <v>69</v>
      </c>
      <c r="D571" s="25" t="s">
        <v>73</v>
      </c>
      <c r="E571" s="20" t="s">
        <v>74</v>
      </c>
      <c r="F571" s="21"/>
      <c r="G571" s="21"/>
      <c r="H571" s="28">
        <v>10500</v>
      </c>
      <c r="I571" s="29">
        <v>10815</v>
      </c>
      <c r="J571" s="28" t="s">
        <v>15</v>
      </c>
      <c r="K571" s="29">
        <f t="shared" si="8"/>
        <v>1.03</v>
      </c>
    </row>
    <row r="572" spans="1:11" x14ac:dyDescent="0.2">
      <c r="A572" s="1" t="s">
        <v>16</v>
      </c>
      <c r="C572" s="22"/>
      <c r="D572" s="157"/>
      <c r="E572" s="23" t="s">
        <v>54</v>
      </c>
      <c r="F572" s="24"/>
      <c r="G572" s="24"/>
      <c r="H572" s="30">
        <v>10500</v>
      </c>
      <c r="I572" s="31">
        <v>10815</v>
      </c>
      <c r="J572" s="30"/>
      <c r="K572" s="31">
        <f t="shared" ref="K572:K635" si="9">IF(H572=0,"***",I572/H572)</f>
        <v>1.03</v>
      </c>
    </row>
    <row r="573" spans="1:11" x14ac:dyDescent="0.2">
      <c r="A573" s="1" t="s">
        <v>528</v>
      </c>
      <c r="C573" s="173"/>
      <c r="D573" s="174"/>
      <c r="E573" s="175" t="s">
        <v>532</v>
      </c>
      <c r="F573" s="176"/>
      <c r="G573" s="176"/>
      <c r="H573" s="177">
        <v>10500</v>
      </c>
      <c r="I573" s="178">
        <v>10815</v>
      </c>
      <c r="J573" s="177"/>
      <c r="K573" s="178">
        <f t="shared" si="9"/>
        <v>1.03</v>
      </c>
    </row>
    <row r="574" spans="1:11" hidden="1" x14ac:dyDescent="0.2">
      <c r="A574" s="1" t="s">
        <v>528</v>
      </c>
      <c r="C574" s="173"/>
      <c r="D574" s="174"/>
      <c r="E574" s="175"/>
      <c r="F574" s="176" t="s">
        <v>541</v>
      </c>
      <c r="G574" s="176" t="s">
        <v>808</v>
      </c>
      <c r="H574" s="177"/>
      <c r="I574" s="178">
        <v>10815</v>
      </c>
      <c r="J574" s="177"/>
      <c r="K574" s="178" t="str">
        <f t="shared" si="9"/>
        <v>***</v>
      </c>
    </row>
    <row r="575" spans="1:11" x14ac:dyDescent="0.2">
      <c r="A575" s="1" t="s">
        <v>13</v>
      </c>
      <c r="C575" s="19" t="s">
        <v>69</v>
      </c>
      <c r="D575" s="25" t="s">
        <v>75</v>
      </c>
      <c r="E575" s="20" t="s">
        <v>76</v>
      </c>
      <c r="F575" s="21"/>
      <c r="G575" s="21"/>
      <c r="H575" s="28">
        <v>26000</v>
      </c>
      <c r="I575" s="29">
        <v>22000</v>
      </c>
      <c r="J575" s="28" t="s">
        <v>15</v>
      </c>
      <c r="K575" s="29">
        <f t="shared" si="9"/>
        <v>0.84615384615384615</v>
      </c>
    </row>
    <row r="576" spans="1:11" x14ac:dyDescent="0.2">
      <c r="A576" s="1" t="s">
        <v>16</v>
      </c>
      <c r="C576" s="22"/>
      <c r="D576" s="157"/>
      <c r="E576" s="23" t="s">
        <v>54</v>
      </c>
      <c r="F576" s="24"/>
      <c r="G576" s="24"/>
      <c r="H576" s="30">
        <v>26000</v>
      </c>
      <c r="I576" s="31">
        <v>22000</v>
      </c>
      <c r="J576" s="30"/>
      <c r="K576" s="31">
        <f t="shared" si="9"/>
        <v>0.84615384615384615</v>
      </c>
    </row>
    <row r="577" spans="1:11" x14ac:dyDescent="0.2">
      <c r="A577" s="1" t="s">
        <v>528</v>
      </c>
      <c r="C577" s="173"/>
      <c r="D577" s="174"/>
      <c r="E577" s="175" t="s">
        <v>532</v>
      </c>
      <c r="F577" s="176"/>
      <c r="G577" s="176"/>
      <c r="H577" s="177">
        <v>26000</v>
      </c>
      <c r="I577" s="178">
        <v>22000</v>
      </c>
      <c r="J577" s="177"/>
      <c r="K577" s="178">
        <f t="shared" si="9"/>
        <v>0.84615384615384615</v>
      </c>
    </row>
    <row r="578" spans="1:11" hidden="1" x14ac:dyDescent="0.2">
      <c r="A578" s="1" t="s">
        <v>528</v>
      </c>
      <c r="C578" s="173"/>
      <c r="D578" s="174"/>
      <c r="E578" s="175"/>
      <c r="F578" s="176" t="s">
        <v>538</v>
      </c>
      <c r="G578" s="176" t="s">
        <v>809</v>
      </c>
      <c r="H578" s="177"/>
      <c r="I578" s="178">
        <v>22000</v>
      </c>
      <c r="J578" s="177"/>
      <c r="K578" s="178" t="str">
        <f t="shared" si="9"/>
        <v>***</v>
      </c>
    </row>
    <row r="579" spans="1:11" x14ac:dyDescent="0.2">
      <c r="A579" s="1" t="s">
        <v>13</v>
      </c>
      <c r="C579" s="19" t="s">
        <v>69</v>
      </c>
      <c r="D579" s="25" t="s">
        <v>77</v>
      </c>
      <c r="E579" s="20" t="s">
        <v>78</v>
      </c>
      <c r="F579" s="21"/>
      <c r="G579" s="21"/>
      <c r="H579" s="28">
        <v>2000</v>
      </c>
      <c r="I579" s="29">
        <v>2000</v>
      </c>
      <c r="J579" s="28" t="s">
        <v>15</v>
      </c>
      <c r="K579" s="29">
        <f t="shared" si="9"/>
        <v>1</v>
      </c>
    </row>
    <row r="580" spans="1:11" x14ac:dyDescent="0.2">
      <c r="A580" s="1" t="s">
        <v>16</v>
      </c>
      <c r="C580" s="22"/>
      <c r="D580" s="157"/>
      <c r="E580" s="23" t="s">
        <v>54</v>
      </c>
      <c r="F580" s="24"/>
      <c r="G580" s="24"/>
      <c r="H580" s="30">
        <v>2000</v>
      </c>
      <c r="I580" s="31">
        <v>2000</v>
      </c>
      <c r="J580" s="30"/>
      <c r="K580" s="31">
        <f t="shared" si="9"/>
        <v>1</v>
      </c>
    </row>
    <row r="581" spans="1:11" x14ac:dyDescent="0.2">
      <c r="A581" s="1" t="s">
        <v>528</v>
      </c>
      <c r="C581" s="173"/>
      <c r="D581" s="174"/>
      <c r="E581" s="175" t="s">
        <v>532</v>
      </c>
      <c r="F581" s="176"/>
      <c r="G581" s="176"/>
      <c r="H581" s="177">
        <v>2000</v>
      </c>
      <c r="I581" s="178">
        <v>2000</v>
      </c>
      <c r="J581" s="177"/>
      <c r="K581" s="178">
        <f t="shared" si="9"/>
        <v>1</v>
      </c>
    </row>
    <row r="582" spans="1:11" hidden="1" x14ac:dyDescent="0.2">
      <c r="A582" s="1" t="s">
        <v>528</v>
      </c>
      <c r="C582" s="173"/>
      <c r="D582" s="174"/>
      <c r="E582" s="175"/>
      <c r="F582" s="176" t="s">
        <v>536</v>
      </c>
      <c r="G582" s="176" t="s">
        <v>810</v>
      </c>
      <c r="H582" s="177"/>
      <c r="I582" s="178">
        <v>2000</v>
      </c>
      <c r="J582" s="177"/>
      <c r="K582" s="178" t="str">
        <f t="shared" si="9"/>
        <v>***</v>
      </c>
    </row>
    <row r="583" spans="1:11" x14ac:dyDescent="0.2">
      <c r="A583" s="1" t="s">
        <v>13</v>
      </c>
      <c r="C583" s="19" t="s">
        <v>69</v>
      </c>
      <c r="D583" s="25" t="s">
        <v>79</v>
      </c>
      <c r="E583" s="20" t="s">
        <v>80</v>
      </c>
      <c r="F583" s="21"/>
      <c r="G583" s="21"/>
      <c r="H583" s="28">
        <v>650</v>
      </c>
      <c r="I583" s="29">
        <v>650</v>
      </c>
      <c r="J583" s="28" t="s">
        <v>15</v>
      </c>
      <c r="K583" s="29">
        <f t="shared" si="9"/>
        <v>1</v>
      </c>
    </row>
    <row r="584" spans="1:11" x14ac:dyDescent="0.2">
      <c r="A584" s="1" t="s">
        <v>16</v>
      </c>
      <c r="C584" s="22"/>
      <c r="D584" s="157"/>
      <c r="E584" s="23" t="s">
        <v>54</v>
      </c>
      <c r="F584" s="24"/>
      <c r="G584" s="24"/>
      <c r="H584" s="30">
        <v>650</v>
      </c>
      <c r="I584" s="31">
        <v>650</v>
      </c>
      <c r="J584" s="30"/>
      <c r="K584" s="31">
        <f t="shared" si="9"/>
        <v>1</v>
      </c>
    </row>
    <row r="585" spans="1:11" x14ac:dyDescent="0.2">
      <c r="A585" s="1" t="s">
        <v>528</v>
      </c>
      <c r="C585" s="173"/>
      <c r="D585" s="174"/>
      <c r="E585" s="175" t="s">
        <v>532</v>
      </c>
      <c r="F585" s="176"/>
      <c r="G585" s="176"/>
      <c r="H585" s="177">
        <v>650</v>
      </c>
      <c r="I585" s="178">
        <v>650</v>
      </c>
      <c r="J585" s="177"/>
      <c r="K585" s="178">
        <f t="shared" si="9"/>
        <v>1</v>
      </c>
    </row>
    <row r="586" spans="1:11" hidden="1" x14ac:dyDescent="0.2">
      <c r="A586" s="1" t="s">
        <v>528</v>
      </c>
      <c r="C586" s="173"/>
      <c r="D586" s="174"/>
      <c r="E586" s="175"/>
      <c r="F586" s="176" t="s">
        <v>538</v>
      </c>
      <c r="G586" s="176" t="s">
        <v>811</v>
      </c>
      <c r="H586" s="177"/>
      <c r="I586" s="178">
        <v>650</v>
      </c>
      <c r="J586" s="177"/>
      <c r="K586" s="178" t="str">
        <f t="shared" si="9"/>
        <v>***</v>
      </c>
    </row>
    <row r="587" spans="1:11" x14ac:dyDescent="0.2">
      <c r="A587" s="1" t="s">
        <v>13</v>
      </c>
      <c r="C587" s="19" t="s">
        <v>69</v>
      </c>
      <c r="D587" s="25" t="s">
        <v>81</v>
      </c>
      <c r="E587" s="20" t="s">
        <v>82</v>
      </c>
      <c r="F587" s="21"/>
      <c r="G587" s="21"/>
      <c r="H587" s="28">
        <v>25000</v>
      </c>
      <c r="I587" s="29">
        <v>15000</v>
      </c>
      <c r="J587" s="28" t="s">
        <v>15</v>
      </c>
      <c r="K587" s="29">
        <f t="shared" si="9"/>
        <v>0.6</v>
      </c>
    </row>
    <row r="588" spans="1:11" x14ac:dyDescent="0.2">
      <c r="A588" s="1" t="s">
        <v>16</v>
      </c>
      <c r="C588" s="22"/>
      <c r="D588" s="157"/>
      <c r="E588" s="23" t="s">
        <v>54</v>
      </c>
      <c r="F588" s="24"/>
      <c r="G588" s="24"/>
      <c r="H588" s="30">
        <v>25000</v>
      </c>
      <c r="I588" s="31">
        <v>15000</v>
      </c>
      <c r="J588" s="30"/>
      <c r="K588" s="31">
        <f t="shared" si="9"/>
        <v>0.6</v>
      </c>
    </row>
    <row r="589" spans="1:11" x14ac:dyDescent="0.2">
      <c r="A589" s="1" t="s">
        <v>528</v>
      </c>
      <c r="C589" s="173"/>
      <c r="D589" s="174"/>
      <c r="E589" s="175" t="s">
        <v>532</v>
      </c>
      <c r="F589" s="176"/>
      <c r="G589" s="176"/>
      <c r="H589" s="177">
        <v>25000</v>
      </c>
      <c r="I589" s="178">
        <v>15000</v>
      </c>
      <c r="J589" s="177"/>
      <c r="K589" s="178">
        <f t="shared" si="9"/>
        <v>0.6</v>
      </c>
    </row>
    <row r="590" spans="1:11" hidden="1" x14ac:dyDescent="0.2">
      <c r="A590" s="1" t="s">
        <v>528</v>
      </c>
      <c r="C590" s="173"/>
      <c r="D590" s="174"/>
      <c r="E590" s="175"/>
      <c r="F590" s="176" t="s">
        <v>538</v>
      </c>
      <c r="G590" s="176" t="s">
        <v>812</v>
      </c>
      <c r="H590" s="177"/>
      <c r="I590" s="178">
        <v>15000</v>
      </c>
      <c r="J590" s="177"/>
      <c r="K590" s="178" t="str">
        <f t="shared" si="9"/>
        <v>***</v>
      </c>
    </row>
    <row r="591" spans="1:11" x14ac:dyDescent="0.2">
      <c r="A591" s="1" t="s">
        <v>13</v>
      </c>
      <c r="C591" s="19" t="s">
        <v>69</v>
      </c>
      <c r="D591" s="25" t="s">
        <v>83</v>
      </c>
      <c r="E591" s="20" t="s">
        <v>84</v>
      </c>
      <c r="F591" s="21"/>
      <c r="G591" s="21"/>
      <c r="H591" s="28">
        <v>35000</v>
      </c>
      <c r="I591" s="29">
        <v>35000</v>
      </c>
      <c r="J591" s="28" t="s">
        <v>15</v>
      </c>
      <c r="K591" s="29">
        <f t="shared" si="9"/>
        <v>1</v>
      </c>
    </row>
    <row r="592" spans="1:11" x14ac:dyDescent="0.2">
      <c r="A592" s="1" t="s">
        <v>16</v>
      </c>
      <c r="C592" s="22"/>
      <c r="D592" s="157"/>
      <c r="E592" s="23" t="s">
        <v>54</v>
      </c>
      <c r="F592" s="24"/>
      <c r="G592" s="24"/>
      <c r="H592" s="30">
        <v>35000</v>
      </c>
      <c r="I592" s="31">
        <v>35000</v>
      </c>
      <c r="J592" s="30"/>
      <c r="K592" s="31">
        <f t="shared" si="9"/>
        <v>1</v>
      </c>
    </row>
    <row r="593" spans="1:11" x14ac:dyDescent="0.2">
      <c r="A593" s="1" t="s">
        <v>528</v>
      </c>
      <c r="C593" s="173"/>
      <c r="D593" s="174"/>
      <c r="E593" s="175" t="s">
        <v>532</v>
      </c>
      <c r="F593" s="176"/>
      <c r="G593" s="176"/>
      <c r="H593" s="177">
        <v>35000</v>
      </c>
      <c r="I593" s="178">
        <v>35000</v>
      </c>
      <c r="J593" s="177"/>
      <c r="K593" s="178">
        <f t="shared" si="9"/>
        <v>1</v>
      </c>
    </row>
    <row r="594" spans="1:11" hidden="1" x14ac:dyDescent="0.2">
      <c r="A594" s="1" t="s">
        <v>528</v>
      </c>
      <c r="C594" s="173"/>
      <c r="D594" s="174"/>
      <c r="E594" s="175"/>
      <c r="F594" s="176" t="s">
        <v>560</v>
      </c>
      <c r="G594" s="176" t="s">
        <v>813</v>
      </c>
      <c r="H594" s="177"/>
      <c r="I594" s="178">
        <v>35000</v>
      </c>
      <c r="J594" s="177"/>
      <c r="K594" s="178" t="str">
        <f t="shared" si="9"/>
        <v>***</v>
      </c>
    </row>
    <row r="595" spans="1:11" x14ac:dyDescent="0.2">
      <c r="A595" s="1" t="s">
        <v>13</v>
      </c>
      <c r="C595" s="19" t="s">
        <v>69</v>
      </c>
      <c r="D595" s="25" t="s">
        <v>85</v>
      </c>
      <c r="E595" s="20" t="s">
        <v>86</v>
      </c>
      <c r="F595" s="21"/>
      <c r="G595" s="21"/>
      <c r="H595" s="28">
        <v>3285</v>
      </c>
      <c r="I595" s="29">
        <v>3285</v>
      </c>
      <c r="J595" s="28" t="s">
        <v>15</v>
      </c>
      <c r="K595" s="29">
        <f t="shared" si="9"/>
        <v>1</v>
      </c>
    </row>
    <row r="596" spans="1:11" x14ac:dyDescent="0.2">
      <c r="A596" s="1" t="s">
        <v>16</v>
      </c>
      <c r="C596" s="22"/>
      <c r="D596" s="157"/>
      <c r="E596" s="23" t="s">
        <v>54</v>
      </c>
      <c r="F596" s="24"/>
      <c r="G596" s="24"/>
      <c r="H596" s="30">
        <v>3285</v>
      </c>
      <c r="I596" s="31">
        <v>3285</v>
      </c>
      <c r="J596" s="30"/>
      <c r="K596" s="31">
        <f t="shared" si="9"/>
        <v>1</v>
      </c>
    </row>
    <row r="597" spans="1:11" x14ac:dyDescent="0.2">
      <c r="A597" s="1" t="s">
        <v>528</v>
      </c>
      <c r="C597" s="173"/>
      <c r="D597" s="174"/>
      <c r="E597" s="175" t="s">
        <v>814</v>
      </c>
      <c r="F597" s="176"/>
      <c r="G597" s="176"/>
      <c r="H597" s="177">
        <v>3285</v>
      </c>
      <c r="I597" s="178">
        <v>3285</v>
      </c>
      <c r="J597" s="177"/>
      <c r="K597" s="178">
        <f t="shared" si="9"/>
        <v>1</v>
      </c>
    </row>
    <row r="598" spans="1:11" hidden="1" x14ac:dyDescent="0.2">
      <c r="A598" s="1" t="s">
        <v>528</v>
      </c>
      <c r="C598" s="173"/>
      <c r="D598" s="174"/>
      <c r="E598" s="175"/>
      <c r="F598" s="176" t="s">
        <v>548</v>
      </c>
      <c r="G598" s="176" t="s">
        <v>815</v>
      </c>
      <c r="H598" s="177"/>
      <c r="I598" s="178">
        <v>3285</v>
      </c>
      <c r="J598" s="177"/>
      <c r="K598" s="178" t="str">
        <f t="shared" si="9"/>
        <v>***</v>
      </c>
    </row>
    <row r="599" spans="1:11" x14ac:dyDescent="0.2">
      <c r="A599" s="1" t="s">
        <v>13</v>
      </c>
      <c r="C599" s="19" t="s">
        <v>69</v>
      </c>
      <c r="D599" s="25" t="s">
        <v>87</v>
      </c>
      <c r="E599" s="20" t="s">
        <v>88</v>
      </c>
      <c r="F599" s="21"/>
      <c r="G599" s="21"/>
      <c r="H599" s="28">
        <v>13000</v>
      </c>
      <c r="I599" s="29">
        <v>13650</v>
      </c>
      <c r="J599" s="28" t="s">
        <v>15</v>
      </c>
      <c r="K599" s="29">
        <f t="shared" si="9"/>
        <v>1.05</v>
      </c>
    </row>
    <row r="600" spans="1:11" x14ac:dyDescent="0.2">
      <c r="A600" s="1" t="s">
        <v>16</v>
      </c>
      <c r="C600" s="22"/>
      <c r="D600" s="157"/>
      <c r="E600" s="23" t="s">
        <v>54</v>
      </c>
      <c r="F600" s="24"/>
      <c r="G600" s="24"/>
      <c r="H600" s="30">
        <v>13000</v>
      </c>
      <c r="I600" s="31">
        <v>13650</v>
      </c>
      <c r="J600" s="30"/>
      <c r="K600" s="31">
        <f t="shared" si="9"/>
        <v>1.05</v>
      </c>
    </row>
    <row r="601" spans="1:11" x14ac:dyDescent="0.2">
      <c r="A601" s="1" t="s">
        <v>528</v>
      </c>
      <c r="C601" s="173"/>
      <c r="D601" s="174"/>
      <c r="E601" s="175" t="s">
        <v>619</v>
      </c>
      <c r="F601" s="176"/>
      <c r="G601" s="176"/>
      <c r="H601" s="177">
        <v>13000</v>
      </c>
      <c r="I601" s="178">
        <v>13650</v>
      </c>
      <c r="J601" s="177"/>
      <c r="K601" s="178">
        <f t="shared" si="9"/>
        <v>1.05</v>
      </c>
    </row>
    <row r="602" spans="1:11" hidden="1" x14ac:dyDescent="0.2">
      <c r="A602" s="1" t="s">
        <v>528</v>
      </c>
      <c r="C602" s="173"/>
      <c r="D602" s="174"/>
      <c r="E602" s="175"/>
      <c r="F602" s="176" t="s">
        <v>670</v>
      </c>
      <c r="G602" s="176" t="s">
        <v>816</v>
      </c>
      <c r="H602" s="177"/>
      <c r="I602" s="178">
        <v>13650</v>
      </c>
      <c r="J602" s="177"/>
      <c r="K602" s="178" t="str">
        <f t="shared" si="9"/>
        <v>***</v>
      </c>
    </row>
    <row r="603" spans="1:11" x14ac:dyDescent="0.2">
      <c r="A603" s="1" t="s">
        <v>13</v>
      </c>
      <c r="C603" s="19" t="s">
        <v>69</v>
      </c>
      <c r="D603" s="25" t="s">
        <v>89</v>
      </c>
      <c r="E603" s="20" t="s">
        <v>90</v>
      </c>
      <c r="F603" s="21"/>
      <c r="G603" s="21"/>
      <c r="H603" s="28">
        <v>118298</v>
      </c>
      <c r="I603" s="29">
        <v>121846.9</v>
      </c>
      <c r="J603" s="28" t="s">
        <v>15</v>
      </c>
      <c r="K603" s="29">
        <f t="shared" si="9"/>
        <v>1.0299996618708684</v>
      </c>
    </row>
    <row r="604" spans="1:11" x14ac:dyDescent="0.2">
      <c r="A604" s="1" t="s">
        <v>16</v>
      </c>
      <c r="C604" s="22"/>
      <c r="D604" s="157"/>
      <c r="E604" s="23" t="s">
        <v>54</v>
      </c>
      <c r="F604" s="24"/>
      <c r="G604" s="24"/>
      <c r="H604" s="30">
        <v>118298</v>
      </c>
      <c r="I604" s="31">
        <v>121846.9</v>
      </c>
      <c r="J604" s="30"/>
      <c r="K604" s="31">
        <f t="shared" si="9"/>
        <v>1.0299996618708684</v>
      </c>
    </row>
    <row r="605" spans="1:11" x14ac:dyDescent="0.2">
      <c r="A605" s="1" t="s">
        <v>528</v>
      </c>
      <c r="C605" s="173"/>
      <c r="D605" s="174"/>
      <c r="E605" s="175" t="s">
        <v>532</v>
      </c>
      <c r="F605" s="176"/>
      <c r="G605" s="176"/>
      <c r="H605" s="177">
        <v>118298</v>
      </c>
      <c r="I605" s="178">
        <v>121846.9</v>
      </c>
      <c r="J605" s="177"/>
      <c r="K605" s="178">
        <f t="shared" si="9"/>
        <v>1.0299996618708684</v>
      </c>
    </row>
    <row r="606" spans="1:11" hidden="1" x14ac:dyDescent="0.2">
      <c r="A606" s="1" t="s">
        <v>528</v>
      </c>
      <c r="C606" s="173"/>
      <c r="D606" s="174"/>
      <c r="E606" s="175"/>
      <c r="F606" s="176" t="s">
        <v>548</v>
      </c>
      <c r="G606" s="176" t="s">
        <v>817</v>
      </c>
      <c r="H606" s="177"/>
      <c r="I606" s="178">
        <v>121846.9</v>
      </c>
      <c r="J606" s="177"/>
      <c r="K606" s="178" t="str">
        <f t="shared" si="9"/>
        <v>***</v>
      </c>
    </row>
    <row r="607" spans="1:11" x14ac:dyDescent="0.2">
      <c r="A607" s="1" t="s">
        <v>13</v>
      </c>
      <c r="C607" s="19" t="s">
        <v>69</v>
      </c>
      <c r="D607" s="25" t="s">
        <v>91</v>
      </c>
      <c r="E607" s="20" t="s">
        <v>92</v>
      </c>
      <c r="F607" s="21"/>
      <c r="G607" s="21"/>
      <c r="H607" s="28">
        <v>8000</v>
      </c>
      <c r="I607" s="29">
        <v>8400</v>
      </c>
      <c r="J607" s="28" t="s">
        <v>15</v>
      </c>
      <c r="K607" s="29">
        <f t="shared" si="9"/>
        <v>1.05</v>
      </c>
    </row>
    <row r="608" spans="1:11" x14ac:dyDescent="0.2">
      <c r="A608" s="1" t="s">
        <v>16</v>
      </c>
      <c r="C608" s="22"/>
      <c r="D608" s="157"/>
      <c r="E608" s="23" t="s">
        <v>54</v>
      </c>
      <c r="F608" s="24"/>
      <c r="G608" s="24"/>
      <c r="H608" s="30">
        <v>8000</v>
      </c>
      <c r="I608" s="31">
        <v>8400</v>
      </c>
      <c r="J608" s="30"/>
      <c r="K608" s="31">
        <f t="shared" si="9"/>
        <v>1.05</v>
      </c>
    </row>
    <row r="609" spans="1:11" x14ac:dyDescent="0.2">
      <c r="A609" s="1" t="s">
        <v>528</v>
      </c>
      <c r="C609" s="173"/>
      <c r="D609" s="174"/>
      <c r="E609" s="175" t="s">
        <v>532</v>
      </c>
      <c r="F609" s="176"/>
      <c r="G609" s="176"/>
      <c r="H609" s="177">
        <v>8000</v>
      </c>
      <c r="I609" s="178">
        <v>8400</v>
      </c>
      <c r="J609" s="177"/>
      <c r="K609" s="178">
        <f t="shared" si="9"/>
        <v>1.05</v>
      </c>
    </row>
    <row r="610" spans="1:11" hidden="1" x14ac:dyDescent="0.2">
      <c r="A610" s="1" t="s">
        <v>528</v>
      </c>
      <c r="C610" s="173"/>
      <c r="D610" s="174"/>
      <c r="E610" s="175"/>
      <c r="F610" s="176" t="s">
        <v>548</v>
      </c>
      <c r="G610" s="176" t="s">
        <v>818</v>
      </c>
      <c r="H610" s="177"/>
      <c r="I610" s="178">
        <v>8400</v>
      </c>
      <c r="J610" s="177"/>
      <c r="K610" s="178" t="str">
        <f t="shared" si="9"/>
        <v>***</v>
      </c>
    </row>
    <row r="611" spans="1:11" x14ac:dyDescent="0.2">
      <c r="A611" s="1" t="s">
        <v>13</v>
      </c>
      <c r="C611" s="19" t="s">
        <v>69</v>
      </c>
      <c r="D611" s="25" t="s">
        <v>94</v>
      </c>
      <c r="E611" s="20" t="s">
        <v>95</v>
      </c>
      <c r="F611" s="21"/>
      <c r="G611" s="21"/>
      <c r="H611" s="28">
        <v>7000</v>
      </c>
      <c r="I611" s="29">
        <v>7000</v>
      </c>
      <c r="J611" s="28" t="s">
        <v>15</v>
      </c>
      <c r="K611" s="29">
        <f t="shared" si="9"/>
        <v>1</v>
      </c>
    </row>
    <row r="612" spans="1:11" x14ac:dyDescent="0.2">
      <c r="A612" s="1" t="s">
        <v>16</v>
      </c>
      <c r="C612" s="22"/>
      <c r="D612" s="157"/>
      <c r="E612" s="23" t="s">
        <v>54</v>
      </c>
      <c r="F612" s="24"/>
      <c r="G612" s="24"/>
      <c r="H612" s="30">
        <v>7000</v>
      </c>
      <c r="I612" s="31">
        <v>7000</v>
      </c>
      <c r="J612" s="30"/>
      <c r="K612" s="31">
        <f t="shared" si="9"/>
        <v>1</v>
      </c>
    </row>
    <row r="613" spans="1:11" x14ac:dyDescent="0.2">
      <c r="A613" s="1" t="s">
        <v>528</v>
      </c>
      <c r="C613" s="173"/>
      <c r="D613" s="174"/>
      <c r="E613" s="175" t="s">
        <v>532</v>
      </c>
      <c r="F613" s="176"/>
      <c r="G613" s="176"/>
      <c r="H613" s="177">
        <v>7000</v>
      </c>
      <c r="I613" s="178">
        <v>7000</v>
      </c>
      <c r="J613" s="177"/>
      <c r="K613" s="178">
        <f t="shared" si="9"/>
        <v>1</v>
      </c>
    </row>
    <row r="614" spans="1:11" hidden="1" x14ac:dyDescent="0.2">
      <c r="A614" s="1" t="s">
        <v>528</v>
      </c>
      <c r="C614" s="173"/>
      <c r="D614" s="174"/>
      <c r="E614" s="175"/>
      <c r="F614" s="176" t="s">
        <v>538</v>
      </c>
      <c r="G614" s="176" t="s">
        <v>819</v>
      </c>
      <c r="H614" s="177"/>
      <c r="I614" s="178">
        <v>7000</v>
      </c>
      <c r="J614" s="177"/>
      <c r="K614" s="178" t="str">
        <f t="shared" si="9"/>
        <v>***</v>
      </c>
    </row>
    <row r="615" spans="1:11" x14ac:dyDescent="0.2">
      <c r="A615" s="1" t="s">
        <v>13</v>
      </c>
      <c r="C615" s="19" t="s">
        <v>69</v>
      </c>
      <c r="D615" s="25" t="s">
        <v>335</v>
      </c>
      <c r="E615" s="20" t="s">
        <v>820</v>
      </c>
      <c r="F615" s="21"/>
      <c r="G615" s="21"/>
      <c r="H615" s="28">
        <v>0</v>
      </c>
      <c r="I615" s="29">
        <v>6000</v>
      </c>
      <c r="J615" s="28" t="s">
        <v>15</v>
      </c>
      <c r="K615" s="29" t="str">
        <f t="shared" si="9"/>
        <v>***</v>
      </c>
    </row>
    <row r="616" spans="1:11" x14ac:dyDescent="0.2">
      <c r="A616" s="1" t="s">
        <v>16</v>
      </c>
      <c r="C616" s="22"/>
      <c r="D616" s="157"/>
      <c r="E616" s="23" t="s">
        <v>54</v>
      </c>
      <c r="F616" s="24"/>
      <c r="G616" s="24"/>
      <c r="H616" s="30">
        <v>0</v>
      </c>
      <c r="I616" s="31">
        <v>6000</v>
      </c>
      <c r="J616" s="30"/>
      <c r="K616" s="31" t="str">
        <f t="shared" si="9"/>
        <v>***</v>
      </c>
    </row>
    <row r="617" spans="1:11" x14ac:dyDescent="0.2">
      <c r="A617" s="1" t="s">
        <v>528</v>
      </c>
      <c r="C617" s="173"/>
      <c r="D617" s="174"/>
      <c r="E617" s="175" t="s">
        <v>532</v>
      </c>
      <c r="F617" s="176"/>
      <c r="G617" s="176"/>
      <c r="H617" s="177">
        <v>0</v>
      </c>
      <c r="I617" s="178">
        <v>6000</v>
      </c>
      <c r="J617" s="177"/>
      <c r="K617" s="178" t="str">
        <f t="shared" si="9"/>
        <v>***</v>
      </c>
    </row>
    <row r="618" spans="1:11" hidden="1" x14ac:dyDescent="0.2">
      <c r="A618" s="1" t="s">
        <v>528</v>
      </c>
      <c r="C618" s="173"/>
      <c r="D618" s="174"/>
      <c r="E618" s="175"/>
      <c r="F618" s="176" t="s">
        <v>538</v>
      </c>
      <c r="G618" s="176" t="s">
        <v>336</v>
      </c>
      <c r="H618" s="177"/>
      <c r="I618" s="178">
        <v>6000</v>
      </c>
      <c r="J618" s="177"/>
      <c r="K618" s="178" t="str">
        <f t="shared" si="9"/>
        <v>***</v>
      </c>
    </row>
    <row r="619" spans="1:11" x14ac:dyDescent="0.2">
      <c r="A619" s="1" t="s">
        <v>13</v>
      </c>
      <c r="C619" s="19" t="s">
        <v>69</v>
      </c>
      <c r="D619" s="25" t="s">
        <v>96</v>
      </c>
      <c r="E619" s="20" t="s">
        <v>97</v>
      </c>
      <c r="F619" s="21"/>
      <c r="G619" s="21"/>
      <c r="H619" s="28">
        <v>18000</v>
      </c>
      <c r="I619" s="29">
        <v>19000</v>
      </c>
      <c r="J619" s="28" t="s">
        <v>15</v>
      </c>
      <c r="K619" s="29">
        <f t="shared" si="9"/>
        <v>1.0555555555555556</v>
      </c>
    </row>
    <row r="620" spans="1:11" x14ac:dyDescent="0.2">
      <c r="A620" s="1" t="s">
        <v>16</v>
      </c>
      <c r="C620" s="22"/>
      <c r="D620" s="157"/>
      <c r="E620" s="23" t="s">
        <v>93</v>
      </c>
      <c r="F620" s="24"/>
      <c r="G620" s="24"/>
      <c r="H620" s="30">
        <v>18000</v>
      </c>
      <c r="I620" s="31">
        <v>19000</v>
      </c>
      <c r="J620" s="30"/>
      <c r="K620" s="31">
        <f t="shared" si="9"/>
        <v>1.0555555555555556</v>
      </c>
    </row>
    <row r="621" spans="1:11" x14ac:dyDescent="0.2">
      <c r="A621" s="1" t="s">
        <v>528</v>
      </c>
      <c r="C621" s="173"/>
      <c r="D621" s="174"/>
      <c r="E621" s="175" t="s">
        <v>532</v>
      </c>
      <c r="F621" s="176"/>
      <c r="G621" s="176"/>
      <c r="H621" s="177">
        <v>18000</v>
      </c>
      <c r="I621" s="178">
        <v>19000</v>
      </c>
      <c r="J621" s="177"/>
      <c r="K621" s="178">
        <f t="shared" si="9"/>
        <v>1.0555555555555556</v>
      </c>
    </row>
    <row r="622" spans="1:11" hidden="1" x14ac:dyDescent="0.2">
      <c r="A622" s="1" t="s">
        <v>528</v>
      </c>
      <c r="C622" s="173"/>
      <c r="D622" s="174"/>
      <c r="E622" s="175"/>
      <c r="F622" s="176" t="s">
        <v>670</v>
      </c>
      <c r="G622" s="176" t="s">
        <v>97</v>
      </c>
      <c r="H622" s="177"/>
      <c r="I622" s="178">
        <v>19000</v>
      </c>
      <c r="J622" s="177"/>
      <c r="K622" s="178" t="str">
        <f t="shared" si="9"/>
        <v>***</v>
      </c>
    </row>
    <row r="623" spans="1:11" x14ac:dyDescent="0.2">
      <c r="A623" s="1" t="s">
        <v>13</v>
      </c>
      <c r="C623" s="19" t="s">
        <v>69</v>
      </c>
      <c r="D623" s="25" t="s">
        <v>98</v>
      </c>
      <c r="E623" s="20" t="s">
        <v>99</v>
      </c>
      <c r="F623" s="21"/>
      <c r="G623" s="21"/>
      <c r="H623" s="28">
        <v>42000</v>
      </c>
      <c r="I623" s="29">
        <v>44100</v>
      </c>
      <c r="J623" s="28" t="s">
        <v>15</v>
      </c>
      <c r="K623" s="29">
        <f t="shared" si="9"/>
        <v>1.05</v>
      </c>
    </row>
    <row r="624" spans="1:11" x14ac:dyDescent="0.2">
      <c r="A624" s="1" t="s">
        <v>16</v>
      </c>
      <c r="C624" s="22"/>
      <c r="D624" s="157"/>
      <c r="E624" s="23" t="s">
        <v>93</v>
      </c>
      <c r="F624" s="24"/>
      <c r="G624" s="24"/>
      <c r="H624" s="30">
        <v>42000</v>
      </c>
      <c r="I624" s="31">
        <v>44100</v>
      </c>
      <c r="J624" s="30"/>
      <c r="K624" s="31">
        <f t="shared" si="9"/>
        <v>1.05</v>
      </c>
    </row>
    <row r="625" spans="1:11" x14ac:dyDescent="0.2">
      <c r="A625" s="1" t="s">
        <v>528</v>
      </c>
      <c r="C625" s="173"/>
      <c r="D625" s="174"/>
      <c r="E625" s="175" t="s">
        <v>619</v>
      </c>
      <c r="F625" s="176"/>
      <c r="G625" s="176"/>
      <c r="H625" s="177">
        <v>42000</v>
      </c>
      <c r="I625" s="178">
        <v>44100</v>
      </c>
      <c r="J625" s="177"/>
      <c r="K625" s="178">
        <f t="shared" si="9"/>
        <v>1.05</v>
      </c>
    </row>
    <row r="626" spans="1:11" hidden="1" x14ac:dyDescent="0.2">
      <c r="A626" s="1" t="s">
        <v>528</v>
      </c>
      <c r="C626" s="173"/>
      <c r="D626" s="174"/>
      <c r="E626" s="175"/>
      <c r="F626" s="176" t="s">
        <v>670</v>
      </c>
      <c r="G626" s="176" t="s">
        <v>99</v>
      </c>
      <c r="H626" s="177"/>
      <c r="I626" s="178">
        <v>44100</v>
      </c>
      <c r="J626" s="177"/>
      <c r="K626" s="178" t="str">
        <f t="shared" si="9"/>
        <v>***</v>
      </c>
    </row>
    <row r="627" spans="1:11" x14ac:dyDescent="0.2">
      <c r="A627" s="1" t="s">
        <v>13</v>
      </c>
      <c r="C627" s="19" t="s">
        <v>69</v>
      </c>
      <c r="D627" s="25" t="s">
        <v>100</v>
      </c>
      <c r="E627" s="20" t="s">
        <v>101</v>
      </c>
      <c r="F627" s="21"/>
      <c r="G627" s="21"/>
      <c r="H627" s="28">
        <v>353000</v>
      </c>
      <c r="I627" s="29">
        <v>370650</v>
      </c>
      <c r="J627" s="28" t="s">
        <v>15</v>
      </c>
      <c r="K627" s="29">
        <f t="shared" si="9"/>
        <v>1.05</v>
      </c>
    </row>
    <row r="628" spans="1:11" x14ac:dyDescent="0.2">
      <c r="A628" s="1" t="s">
        <v>16</v>
      </c>
      <c r="C628" s="22"/>
      <c r="D628" s="157"/>
      <c r="E628" s="23" t="s">
        <v>102</v>
      </c>
      <c r="F628" s="24"/>
      <c r="G628" s="24"/>
      <c r="H628" s="30">
        <v>353000</v>
      </c>
      <c r="I628" s="31">
        <v>370650</v>
      </c>
      <c r="J628" s="30"/>
      <c r="K628" s="31">
        <f t="shared" si="9"/>
        <v>1.05</v>
      </c>
    </row>
    <row r="629" spans="1:11" x14ac:dyDescent="0.2">
      <c r="A629" s="1" t="s">
        <v>528</v>
      </c>
      <c r="C629" s="173"/>
      <c r="D629" s="174"/>
      <c r="E629" s="175" t="s">
        <v>619</v>
      </c>
      <c r="F629" s="176"/>
      <c r="G629" s="176"/>
      <c r="H629" s="177">
        <v>353000</v>
      </c>
      <c r="I629" s="178">
        <v>370650</v>
      </c>
      <c r="J629" s="177"/>
      <c r="K629" s="178">
        <f t="shared" si="9"/>
        <v>1.05</v>
      </c>
    </row>
    <row r="630" spans="1:11" hidden="1" x14ac:dyDescent="0.2">
      <c r="A630" s="1" t="s">
        <v>528</v>
      </c>
      <c r="C630" s="173"/>
      <c r="D630" s="174"/>
      <c r="E630" s="175"/>
      <c r="F630" s="176" t="s">
        <v>670</v>
      </c>
      <c r="G630" s="176" t="s">
        <v>101</v>
      </c>
      <c r="H630" s="177"/>
      <c r="I630" s="178">
        <v>370650</v>
      </c>
      <c r="J630" s="177"/>
      <c r="K630" s="178" t="str">
        <f t="shared" si="9"/>
        <v>***</v>
      </c>
    </row>
    <row r="631" spans="1:11" x14ac:dyDescent="0.2">
      <c r="A631" s="1" t="s">
        <v>13</v>
      </c>
      <c r="C631" s="19" t="s">
        <v>69</v>
      </c>
      <c r="D631" s="25" t="s">
        <v>103</v>
      </c>
      <c r="E631" s="20" t="s">
        <v>104</v>
      </c>
      <c r="F631" s="21"/>
      <c r="G631" s="21"/>
      <c r="H631" s="28">
        <v>10000</v>
      </c>
      <c r="I631" s="29">
        <v>10000</v>
      </c>
      <c r="J631" s="28" t="s">
        <v>15</v>
      </c>
      <c r="K631" s="29">
        <f t="shared" si="9"/>
        <v>1</v>
      </c>
    </row>
    <row r="632" spans="1:11" x14ac:dyDescent="0.2">
      <c r="A632" s="1" t="s">
        <v>16</v>
      </c>
      <c r="C632" s="22"/>
      <c r="D632" s="157"/>
      <c r="E632" s="23" t="s">
        <v>102</v>
      </c>
      <c r="F632" s="24"/>
      <c r="G632" s="24"/>
      <c r="H632" s="30">
        <v>10000</v>
      </c>
      <c r="I632" s="31">
        <v>10000</v>
      </c>
      <c r="J632" s="30"/>
      <c r="K632" s="31">
        <f t="shared" si="9"/>
        <v>1</v>
      </c>
    </row>
    <row r="633" spans="1:11" x14ac:dyDescent="0.2">
      <c r="A633" s="1" t="s">
        <v>528</v>
      </c>
      <c r="C633" s="173"/>
      <c r="D633" s="174"/>
      <c r="E633" s="175" t="s">
        <v>532</v>
      </c>
      <c r="F633" s="176"/>
      <c r="G633" s="176"/>
      <c r="H633" s="177">
        <v>10000</v>
      </c>
      <c r="I633" s="178">
        <v>10000</v>
      </c>
      <c r="J633" s="177"/>
      <c r="K633" s="178">
        <f t="shared" si="9"/>
        <v>1</v>
      </c>
    </row>
    <row r="634" spans="1:11" hidden="1" x14ac:dyDescent="0.2">
      <c r="A634" s="1" t="s">
        <v>528</v>
      </c>
      <c r="C634" s="173"/>
      <c r="D634" s="174"/>
      <c r="E634" s="175"/>
      <c r="F634" s="176" t="s">
        <v>538</v>
      </c>
      <c r="G634" s="176" t="s">
        <v>104</v>
      </c>
      <c r="H634" s="177"/>
      <c r="I634" s="178">
        <v>10000</v>
      </c>
      <c r="J634" s="177"/>
      <c r="K634" s="178" t="str">
        <f t="shared" si="9"/>
        <v>***</v>
      </c>
    </row>
    <row r="635" spans="1:11" x14ac:dyDescent="0.2">
      <c r="A635" s="1" t="s">
        <v>13</v>
      </c>
      <c r="C635" s="19" t="s">
        <v>69</v>
      </c>
      <c r="D635" s="25" t="s">
        <v>105</v>
      </c>
      <c r="E635" s="20" t="s">
        <v>106</v>
      </c>
      <c r="F635" s="21"/>
      <c r="G635" s="21"/>
      <c r="H635" s="28">
        <v>4000</v>
      </c>
      <c r="I635" s="29">
        <v>4000</v>
      </c>
      <c r="J635" s="28" t="s">
        <v>15</v>
      </c>
      <c r="K635" s="29">
        <f t="shared" si="9"/>
        <v>1</v>
      </c>
    </row>
    <row r="636" spans="1:11" x14ac:dyDescent="0.2">
      <c r="A636" s="1" t="s">
        <v>16</v>
      </c>
      <c r="C636" s="22"/>
      <c r="D636" s="157"/>
      <c r="E636" s="23" t="s">
        <v>54</v>
      </c>
      <c r="F636" s="24"/>
      <c r="G636" s="24"/>
      <c r="H636" s="30">
        <v>4000</v>
      </c>
      <c r="I636" s="31">
        <v>4000</v>
      </c>
      <c r="J636" s="30"/>
      <c r="K636" s="31">
        <f t="shared" ref="K636:K699" si="10">IF(H636=0,"***",I636/H636)</f>
        <v>1</v>
      </c>
    </row>
    <row r="637" spans="1:11" x14ac:dyDescent="0.2">
      <c r="A637" s="1" t="s">
        <v>528</v>
      </c>
      <c r="C637" s="173"/>
      <c r="D637" s="174"/>
      <c r="E637" s="175" t="s">
        <v>532</v>
      </c>
      <c r="F637" s="176"/>
      <c r="G637" s="176"/>
      <c r="H637" s="177">
        <v>4000</v>
      </c>
      <c r="I637" s="178">
        <v>4000</v>
      </c>
      <c r="J637" s="177"/>
      <c r="K637" s="178">
        <f t="shared" si="10"/>
        <v>1</v>
      </c>
    </row>
    <row r="638" spans="1:11" hidden="1" x14ac:dyDescent="0.2">
      <c r="A638" s="1" t="s">
        <v>528</v>
      </c>
      <c r="C638" s="173"/>
      <c r="D638" s="174"/>
      <c r="E638" s="175"/>
      <c r="F638" s="176" t="s">
        <v>548</v>
      </c>
      <c r="G638" s="176" t="s">
        <v>821</v>
      </c>
      <c r="H638" s="177"/>
      <c r="I638" s="178">
        <v>4000</v>
      </c>
      <c r="J638" s="177"/>
      <c r="K638" s="178" t="str">
        <f t="shared" si="10"/>
        <v>***</v>
      </c>
    </row>
    <row r="639" spans="1:11" x14ac:dyDescent="0.2">
      <c r="A639" s="1" t="s">
        <v>13</v>
      </c>
      <c r="C639" s="19" t="s">
        <v>69</v>
      </c>
      <c r="D639" s="25" t="s">
        <v>107</v>
      </c>
      <c r="E639" s="20" t="s">
        <v>108</v>
      </c>
      <c r="F639" s="21"/>
      <c r="G639" s="21"/>
      <c r="H639" s="28">
        <v>4000</v>
      </c>
      <c r="I639" s="29">
        <v>2000</v>
      </c>
      <c r="J639" s="28" t="s">
        <v>15</v>
      </c>
      <c r="K639" s="29">
        <f t="shared" si="10"/>
        <v>0.5</v>
      </c>
    </row>
    <row r="640" spans="1:11" x14ac:dyDescent="0.2">
      <c r="A640" s="1" t="s">
        <v>16</v>
      </c>
      <c r="C640" s="22"/>
      <c r="D640" s="157"/>
      <c r="E640" s="23" t="s">
        <v>54</v>
      </c>
      <c r="F640" s="24"/>
      <c r="G640" s="24"/>
      <c r="H640" s="30">
        <v>4000</v>
      </c>
      <c r="I640" s="31">
        <v>2000</v>
      </c>
      <c r="J640" s="30"/>
      <c r="K640" s="31">
        <f t="shared" si="10"/>
        <v>0.5</v>
      </c>
    </row>
    <row r="641" spans="1:11" x14ac:dyDescent="0.2">
      <c r="A641" s="1" t="s">
        <v>528</v>
      </c>
      <c r="C641" s="173"/>
      <c r="D641" s="174"/>
      <c r="E641" s="175" t="s">
        <v>532</v>
      </c>
      <c r="F641" s="176"/>
      <c r="G641" s="176"/>
      <c r="H641" s="177">
        <v>4000</v>
      </c>
      <c r="I641" s="178">
        <v>2000</v>
      </c>
      <c r="J641" s="177"/>
      <c r="K641" s="178">
        <f t="shared" si="10"/>
        <v>0.5</v>
      </c>
    </row>
    <row r="642" spans="1:11" hidden="1" x14ac:dyDescent="0.2">
      <c r="A642" s="1" t="s">
        <v>528</v>
      </c>
      <c r="C642" s="173"/>
      <c r="D642" s="174"/>
      <c r="E642" s="175"/>
      <c r="F642" s="176" t="s">
        <v>538</v>
      </c>
      <c r="G642" s="176" t="s">
        <v>108</v>
      </c>
      <c r="H642" s="177"/>
      <c r="I642" s="178">
        <v>2000</v>
      </c>
      <c r="J642" s="177"/>
      <c r="K642" s="178" t="str">
        <f t="shared" si="10"/>
        <v>***</v>
      </c>
    </row>
    <row r="643" spans="1:11" x14ac:dyDescent="0.2">
      <c r="A643" s="1" t="s">
        <v>13</v>
      </c>
      <c r="C643" s="19" t="s">
        <v>69</v>
      </c>
      <c r="D643" s="25" t="s">
        <v>109</v>
      </c>
      <c r="E643" s="20" t="s">
        <v>110</v>
      </c>
      <c r="F643" s="21"/>
      <c r="G643" s="21"/>
      <c r="H643" s="28">
        <v>5000</v>
      </c>
      <c r="I643" s="29">
        <v>2000</v>
      </c>
      <c r="J643" s="28" t="s">
        <v>15</v>
      </c>
      <c r="K643" s="29">
        <f t="shared" si="10"/>
        <v>0.4</v>
      </c>
    </row>
    <row r="644" spans="1:11" x14ac:dyDescent="0.2">
      <c r="A644" s="1" t="s">
        <v>16</v>
      </c>
      <c r="C644" s="22"/>
      <c r="D644" s="157"/>
      <c r="E644" s="23" t="s">
        <v>54</v>
      </c>
      <c r="F644" s="24"/>
      <c r="G644" s="24"/>
      <c r="H644" s="30">
        <v>5000</v>
      </c>
      <c r="I644" s="31">
        <v>2000</v>
      </c>
      <c r="J644" s="30"/>
      <c r="K644" s="31">
        <f t="shared" si="10"/>
        <v>0.4</v>
      </c>
    </row>
    <row r="645" spans="1:11" x14ac:dyDescent="0.2">
      <c r="A645" s="1" t="s">
        <v>528</v>
      </c>
      <c r="C645" s="173"/>
      <c r="D645" s="174"/>
      <c r="E645" s="175" t="s">
        <v>532</v>
      </c>
      <c r="F645" s="176"/>
      <c r="G645" s="176"/>
      <c r="H645" s="177">
        <v>5000</v>
      </c>
      <c r="I645" s="178">
        <v>2000</v>
      </c>
      <c r="J645" s="177"/>
      <c r="K645" s="178">
        <f t="shared" si="10"/>
        <v>0.4</v>
      </c>
    </row>
    <row r="646" spans="1:11" hidden="1" x14ac:dyDescent="0.2">
      <c r="A646" s="1" t="s">
        <v>528</v>
      </c>
      <c r="C646" s="173"/>
      <c r="D646" s="174"/>
      <c r="E646" s="175"/>
      <c r="F646" s="176" t="s">
        <v>538</v>
      </c>
      <c r="G646" s="176" t="s">
        <v>822</v>
      </c>
      <c r="H646" s="177"/>
      <c r="I646" s="178">
        <v>2000</v>
      </c>
      <c r="J646" s="177"/>
      <c r="K646" s="178" t="str">
        <f t="shared" si="10"/>
        <v>***</v>
      </c>
    </row>
    <row r="647" spans="1:11" x14ac:dyDescent="0.2">
      <c r="A647" s="1" t="s">
        <v>13</v>
      </c>
      <c r="C647" s="19" t="s">
        <v>823</v>
      </c>
      <c r="D647" s="25" t="s">
        <v>65</v>
      </c>
      <c r="E647" s="20" t="s">
        <v>66</v>
      </c>
      <c r="F647" s="21"/>
      <c r="G647" s="21"/>
      <c r="H647" s="28">
        <v>12111</v>
      </c>
      <c r="I647" s="29">
        <v>12766</v>
      </c>
      <c r="J647" s="28" t="s">
        <v>15</v>
      </c>
      <c r="K647" s="29">
        <f t="shared" si="10"/>
        <v>1.0540830649822475</v>
      </c>
    </row>
    <row r="648" spans="1:11" x14ac:dyDescent="0.2">
      <c r="A648" s="1" t="s">
        <v>16</v>
      </c>
      <c r="C648" s="22"/>
      <c r="D648" s="157"/>
      <c r="E648" s="23" t="s">
        <v>708</v>
      </c>
      <c r="F648" s="24"/>
      <c r="G648" s="24"/>
      <c r="H648" s="30">
        <v>12111</v>
      </c>
      <c r="I648" s="31">
        <v>12766</v>
      </c>
      <c r="J648" s="30"/>
      <c r="K648" s="31">
        <f t="shared" si="10"/>
        <v>1.0540830649822475</v>
      </c>
    </row>
    <row r="649" spans="1:11" x14ac:dyDescent="0.2">
      <c r="A649" s="1" t="s">
        <v>528</v>
      </c>
      <c r="C649" s="173"/>
      <c r="D649" s="174"/>
      <c r="E649" s="175" t="s">
        <v>709</v>
      </c>
      <c r="F649" s="176"/>
      <c r="G649" s="176"/>
      <c r="H649" s="177">
        <v>12111</v>
      </c>
      <c r="I649" s="178">
        <v>12766</v>
      </c>
      <c r="J649" s="177"/>
      <c r="K649" s="178">
        <f t="shared" si="10"/>
        <v>1.0540830649822475</v>
      </c>
    </row>
    <row r="650" spans="1:11" hidden="1" x14ac:dyDescent="0.2">
      <c r="A650" s="1" t="s">
        <v>528</v>
      </c>
      <c r="C650" s="173"/>
      <c r="D650" s="174"/>
      <c r="E650" s="175"/>
      <c r="F650" s="176" t="s">
        <v>710</v>
      </c>
      <c r="G650" s="176" t="s">
        <v>711</v>
      </c>
      <c r="H650" s="177"/>
      <c r="I650" s="178">
        <v>12766</v>
      </c>
      <c r="J650" s="177"/>
      <c r="K650" s="178" t="str">
        <f t="shared" si="10"/>
        <v>***</v>
      </c>
    </row>
    <row r="651" spans="1:11" x14ac:dyDescent="0.2">
      <c r="A651" s="1" t="s">
        <v>13</v>
      </c>
      <c r="C651" s="19" t="s">
        <v>824</v>
      </c>
      <c r="D651" s="25" t="s">
        <v>65</v>
      </c>
      <c r="E651" s="20" t="s">
        <v>66</v>
      </c>
      <c r="F651" s="21"/>
      <c r="G651" s="21"/>
      <c r="H651" s="28">
        <v>29847</v>
      </c>
      <c r="I651" s="29">
        <v>32191</v>
      </c>
      <c r="J651" s="28" t="s">
        <v>15</v>
      </c>
      <c r="K651" s="29">
        <f t="shared" si="10"/>
        <v>1.0785338559989279</v>
      </c>
    </row>
    <row r="652" spans="1:11" x14ac:dyDescent="0.2">
      <c r="A652" s="1" t="s">
        <v>16</v>
      </c>
      <c r="C652" s="22"/>
      <c r="D652" s="157"/>
      <c r="E652" s="23" t="s">
        <v>708</v>
      </c>
      <c r="F652" s="24"/>
      <c r="G652" s="24"/>
      <c r="H652" s="30">
        <v>29847</v>
      </c>
      <c r="I652" s="31">
        <v>32191</v>
      </c>
      <c r="J652" s="30"/>
      <c r="K652" s="31">
        <f t="shared" si="10"/>
        <v>1.0785338559989279</v>
      </c>
    </row>
    <row r="653" spans="1:11" x14ac:dyDescent="0.2">
      <c r="A653" s="1" t="s">
        <v>528</v>
      </c>
      <c r="C653" s="173"/>
      <c r="D653" s="174"/>
      <c r="E653" s="175" t="s">
        <v>709</v>
      </c>
      <c r="F653" s="176"/>
      <c r="G653" s="176"/>
      <c r="H653" s="177">
        <v>29847</v>
      </c>
      <c r="I653" s="178">
        <v>32191</v>
      </c>
      <c r="J653" s="177"/>
      <c r="K653" s="178">
        <f t="shared" si="10"/>
        <v>1.0785338559989279</v>
      </c>
    </row>
    <row r="654" spans="1:11" hidden="1" x14ac:dyDescent="0.2">
      <c r="A654" s="1" t="s">
        <v>528</v>
      </c>
      <c r="C654" s="173"/>
      <c r="D654" s="174"/>
      <c r="E654" s="175"/>
      <c r="F654" s="176" t="s">
        <v>710</v>
      </c>
      <c r="G654" s="176" t="s">
        <v>711</v>
      </c>
      <c r="H654" s="177"/>
      <c r="I654" s="178">
        <v>32191</v>
      </c>
      <c r="J654" s="177"/>
      <c r="K654" s="178" t="str">
        <f t="shared" si="10"/>
        <v>***</v>
      </c>
    </row>
    <row r="655" spans="1:11" x14ac:dyDescent="0.2">
      <c r="A655" s="1" t="s">
        <v>13</v>
      </c>
      <c r="C655" s="19" t="s">
        <v>825</v>
      </c>
      <c r="D655" s="25" t="s">
        <v>65</v>
      </c>
      <c r="E655" s="20" t="s">
        <v>66</v>
      </c>
      <c r="F655" s="21"/>
      <c r="G655" s="21"/>
      <c r="H655" s="28">
        <v>12012</v>
      </c>
      <c r="I655" s="29">
        <v>12447</v>
      </c>
      <c r="J655" s="28" t="s">
        <v>15</v>
      </c>
      <c r="K655" s="29">
        <f t="shared" si="10"/>
        <v>1.0362137862137861</v>
      </c>
    </row>
    <row r="656" spans="1:11" x14ac:dyDescent="0.2">
      <c r="A656" s="1" t="s">
        <v>16</v>
      </c>
      <c r="C656" s="22"/>
      <c r="D656" s="157"/>
      <c r="E656" s="23" t="s">
        <v>708</v>
      </c>
      <c r="F656" s="24"/>
      <c r="G656" s="24"/>
      <c r="H656" s="30">
        <v>12012</v>
      </c>
      <c r="I656" s="31">
        <v>12447</v>
      </c>
      <c r="J656" s="30"/>
      <c r="K656" s="31">
        <f t="shared" si="10"/>
        <v>1.0362137862137861</v>
      </c>
    </row>
    <row r="657" spans="1:11" x14ac:dyDescent="0.2">
      <c r="A657" s="1" t="s">
        <v>528</v>
      </c>
      <c r="C657" s="173"/>
      <c r="D657" s="174"/>
      <c r="E657" s="175" t="s">
        <v>709</v>
      </c>
      <c r="F657" s="176"/>
      <c r="G657" s="176"/>
      <c r="H657" s="177">
        <v>12012</v>
      </c>
      <c r="I657" s="178">
        <v>12447</v>
      </c>
      <c r="J657" s="177"/>
      <c r="K657" s="178">
        <f t="shared" si="10"/>
        <v>1.0362137862137861</v>
      </c>
    </row>
    <row r="658" spans="1:11" hidden="1" x14ac:dyDescent="0.2">
      <c r="A658" s="1" t="s">
        <v>528</v>
      </c>
      <c r="C658" s="173"/>
      <c r="D658" s="174"/>
      <c r="E658" s="175"/>
      <c r="F658" s="176" t="s">
        <v>710</v>
      </c>
      <c r="G658" s="176" t="s">
        <v>711</v>
      </c>
      <c r="H658" s="177"/>
      <c r="I658" s="178">
        <v>12447</v>
      </c>
      <c r="J658" s="177"/>
      <c r="K658" s="178" t="str">
        <f t="shared" si="10"/>
        <v>***</v>
      </c>
    </row>
    <row r="659" spans="1:11" x14ac:dyDescent="0.2">
      <c r="A659" s="1" t="s">
        <v>13</v>
      </c>
      <c r="C659" s="19" t="s">
        <v>826</v>
      </c>
      <c r="D659" s="25" t="s">
        <v>65</v>
      </c>
      <c r="E659" s="20" t="s">
        <v>66</v>
      </c>
      <c r="F659" s="21"/>
      <c r="G659" s="21"/>
      <c r="H659" s="28">
        <v>8190</v>
      </c>
      <c r="I659" s="29">
        <v>8739</v>
      </c>
      <c r="J659" s="28" t="s">
        <v>15</v>
      </c>
      <c r="K659" s="29">
        <f t="shared" si="10"/>
        <v>1.067032967032967</v>
      </c>
    </row>
    <row r="660" spans="1:11" x14ac:dyDescent="0.2">
      <c r="A660" s="1" t="s">
        <v>16</v>
      </c>
      <c r="C660" s="22"/>
      <c r="D660" s="157"/>
      <c r="E660" s="23" t="s">
        <v>708</v>
      </c>
      <c r="F660" s="24"/>
      <c r="G660" s="24"/>
      <c r="H660" s="30">
        <v>8190</v>
      </c>
      <c r="I660" s="31">
        <v>8739</v>
      </c>
      <c r="J660" s="30"/>
      <c r="K660" s="31">
        <f t="shared" si="10"/>
        <v>1.067032967032967</v>
      </c>
    </row>
    <row r="661" spans="1:11" x14ac:dyDescent="0.2">
      <c r="A661" s="1" t="s">
        <v>528</v>
      </c>
      <c r="C661" s="173"/>
      <c r="D661" s="174"/>
      <c r="E661" s="175" t="s">
        <v>709</v>
      </c>
      <c r="F661" s="176"/>
      <c r="G661" s="176"/>
      <c r="H661" s="177">
        <v>8190</v>
      </c>
      <c r="I661" s="178">
        <v>8739</v>
      </c>
      <c r="J661" s="177"/>
      <c r="K661" s="178">
        <f t="shared" si="10"/>
        <v>1.067032967032967</v>
      </c>
    </row>
    <row r="662" spans="1:11" hidden="1" x14ac:dyDescent="0.2">
      <c r="A662" s="1" t="s">
        <v>528</v>
      </c>
      <c r="C662" s="173"/>
      <c r="D662" s="174"/>
      <c r="E662" s="175"/>
      <c r="F662" s="176" t="s">
        <v>710</v>
      </c>
      <c r="G662" s="176" t="s">
        <v>711</v>
      </c>
      <c r="H662" s="177"/>
      <c r="I662" s="178">
        <v>8739</v>
      </c>
      <c r="J662" s="177"/>
      <c r="K662" s="178" t="str">
        <f t="shared" si="10"/>
        <v>***</v>
      </c>
    </row>
    <row r="663" spans="1:11" x14ac:dyDescent="0.2">
      <c r="A663" s="1" t="s">
        <v>13</v>
      </c>
      <c r="C663" s="19" t="s">
        <v>827</v>
      </c>
      <c r="D663" s="25" t="s">
        <v>65</v>
      </c>
      <c r="E663" s="20" t="s">
        <v>66</v>
      </c>
      <c r="F663" s="21"/>
      <c r="G663" s="21"/>
      <c r="H663" s="28">
        <v>17698</v>
      </c>
      <c r="I663" s="29">
        <v>18404</v>
      </c>
      <c r="J663" s="28" t="s">
        <v>15</v>
      </c>
      <c r="K663" s="29">
        <f t="shared" si="10"/>
        <v>1.0398915131653295</v>
      </c>
    </row>
    <row r="664" spans="1:11" x14ac:dyDescent="0.2">
      <c r="A664" s="1" t="s">
        <v>16</v>
      </c>
      <c r="C664" s="22"/>
      <c r="D664" s="157"/>
      <c r="E664" s="23" t="s">
        <v>708</v>
      </c>
      <c r="F664" s="24"/>
      <c r="G664" s="24"/>
      <c r="H664" s="30">
        <v>17698</v>
      </c>
      <c r="I664" s="31">
        <v>18404</v>
      </c>
      <c r="J664" s="30"/>
      <c r="K664" s="31">
        <f t="shared" si="10"/>
        <v>1.0398915131653295</v>
      </c>
    </row>
    <row r="665" spans="1:11" x14ac:dyDescent="0.2">
      <c r="A665" s="1" t="s">
        <v>528</v>
      </c>
      <c r="C665" s="173"/>
      <c r="D665" s="174"/>
      <c r="E665" s="175" t="s">
        <v>709</v>
      </c>
      <c r="F665" s="176"/>
      <c r="G665" s="176"/>
      <c r="H665" s="177">
        <v>17698</v>
      </c>
      <c r="I665" s="178">
        <v>18404</v>
      </c>
      <c r="J665" s="177"/>
      <c r="K665" s="178">
        <f t="shared" si="10"/>
        <v>1.0398915131653295</v>
      </c>
    </row>
    <row r="666" spans="1:11" hidden="1" x14ac:dyDescent="0.2">
      <c r="A666" s="1" t="s">
        <v>528</v>
      </c>
      <c r="C666" s="173"/>
      <c r="D666" s="174"/>
      <c r="E666" s="175"/>
      <c r="F666" s="176" t="s">
        <v>710</v>
      </c>
      <c r="G666" s="176" t="s">
        <v>711</v>
      </c>
      <c r="H666" s="177"/>
      <c r="I666" s="178">
        <v>18404</v>
      </c>
      <c r="J666" s="177"/>
      <c r="K666" s="178" t="str">
        <f t="shared" si="10"/>
        <v>***</v>
      </c>
    </row>
    <row r="667" spans="1:11" x14ac:dyDescent="0.2">
      <c r="A667" s="1" t="s">
        <v>13</v>
      </c>
      <c r="C667" s="19" t="s">
        <v>828</v>
      </c>
      <c r="D667" s="25" t="s">
        <v>65</v>
      </c>
      <c r="E667" s="20" t="s">
        <v>66</v>
      </c>
      <c r="F667" s="21"/>
      <c r="G667" s="21"/>
      <c r="H667" s="28">
        <v>14812</v>
      </c>
      <c r="I667" s="29">
        <v>15597</v>
      </c>
      <c r="J667" s="28" t="s">
        <v>15</v>
      </c>
      <c r="K667" s="29">
        <f t="shared" si="10"/>
        <v>1.0529975695382123</v>
      </c>
    </row>
    <row r="668" spans="1:11" x14ac:dyDescent="0.2">
      <c r="A668" s="1" t="s">
        <v>16</v>
      </c>
      <c r="C668" s="22"/>
      <c r="D668" s="157"/>
      <c r="E668" s="23" t="s">
        <v>708</v>
      </c>
      <c r="F668" s="24"/>
      <c r="G668" s="24"/>
      <c r="H668" s="30">
        <v>14812</v>
      </c>
      <c r="I668" s="31">
        <v>15597</v>
      </c>
      <c r="J668" s="30"/>
      <c r="K668" s="31">
        <f t="shared" si="10"/>
        <v>1.0529975695382123</v>
      </c>
    </row>
    <row r="669" spans="1:11" x14ac:dyDescent="0.2">
      <c r="A669" s="1" t="s">
        <v>528</v>
      </c>
      <c r="C669" s="173"/>
      <c r="D669" s="174"/>
      <c r="E669" s="175" t="s">
        <v>709</v>
      </c>
      <c r="F669" s="176"/>
      <c r="G669" s="176"/>
      <c r="H669" s="177">
        <v>14812</v>
      </c>
      <c r="I669" s="178">
        <v>15597</v>
      </c>
      <c r="J669" s="177"/>
      <c r="K669" s="178">
        <f t="shared" si="10"/>
        <v>1.0529975695382123</v>
      </c>
    </row>
    <row r="670" spans="1:11" hidden="1" x14ac:dyDescent="0.2">
      <c r="A670" s="1" t="s">
        <v>528</v>
      </c>
      <c r="C670" s="173"/>
      <c r="D670" s="174"/>
      <c r="E670" s="175"/>
      <c r="F670" s="176" t="s">
        <v>710</v>
      </c>
      <c r="G670" s="176" t="s">
        <v>711</v>
      </c>
      <c r="H670" s="177"/>
      <c r="I670" s="178">
        <v>15597</v>
      </c>
      <c r="J670" s="177"/>
      <c r="K670" s="178" t="str">
        <f t="shared" si="10"/>
        <v>***</v>
      </c>
    </row>
    <row r="671" spans="1:11" x14ac:dyDescent="0.2">
      <c r="A671" s="1" t="s">
        <v>13</v>
      </c>
      <c r="C671" s="19" t="s">
        <v>829</v>
      </c>
      <c r="D671" s="25" t="s">
        <v>65</v>
      </c>
      <c r="E671" s="20" t="s">
        <v>66</v>
      </c>
      <c r="F671" s="21"/>
      <c r="G671" s="21"/>
      <c r="H671" s="28">
        <v>4876</v>
      </c>
      <c r="I671" s="29">
        <v>9687</v>
      </c>
      <c r="J671" s="28" t="s">
        <v>15</v>
      </c>
      <c r="K671" s="29">
        <f t="shared" si="10"/>
        <v>1.9866694011484825</v>
      </c>
    </row>
    <row r="672" spans="1:11" x14ac:dyDescent="0.2">
      <c r="A672" s="1" t="s">
        <v>16</v>
      </c>
      <c r="C672" s="22"/>
      <c r="D672" s="157"/>
      <c r="E672" s="23" t="s">
        <v>708</v>
      </c>
      <c r="F672" s="24"/>
      <c r="G672" s="24"/>
      <c r="H672" s="30">
        <v>4876</v>
      </c>
      <c r="I672" s="31">
        <v>9687</v>
      </c>
      <c r="J672" s="30"/>
      <c r="K672" s="31">
        <f t="shared" si="10"/>
        <v>1.9866694011484825</v>
      </c>
    </row>
    <row r="673" spans="1:11" x14ac:dyDescent="0.2">
      <c r="A673" s="1" t="s">
        <v>528</v>
      </c>
      <c r="C673" s="173"/>
      <c r="D673" s="174"/>
      <c r="E673" s="175" t="s">
        <v>709</v>
      </c>
      <c r="F673" s="176"/>
      <c r="G673" s="176"/>
      <c r="H673" s="177">
        <v>4876</v>
      </c>
      <c r="I673" s="178">
        <v>9687</v>
      </c>
      <c r="J673" s="177"/>
      <c r="K673" s="178">
        <f t="shared" si="10"/>
        <v>1.9866694011484825</v>
      </c>
    </row>
    <row r="674" spans="1:11" hidden="1" x14ac:dyDescent="0.2">
      <c r="A674" s="1" t="s">
        <v>528</v>
      </c>
      <c r="C674" s="173"/>
      <c r="D674" s="174"/>
      <c r="E674" s="175"/>
      <c r="F674" s="176" t="s">
        <v>710</v>
      </c>
      <c r="G674" s="176" t="s">
        <v>711</v>
      </c>
      <c r="H674" s="177"/>
      <c r="I674" s="178">
        <v>9687</v>
      </c>
      <c r="J674" s="177"/>
      <c r="K674" s="178" t="str">
        <f t="shared" si="10"/>
        <v>***</v>
      </c>
    </row>
    <row r="675" spans="1:11" x14ac:dyDescent="0.2">
      <c r="A675" s="1" t="s">
        <v>13</v>
      </c>
      <c r="C675" s="19" t="s">
        <v>830</v>
      </c>
      <c r="D675" s="25" t="s">
        <v>65</v>
      </c>
      <c r="E675" s="20" t="s">
        <v>66</v>
      </c>
      <c r="F675" s="21"/>
      <c r="G675" s="21"/>
      <c r="H675" s="28">
        <v>8026</v>
      </c>
      <c r="I675" s="29">
        <v>8472</v>
      </c>
      <c r="J675" s="28" t="s">
        <v>15</v>
      </c>
      <c r="K675" s="29">
        <f t="shared" si="10"/>
        <v>1.0555693994517816</v>
      </c>
    </row>
    <row r="676" spans="1:11" x14ac:dyDescent="0.2">
      <c r="A676" s="1" t="s">
        <v>16</v>
      </c>
      <c r="C676" s="22"/>
      <c r="D676" s="157"/>
      <c r="E676" s="23" t="s">
        <v>708</v>
      </c>
      <c r="F676" s="24"/>
      <c r="G676" s="24"/>
      <c r="H676" s="30">
        <v>8026</v>
      </c>
      <c r="I676" s="31">
        <v>8472</v>
      </c>
      <c r="J676" s="30"/>
      <c r="K676" s="31">
        <f t="shared" si="10"/>
        <v>1.0555693994517816</v>
      </c>
    </row>
    <row r="677" spans="1:11" x14ac:dyDescent="0.2">
      <c r="A677" s="1" t="s">
        <v>528</v>
      </c>
      <c r="C677" s="173"/>
      <c r="D677" s="174"/>
      <c r="E677" s="175" t="s">
        <v>709</v>
      </c>
      <c r="F677" s="176"/>
      <c r="G677" s="176"/>
      <c r="H677" s="177">
        <v>8026</v>
      </c>
      <c r="I677" s="178">
        <v>8472</v>
      </c>
      <c r="J677" s="177"/>
      <c r="K677" s="178">
        <f t="shared" si="10"/>
        <v>1.0555693994517816</v>
      </c>
    </row>
    <row r="678" spans="1:11" hidden="1" x14ac:dyDescent="0.2">
      <c r="A678" s="1" t="s">
        <v>528</v>
      </c>
      <c r="C678" s="173"/>
      <c r="D678" s="174"/>
      <c r="E678" s="175"/>
      <c r="F678" s="176" t="s">
        <v>710</v>
      </c>
      <c r="G678" s="176" t="s">
        <v>711</v>
      </c>
      <c r="H678" s="177"/>
      <c r="I678" s="178">
        <v>8472</v>
      </c>
      <c r="J678" s="177"/>
      <c r="K678" s="178" t="str">
        <f t="shared" si="10"/>
        <v>***</v>
      </c>
    </row>
    <row r="679" spans="1:11" x14ac:dyDescent="0.2">
      <c r="A679" s="1" t="s">
        <v>13</v>
      </c>
      <c r="C679" s="19" t="s">
        <v>831</v>
      </c>
      <c r="D679" s="25" t="s">
        <v>65</v>
      </c>
      <c r="E679" s="20" t="s">
        <v>66</v>
      </c>
      <c r="F679" s="21"/>
      <c r="G679" s="21"/>
      <c r="H679" s="28">
        <v>17550</v>
      </c>
      <c r="I679" s="29">
        <v>19281</v>
      </c>
      <c r="J679" s="28" t="s">
        <v>15</v>
      </c>
      <c r="K679" s="29">
        <f t="shared" si="10"/>
        <v>1.0986324786324786</v>
      </c>
    </row>
    <row r="680" spans="1:11" x14ac:dyDescent="0.2">
      <c r="A680" s="1" t="s">
        <v>16</v>
      </c>
      <c r="C680" s="22"/>
      <c r="D680" s="157"/>
      <c r="E680" s="23" t="s">
        <v>708</v>
      </c>
      <c r="F680" s="24"/>
      <c r="G680" s="24"/>
      <c r="H680" s="30">
        <v>17550</v>
      </c>
      <c r="I680" s="31">
        <v>19281</v>
      </c>
      <c r="J680" s="30"/>
      <c r="K680" s="31">
        <f t="shared" si="10"/>
        <v>1.0986324786324786</v>
      </c>
    </row>
    <row r="681" spans="1:11" x14ac:dyDescent="0.2">
      <c r="A681" s="1" t="s">
        <v>528</v>
      </c>
      <c r="C681" s="173"/>
      <c r="D681" s="174"/>
      <c r="E681" s="175" t="s">
        <v>709</v>
      </c>
      <c r="F681" s="176"/>
      <c r="G681" s="176"/>
      <c r="H681" s="177">
        <v>17550</v>
      </c>
      <c r="I681" s="178">
        <v>19281</v>
      </c>
      <c r="J681" s="177"/>
      <c r="K681" s="178">
        <f t="shared" si="10"/>
        <v>1.0986324786324786</v>
      </c>
    </row>
    <row r="682" spans="1:11" hidden="1" x14ac:dyDescent="0.2">
      <c r="A682" s="1" t="s">
        <v>528</v>
      </c>
      <c r="C682" s="173"/>
      <c r="D682" s="174"/>
      <c r="E682" s="175"/>
      <c r="F682" s="176" t="s">
        <v>710</v>
      </c>
      <c r="G682" s="176" t="s">
        <v>711</v>
      </c>
      <c r="H682" s="177"/>
      <c r="I682" s="178">
        <v>19281</v>
      </c>
      <c r="J682" s="177"/>
      <c r="K682" s="178" t="str">
        <f t="shared" si="10"/>
        <v>***</v>
      </c>
    </row>
    <row r="683" spans="1:11" x14ac:dyDescent="0.2">
      <c r="A683" s="1" t="s">
        <v>13</v>
      </c>
      <c r="C683" s="19" t="s">
        <v>832</v>
      </c>
      <c r="D683" s="25" t="s">
        <v>65</v>
      </c>
      <c r="E683" s="20" t="s">
        <v>66</v>
      </c>
      <c r="F683" s="21"/>
      <c r="G683" s="21"/>
      <c r="H683" s="28">
        <v>17173</v>
      </c>
      <c r="I683" s="29">
        <v>17659</v>
      </c>
      <c r="J683" s="28" t="s">
        <v>15</v>
      </c>
      <c r="K683" s="29">
        <f t="shared" si="10"/>
        <v>1.02830023874687</v>
      </c>
    </row>
    <row r="684" spans="1:11" x14ac:dyDescent="0.2">
      <c r="A684" s="1" t="s">
        <v>16</v>
      </c>
      <c r="C684" s="22"/>
      <c r="D684" s="157"/>
      <c r="E684" s="23" t="s">
        <v>708</v>
      </c>
      <c r="F684" s="24"/>
      <c r="G684" s="24"/>
      <c r="H684" s="30">
        <v>17173</v>
      </c>
      <c r="I684" s="31">
        <v>17659</v>
      </c>
      <c r="J684" s="30"/>
      <c r="K684" s="31">
        <f t="shared" si="10"/>
        <v>1.02830023874687</v>
      </c>
    </row>
    <row r="685" spans="1:11" x14ac:dyDescent="0.2">
      <c r="A685" s="1" t="s">
        <v>528</v>
      </c>
      <c r="C685" s="173"/>
      <c r="D685" s="174"/>
      <c r="E685" s="175" t="s">
        <v>709</v>
      </c>
      <c r="F685" s="176"/>
      <c r="G685" s="176"/>
      <c r="H685" s="177">
        <v>17173</v>
      </c>
      <c r="I685" s="178">
        <v>17659</v>
      </c>
      <c r="J685" s="177"/>
      <c r="K685" s="178">
        <f t="shared" si="10"/>
        <v>1.02830023874687</v>
      </c>
    </row>
    <row r="686" spans="1:11" hidden="1" x14ac:dyDescent="0.2">
      <c r="A686" s="1" t="s">
        <v>528</v>
      </c>
      <c r="C686" s="173"/>
      <c r="D686" s="174"/>
      <c r="E686" s="175"/>
      <c r="F686" s="176" t="s">
        <v>710</v>
      </c>
      <c r="G686" s="176" t="s">
        <v>711</v>
      </c>
      <c r="H686" s="177"/>
      <c r="I686" s="178">
        <v>17659</v>
      </c>
      <c r="J686" s="177"/>
      <c r="K686" s="178" t="str">
        <f t="shared" si="10"/>
        <v>***</v>
      </c>
    </row>
    <row r="687" spans="1:11" x14ac:dyDescent="0.2">
      <c r="A687" s="1" t="s">
        <v>13</v>
      </c>
      <c r="C687" s="19" t="s">
        <v>833</v>
      </c>
      <c r="D687" s="25" t="s">
        <v>65</v>
      </c>
      <c r="E687" s="20" t="s">
        <v>66</v>
      </c>
      <c r="F687" s="21"/>
      <c r="G687" s="21"/>
      <c r="H687" s="28">
        <v>6016</v>
      </c>
      <c r="I687" s="29">
        <v>7123</v>
      </c>
      <c r="J687" s="28" t="s">
        <v>15</v>
      </c>
      <c r="K687" s="29">
        <f t="shared" si="10"/>
        <v>1.1840093085106382</v>
      </c>
    </row>
    <row r="688" spans="1:11" x14ac:dyDescent="0.2">
      <c r="A688" s="1" t="s">
        <v>16</v>
      </c>
      <c r="C688" s="22"/>
      <c r="D688" s="157"/>
      <c r="E688" s="23" t="s">
        <v>708</v>
      </c>
      <c r="F688" s="24"/>
      <c r="G688" s="24"/>
      <c r="H688" s="30">
        <v>6016</v>
      </c>
      <c r="I688" s="31">
        <v>7123</v>
      </c>
      <c r="J688" s="30"/>
      <c r="K688" s="31">
        <f t="shared" si="10"/>
        <v>1.1840093085106382</v>
      </c>
    </row>
    <row r="689" spans="1:11" x14ac:dyDescent="0.2">
      <c r="A689" s="1" t="s">
        <v>528</v>
      </c>
      <c r="C689" s="173"/>
      <c r="D689" s="174"/>
      <c r="E689" s="175" t="s">
        <v>709</v>
      </c>
      <c r="F689" s="176"/>
      <c r="G689" s="176"/>
      <c r="H689" s="177">
        <v>6016</v>
      </c>
      <c r="I689" s="178">
        <v>7123</v>
      </c>
      <c r="J689" s="177"/>
      <c r="K689" s="178">
        <f t="shared" si="10"/>
        <v>1.1840093085106382</v>
      </c>
    </row>
    <row r="690" spans="1:11" hidden="1" x14ac:dyDescent="0.2">
      <c r="A690" s="1" t="s">
        <v>528</v>
      </c>
      <c r="C690" s="173"/>
      <c r="D690" s="174"/>
      <c r="E690" s="175"/>
      <c r="F690" s="176" t="s">
        <v>710</v>
      </c>
      <c r="G690" s="176" t="s">
        <v>711</v>
      </c>
      <c r="H690" s="177"/>
      <c r="I690" s="178">
        <v>7123</v>
      </c>
      <c r="J690" s="177"/>
      <c r="K690" s="178" t="str">
        <f t="shared" si="10"/>
        <v>***</v>
      </c>
    </row>
    <row r="691" spans="1:11" x14ac:dyDescent="0.2">
      <c r="A691" s="1" t="s">
        <v>13</v>
      </c>
      <c r="C691" s="19" t="s">
        <v>834</v>
      </c>
      <c r="D691" s="25" t="s">
        <v>65</v>
      </c>
      <c r="E691" s="20" t="s">
        <v>66</v>
      </c>
      <c r="F691" s="21"/>
      <c r="G691" s="21"/>
      <c r="H691" s="28">
        <v>15014</v>
      </c>
      <c r="I691" s="29">
        <v>15396</v>
      </c>
      <c r="J691" s="28" t="s">
        <v>15</v>
      </c>
      <c r="K691" s="29">
        <f t="shared" si="10"/>
        <v>1.0254429199413881</v>
      </c>
    </row>
    <row r="692" spans="1:11" x14ac:dyDescent="0.2">
      <c r="A692" s="1" t="s">
        <v>16</v>
      </c>
      <c r="C692" s="22"/>
      <c r="D692" s="157"/>
      <c r="E692" s="23" t="s">
        <v>708</v>
      </c>
      <c r="F692" s="24"/>
      <c r="G692" s="24"/>
      <c r="H692" s="30">
        <v>15014</v>
      </c>
      <c r="I692" s="31">
        <v>15396</v>
      </c>
      <c r="J692" s="30"/>
      <c r="K692" s="31">
        <f t="shared" si="10"/>
        <v>1.0254429199413881</v>
      </c>
    </row>
    <row r="693" spans="1:11" x14ac:dyDescent="0.2">
      <c r="A693" s="1" t="s">
        <v>528</v>
      </c>
      <c r="C693" s="173"/>
      <c r="D693" s="174"/>
      <c r="E693" s="175" t="s">
        <v>709</v>
      </c>
      <c r="F693" s="176"/>
      <c r="G693" s="176"/>
      <c r="H693" s="177">
        <v>15014</v>
      </c>
      <c r="I693" s="178">
        <v>15396</v>
      </c>
      <c r="J693" s="177"/>
      <c r="K693" s="178">
        <f t="shared" si="10"/>
        <v>1.0254429199413881</v>
      </c>
    </row>
    <row r="694" spans="1:11" hidden="1" x14ac:dyDescent="0.2">
      <c r="A694" s="1" t="s">
        <v>528</v>
      </c>
      <c r="C694" s="173"/>
      <c r="D694" s="174"/>
      <c r="E694" s="175"/>
      <c r="F694" s="176" t="s">
        <v>710</v>
      </c>
      <c r="G694" s="176" t="s">
        <v>711</v>
      </c>
      <c r="H694" s="177"/>
      <c r="I694" s="178">
        <v>15396</v>
      </c>
      <c r="J694" s="177"/>
      <c r="K694" s="178" t="str">
        <f t="shared" si="10"/>
        <v>***</v>
      </c>
    </row>
    <row r="695" spans="1:11" x14ac:dyDescent="0.2">
      <c r="A695" s="1" t="s">
        <v>13</v>
      </c>
      <c r="C695" s="19" t="s">
        <v>835</v>
      </c>
      <c r="D695" s="25" t="s">
        <v>65</v>
      </c>
      <c r="E695" s="20" t="s">
        <v>66</v>
      </c>
      <c r="F695" s="21"/>
      <c r="G695" s="21"/>
      <c r="H695" s="28">
        <v>16572</v>
      </c>
      <c r="I695" s="29">
        <v>17281</v>
      </c>
      <c r="J695" s="28" t="s">
        <v>15</v>
      </c>
      <c r="K695" s="29">
        <f t="shared" si="10"/>
        <v>1.0427830074825006</v>
      </c>
    </row>
    <row r="696" spans="1:11" x14ac:dyDescent="0.2">
      <c r="A696" s="1" t="s">
        <v>16</v>
      </c>
      <c r="C696" s="22"/>
      <c r="D696" s="157"/>
      <c r="E696" s="23" t="s">
        <v>708</v>
      </c>
      <c r="F696" s="24"/>
      <c r="G696" s="24"/>
      <c r="H696" s="30">
        <v>16572</v>
      </c>
      <c r="I696" s="31">
        <v>17281</v>
      </c>
      <c r="J696" s="30"/>
      <c r="K696" s="31">
        <f t="shared" si="10"/>
        <v>1.0427830074825006</v>
      </c>
    </row>
    <row r="697" spans="1:11" x14ac:dyDescent="0.2">
      <c r="A697" s="1" t="s">
        <v>528</v>
      </c>
      <c r="C697" s="173"/>
      <c r="D697" s="174"/>
      <c r="E697" s="175" t="s">
        <v>709</v>
      </c>
      <c r="F697" s="176"/>
      <c r="G697" s="176"/>
      <c r="H697" s="177">
        <v>16572</v>
      </c>
      <c r="I697" s="178">
        <v>17281</v>
      </c>
      <c r="J697" s="177"/>
      <c r="K697" s="178">
        <f t="shared" si="10"/>
        <v>1.0427830074825006</v>
      </c>
    </row>
    <row r="698" spans="1:11" hidden="1" x14ac:dyDescent="0.2">
      <c r="A698" s="1" t="s">
        <v>528</v>
      </c>
      <c r="C698" s="173"/>
      <c r="D698" s="174"/>
      <c r="E698" s="175"/>
      <c r="F698" s="176" t="s">
        <v>710</v>
      </c>
      <c r="G698" s="176" t="s">
        <v>711</v>
      </c>
      <c r="H698" s="177"/>
      <c r="I698" s="178">
        <v>17281</v>
      </c>
      <c r="J698" s="177"/>
      <c r="K698" s="178" t="str">
        <f t="shared" si="10"/>
        <v>***</v>
      </c>
    </row>
    <row r="699" spans="1:11" x14ac:dyDescent="0.2">
      <c r="A699" s="1" t="s">
        <v>13</v>
      </c>
      <c r="C699" s="19" t="s">
        <v>836</v>
      </c>
      <c r="D699" s="25" t="s">
        <v>65</v>
      </c>
      <c r="E699" s="20" t="s">
        <v>66</v>
      </c>
      <c r="F699" s="21"/>
      <c r="G699" s="21"/>
      <c r="H699" s="28">
        <v>10415</v>
      </c>
      <c r="I699" s="29">
        <v>10235</v>
      </c>
      <c r="J699" s="28" t="s">
        <v>15</v>
      </c>
      <c r="K699" s="29">
        <f t="shared" si="10"/>
        <v>0.98271723475756123</v>
      </c>
    </row>
    <row r="700" spans="1:11" x14ac:dyDescent="0.2">
      <c r="A700" s="1" t="s">
        <v>16</v>
      </c>
      <c r="C700" s="22"/>
      <c r="D700" s="157"/>
      <c r="E700" s="23" t="s">
        <v>708</v>
      </c>
      <c r="F700" s="24"/>
      <c r="G700" s="24"/>
      <c r="H700" s="30">
        <v>10415</v>
      </c>
      <c r="I700" s="31">
        <v>10235</v>
      </c>
      <c r="J700" s="30"/>
      <c r="K700" s="31">
        <f t="shared" ref="K700:K763" si="11">IF(H700=0,"***",I700/H700)</f>
        <v>0.98271723475756123</v>
      </c>
    </row>
    <row r="701" spans="1:11" x14ac:dyDescent="0.2">
      <c r="A701" s="1" t="s">
        <v>528</v>
      </c>
      <c r="C701" s="173"/>
      <c r="D701" s="174"/>
      <c r="E701" s="175" t="s">
        <v>709</v>
      </c>
      <c r="F701" s="176"/>
      <c r="G701" s="176"/>
      <c r="H701" s="177">
        <v>10415</v>
      </c>
      <c r="I701" s="178">
        <v>10235</v>
      </c>
      <c r="J701" s="177"/>
      <c r="K701" s="178">
        <f t="shared" si="11"/>
        <v>0.98271723475756123</v>
      </c>
    </row>
    <row r="702" spans="1:11" hidden="1" x14ac:dyDescent="0.2">
      <c r="A702" s="1" t="s">
        <v>528</v>
      </c>
      <c r="C702" s="173"/>
      <c r="D702" s="174"/>
      <c r="E702" s="175"/>
      <c r="F702" s="176" t="s">
        <v>710</v>
      </c>
      <c r="G702" s="176" t="s">
        <v>711</v>
      </c>
      <c r="H702" s="177"/>
      <c r="I702" s="178">
        <v>10235</v>
      </c>
      <c r="J702" s="177"/>
      <c r="K702" s="178" t="str">
        <f t="shared" si="11"/>
        <v>***</v>
      </c>
    </row>
    <row r="703" spans="1:11" x14ac:dyDescent="0.2">
      <c r="A703" s="1" t="s">
        <v>13</v>
      </c>
      <c r="C703" s="19" t="s">
        <v>837</v>
      </c>
      <c r="D703" s="25" t="s">
        <v>65</v>
      </c>
      <c r="E703" s="20" t="s">
        <v>66</v>
      </c>
      <c r="F703" s="21"/>
      <c r="G703" s="21"/>
      <c r="H703" s="28">
        <v>11148</v>
      </c>
      <c r="I703" s="29">
        <v>11795</v>
      </c>
      <c r="J703" s="28" t="s">
        <v>15</v>
      </c>
      <c r="K703" s="29">
        <f t="shared" si="11"/>
        <v>1.058037316110513</v>
      </c>
    </row>
    <row r="704" spans="1:11" x14ac:dyDescent="0.2">
      <c r="A704" s="1" t="s">
        <v>16</v>
      </c>
      <c r="C704" s="22"/>
      <c r="D704" s="157"/>
      <c r="E704" s="23" t="s">
        <v>708</v>
      </c>
      <c r="F704" s="24"/>
      <c r="G704" s="24"/>
      <c r="H704" s="30">
        <v>11148</v>
      </c>
      <c r="I704" s="31">
        <v>11795</v>
      </c>
      <c r="J704" s="30"/>
      <c r="K704" s="31">
        <f t="shared" si="11"/>
        <v>1.058037316110513</v>
      </c>
    </row>
    <row r="705" spans="1:11" x14ac:dyDescent="0.2">
      <c r="A705" s="1" t="s">
        <v>528</v>
      </c>
      <c r="C705" s="173"/>
      <c r="D705" s="174"/>
      <c r="E705" s="175" t="s">
        <v>709</v>
      </c>
      <c r="F705" s="176"/>
      <c r="G705" s="176"/>
      <c r="H705" s="177">
        <v>11148</v>
      </c>
      <c r="I705" s="178">
        <v>11795</v>
      </c>
      <c r="J705" s="177"/>
      <c r="K705" s="178">
        <f t="shared" si="11"/>
        <v>1.058037316110513</v>
      </c>
    </row>
    <row r="706" spans="1:11" hidden="1" x14ac:dyDescent="0.2">
      <c r="A706" s="1" t="s">
        <v>528</v>
      </c>
      <c r="C706" s="173"/>
      <c r="D706" s="174"/>
      <c r="E706" s="175"/>
      <c r="F706" s="176" t="s">
        <v>710</v>
      </c>
      <c r="G706" s="176" t="s">
        <v>711</v>
      </c>
      <c r="H706" s="177"/>
      <c r="I706" s="178">
        <v>11795</v>
      </c>
      <c r="J706" s="177"/>
      <c r="K706" s="178" t="str">
        <f t="shared" si="11"/>
        <v>***</v>
      </c>
    </row>
    <row r="707" spans="1:11" x14ac:dyDescent="0.2">
      <c r="A707" s="1" t="s">
        <v>13</v>
      </c>
      <c r="C707" s="19" t="s">
        <v>838</v>
      </c>
      <c r="D707" s="25" t="s">
        <v>65</v>
      </c>
      <c r="E707" s="20" t="s">
        <v>66</v>
      </c>
      <c r="F707" s="21"/>
      <c r="G707" s="21"/>
      <c r="H707" s="28">
        <v>21857</v>
      </c>
      <c r="I707" s="29">
        <v>23402</v>
      </c>
      <c r="J707" s="28" t="s">
        <v>15</v>
      </c>
      <c r="K707" s="29">
        <f t="shared" si="11"/>
        <v>1.0706867365146178</v>
      </c>
    </row>
    <row r="708" spans="1:11" x14ac:dyDescent="0.2">
      <c r="A708" s="1" t="s">
        <v>16</v>
      </c>
      <c r="C708" s="22"/>
      <c r="D708" s="157"/>
      <c r="E708" s="23" t="s">
        <v>708</v>
      </c>
      <c r="F708" s="24"/>
      <c r="G708" s="24"/>
      <c r="H708" s="30">
        <v>21857</v>
      </c>
      <c r="I708" s="31">
        <v>23402</v>
      </c>
      <c r="J708" s="30"/>
      <c r="K708" s="31">
        <f t="shared" si="11"/>
        <v>1.0706867365146178</v>
      </c>
    </row>
    <row r="709" spans="1:11" x14ac:dyDescent="0.2">
      <c r="A709" s="1" t="s">
        <v>528</v>
      </c>
      <c r="C709" s="173"/>
      <c r="D709" s="174"/>
      <c r="E709" s="175" t="s">
        <v>709</v>
      </c>
      <c r="F709" s="176"/>
      <c r="G709" s="176"/>
      <c r="H709" s="177">
        <v>21857</v>
      </c>
      <c r="I709" s="178">
        <v>23402</v>
      </c>
      <c r="J709" s="177"/>
      <c r="K709" s="178">
        <f t="shared" si="11"/>
        <v>1.0706867365146178</v>
      </c>
    </row>
    <row r="710" spans="1:11" hidden="1" x14ac:dyDescent="0.2">
      <c r="A710" s="1" t="s">
        <v>528</v>
      </c>
      <c r="C710" s="173"/>
      <c r="D710" s="174"/>
      <c r="E710" s="175"/>
      <c r="F710" s="176" t="s">
        <v>710</v>
      </c>
      <c r="G710" s="176" t="s">
        <v>711</v>
      </c>
      <c r="H710" s="177"/>
      <c r="I710" s="178">
        <v>23402</v>
      </c>
      <c r="J710" s="177"/>
      <c r="K710" s="178" t="str">
        <f t="shared" si="11"/>
        <v>***</v>
      </c>
    </row>
    <row r="711" spans="1:11" x14ac:dyDescent="0.2">
      <c r="A711" s="1" t="s">
        <v>13</v>
      </c>
      <c r="C711" s="19" t="s">
        <v>839</v>
      </c>
      <c r="D711" s="25" t="s">
        <v>65</v>
      </c>
      <c r="E711" s="20" t="s">
        <v>66</v>
      </c>
      <c r="F711" s="21"/>
      <c r="G711" s="21"/>
      <c r="H711" s="28">
        <v>9302</v>
      </c>
      <c r="I711" s="29">
        <v>10355</v>
      </c>
      <c r="J711" s="28" t="s">
        <v>15</v>
      </c>
      <c r="K711" s="29">
        <f t="shared" si="11"/>
        <v>1.1132014620511719</v>
      </c>
    </row>
    <row r="712" spans="1:11" x14ac:dyDescent="0.2">
      <c r="A712" s="1" t="s">
        <v>16</v>
      </c>
      <c r="C712" s="22"/>
      <c r="D712" s="157"/>
      <c r="E712" s="23" t="s">
        <v>708</v>
      </c>
      <c r="F712" s="24"/>
      <c r="G712" s="24"/>
      <c r="H712" s="30">
        <v>9302</v>
      </c>
      <c r="I712" s="31">
        <v>10355</v>
      </c>
      <c r="J712" s="30"/>
      <c r="K712" s="31">
        <f t="shared" si="11"/>
        <v>1.1132014620511719</v>
      </c>
    </row>
    <row r="713" spans="1:11" x14ac:dyDescent="0.2">
      <c r="A713" s="1" t="s">
        <v>528</v>
      </c>
      <c r="C713" s="173"/>
      <c r="D713" s="174"/>
      <c r="E713" s="175" t="s">
        <v>709</v>
      </c>
      <c r="F713" s="176"/>
      <c r="G713" s="176"/>
      <c r="H713" s="177">
        <v>9302</v>
      </c>
      <c r="I713" s="178">
        <v>10355</v>
      </c>
      <c r="J713" s="177"/>
      <c r="K713" s="178">
        <f t="shared" si="11"/>
        <v>1.1132014620511719</v>
      </c>
    </row>
    <row r="714" spans="1:11" hidden="1" x14ac:dyDescent="0.2">
      <c r="A714" s="1" t="s">
        <v>528</v>
      </c>
      <c r="C714" s="173"/>
      <c r="D714" s="174"/>
      <c r="E714" s="175"/>
      <c r="F714" s="176" t="s">
        <v>710</v>
      </c>
      <c r="G714" s="176" t="s">
        <v>711</v>
      </c>
      <c r="H714" s="177"/>
      <c r="I714" s="178">
        <v>10355</v>
      </c>
      <c r="J714" s="177"/>
      <c r="K714" s="178" t="str">
        <f t="shared" si="11"/>
        <v>***</v>
      </c>
    </row>
    <row r="715" spans="1:11" x14ac:dyDescent="0.2">
      <c r="A715" s="1" t="s">
        <v>13</v>
      </c>
      <c r="C715" s="19" t="s">
        <v>840</v>
      </c>
      <c r="D715" s="25" t="s">
        <v>65</v>
      </c>
      <c r="E715" s="20" t="s">
        <v>66</v>
      </c>
      <c r="F715" s="21"/>
      <c r="G715" s="21"/>
      <c r="H715" s="28">
        <v>7786</v>
      </c>
      <c r="I715" s="29">
        <v>8262</v>
      </c>
      <c r="J715" s="28" t="s">
        <v>15</v>
      </c>
      <c r="K715" s="29">
        <f t="shared" si="11"/>
        <v>1.0611353711790392</v>
      </c>
    </row>
    <row r="716" spans="1:11" x14ac:dyDescent="0.2">
      <c r="A716" s="1" t="s">
        <v>16</v>
      </c>
      <c r="C716" s="22"/>
      <c r="D716" s="157"/>
      <c r="E716" s="23" t="s">
        <v>708</v>
      </c>
      <c r="F716" s="24"/>
      <c r="G716" s="24"/>
      <c r="H716" s="30">
        <v>7786</v>
      </c>
      <c r="I716" s="31">
        <v>8262</v>
      </c>
      <c r="J716" s="30"/>
      <c r="K716" s="31">
        <f t="shared" si="11"/>
        <v>1.0611353711790392</v>
      </c>
    </row>
    <row r="717" spans="1:11" x14ac:dyDescent="0.2">
      <c r="A717" s="1" t="s">
        <v>528</v>
      </c>
      <c r="C717" s="173"/>
      <c r="D717" s="174"/>
      <c r="E717" s="175" t="s">
        <v>709</v>
      </c>
      <c r="F717" s="176"/>
      <c r="G717" s="176"/>
      <c r="H717" s="177">
        <v>7786</v>
      </c>
      <c r="I717" s="178">
        <v>8262</v>
      </c>
      <c r="J717" s="177"/>
      <c r="K717" s="178">
        <f t="shared" si="11"/>
        <v>1.0611353711790392</v>
      </c>
    </row>
    <row r="718" spans="1:11" hidden="1" x14ac:dyDescent="0.2">
      <c r="A718" s="1" t="s">
        <v>528</v>
      </c>
      <c r="C718" s="173"/>
      <c r="D718" s="174"/>
      <c r="E718" s="175"/>
      <c r="F718" s="176" t="s">
        <v>710</v>
      </c>
      <c r="G718" s="176" t="s">
        <v>711</v>
      </c>
      <c r="H718" s="177"/>
      <c r="I718" s="178">
        <v>8262</v>
      </c>
      <c r="J718" s="177"/>
      <c r="K718" s="178" t="str">
        <f t="shared" si="11"/>
        <v>***</v>
      </c>
    </row>
    <row r="719" spans="1:11" x14ac:dyDescent="0.2">
      <c r="A719" s="1" t="s">
        <v>13</v>
      </c>
      <c r="C719" s="19" t="s">
        <v>841</v>
      </c>
      <c r="D719" s="25" t="s">
        <v>65</v>
      </c>
      <c r="E719" s="20" t="s">
        <v>66</v>
      </c>
      <c r="F719" s="21"/>
      <c r="G719" s="21"/>
      <c r="H719" s="28">
        <v>6171</v>
      </c>
      <c r="I719" s="29">
        <v>6648</v>
      </c>
      <c r="J719" s="28" t="s">
        <v>15</v>
      </c>
      <c r="K719" s="29">
        <f t="shared" si="11"/>
        <v>1.0772970345162858</v>
      </c>
    </row>
    <row r="720" spans="1:11" x14ac:dyDescent="0.2">
      <c r="A720" s="1" t="s">
        <v>16</v>
      </c>
      <c r="C720" s="22"/>
      <c r="D720" s="157"/>
      <c r="E720" s="23" t="s">
        <v>708</v>
      </c>
      <c r="F720" s="24"/>
      <c r="G720" s="24"/>
      <c r="H720" s="30">
        <v>6171</v>
      </c>
      <c r="I720" s="31">
        <v>6648</v>
      </c>
      <c r="J720" s="30"/>
      <c r="K720" s="31">
        <f t="shared" si="11"/>
        <v>1.0772970345162858</v>
      </c>
    </row>
    <row r="721" spans="1:11" x14ac:dyDescent="0.2">
      <c r="A721" s="1" t="s">
        <v>528</v>
      </c>
      <c r="C721" s="173"/>
      <c r="D721" s="174"/>
      <c r="E721" s="175" t="s">
        <v>709</v>
      </c>
      <c r="F721" s="176"/>
      <c r="G721" s="176"/>
      <c r="H721" s="177">
        <v>6171</v>
      </c>
      <c r="I721" s="178">
        <v>6648</v>
      </c>
      <c r="J721" s="177"/>
      <c r="K721" s="178">
        <f t="shared" si="11"/>
        <v>1.0772970345162858</v>
      </c>
    </row>
    <row r="722" spans="1:11" hidden="1" x14ac:dyDescent="0.2">
      <c r="A722" s="1" t="s">
        <v>528</v>
      </c>
      <c r="C722" s="173"/>
      <c r="D722" s="174"/>
      <c r="E722" s="175"/>
      <c r="F722" s="176" t="s">
        <v>710</v>
      </c>
      <c r="G722" s="176" t="s">
        <v>711</v>
      </c>
      <c r="H722" s="177"/>
      <c r="I722" s="178">
        <v>6648</v>
      </c>
      <c r="J722" s="177"/>
      <c r="K722" s="178" t="str">
        <f t="shared" si="11"/>
        <v>***</v>
      </c>
    </row>
    <row r="723" spans="1:11" x14ac:dyDescent="0.2">
      <c r="A723" s="1" t="s">
        <v>13</v>
      </c>
      <c r="C723" s="19" t="s">
        <v>842</v>
      </c>
      <c r="D723" s="25" t="s">
        <v>65</v>
      </c>
      <c r="E723" s="20" t="s">
        <v>66</v>
      </c>
      <c r="F723" s="21"/>
      <c r="G723" s="21"/>
      <c r="H723" s="28">
        <v>8394</v>
      </c>
      <c r="I723" s="29">
        <v>8789</v>
      </c>
      <c r="J723" s="28" t="s">
        <v>15</v>
      </c>
      <c r="K723" s="29">
        <f t="shared" si="11"/>
        <v>1.0470574219680724</v>
      </c>
    </row>
    <row r="724" spans="1:11" x14ac:dyDescent="0.2">
      <c r="A724" s="1" t="s">
        <v>16</v>
      </c>
      <c r="C724" s="22"/>
      <c r="D724" s="157"/>
      <c r="E724" s="23" t="s">
        <v>708</v>
      </c>
      <c r="F724" s="24"/>
      <c r="G724" s="24"/>
      <c r="H724" s="30">
        <v>8394</v>
      </c>
      <c r="I724" s="31">
        <v>8789</v>
      </c>
      <c r="J724" s="30"/>
      <c r="K724" s="31">
        <f t="shared" si="11"/>
        <v>1.0470574219680724</v>
      </c>
    </row>
    <row r="725" spans="1:11" x14ac:dyDescent="0.2">
      <c r="A725" s="1" t="s">
        <v>528</v>
      </c>
      <c r="C725" s="173"/>
      <c r="D725" s="174"/>
      <c r="E725" s="175" t="s">
        <v>709</v>
      </c>
      <c r="F725" s="176"/>
      <c r="G725" s="176"/>
      <c r="H725" s="177">
        <v>8394</v>
      </c>
      <c r="I725" s="178">
        <v>8789</v>
      </c>
      <c r="J725" s="177"/>
      <c r="K725" s="178">
        <f t="shared" si="11"/>
        <v>1.0470574219680724</v>
      </c>
    </row>
    <row r="726" spans="1:11" hidden="1" x14ac:dyDescent="0.2">
      <c r="A726" s="1" t="s">
        <v>528</v>
      </c>
      <c r="C726" s="173"/>
      <c r="D726" s="174"/>
      <c r="E726" s="175"/>
      <c r="F726" s="176" t="s">
        <v>710</v>
      </c>
      <c r="G726" s="176" t="s">
        <v>711</v>
      </c>
      <c r="H726" s="177"/>
      <c r="I726" s="178">
        <v>8789</v>
      </c>
      <c r="J726" s="177"/>
      <c r="K726" s="178" t="str">
        <f t="shared" si="11"/>
        <v>***</v>
      </c>
    </row>
    <row r="727" spans="1:11" x14ac:dyDescent="0.2">
      <c r="A727" s="1" t="s">
        <v>13</v>
      </c>
      <c r="C727" s="19" t="s">
        <v>843</v>
      </c>
      <c r="D727" s="25" t="s">
        <v>65</v>
      </c>
      <c r="E727" s="20" t="s">
        <v>66</v>
      </c>
      <c r="F727" s="21"/>
      <c r="G727" s="21"/>
      <c r="H727" s="28">
        <v>13880</v>
      </c>
      <c r="I727" s="29">
        <v>14331</v>
      </c>
      <c r="J727" s="28" t="s">
        <v>15</v>
      </c>
      <c r="K727" s="29">
        <f t="shared" si="11"/>
        <v>1.032492795389049</v>
      </c>
    </row>
    <row r="728" spans="1:11" x14ac:dyDescent="0.2">
      <c r="A728" s="1" t="s">
        <v>16</v>
      </c>
      <c r="C728" s="22"/>
      <c r="D728" s="157"/>
      <c r="E728" s="23" t="s">
        <v>708</v>
      </c>
      <c r="F728" s="24"/>
      <c r="G728" s="24"/>
      <c r="H728" s="30">
        <v>13880</v>
      </c>
      <c r="I728" s="31">
        <v>14331</v>
      </c>
      <c r="J728" s="30"/>
      <c r="K728" s="31">
        <f t="shared" si="11"/>
        <v>1.032492795389049</v>
      </c>
    </row>
    <row r="729" spans="1:11" x14ac:dyDescent="0.2">
      <c r="A729" s="1" t="s">
        <v>528</v>
      </c>
      <c r="C729" s="173"/>
      <c r="D729" s="174"/>
      <c r="E729" s="175" t="s">
        <v>709</v>
      </c>
      <c r="F729" s="176"/>
      <c r="G729" s="176"/>
      <c r="H729" s="177">
        <v>13880</v>
      </c>
      <c r="I729" s="178">
        <v>14331</v>
      </c>
      <c r="J729" s="177"/>
      <c r="K729" s="178">
        <f t="shared" si="11"/>
        <v>1.032492795389049</v>
      </c>
    </row>
    <row r="730" spans="1:11" hidden="1" x14ac:dyDescent="0.2">
      <c r="A730" s="1" t="s">
        <v>528</v>
      </c>
      <c r="C730" s="173"/>
      <c r="D730" s="174"/>
      <c r="E730" s="175"/>
      <c r="F730" s="176" t="s">
        <v>710</v>
      </c>
      <c r="G730" s="176" t="s">
        <v>711</v>
      </c>
      <c r="H730" s="177"/>
      <c r="I730" s="178">
        <v>14331</v>
      </c>
      <c r="J730" s="177"/>
      <c r="K730" s="178" t="str">
        <f t="shared" si="11"/>
        <v>***</v>
      </c>
    </row>
    <row r="731" spans="1:11" x14ac:dyDescent="0.2">
      <c r="A731" s="1" t="s">
        <v>13</v>
      </c>
      <c r="C731" s="19" t="s">
        <v>844</v>
      </c>
      <c r="D731" s="25" t="s">
        <v>65</v>
      </c>
      <c r="E731" s="20" t="s">
        <v>66</v>
      </c>
      <c r="F731" s="21"/>
      <c r="G731" s="21"/>
      <c r="H731" s="28">
        <v>5961</v>
      </c>
      <c r="I731" s="29">
        <v>6378</v>
      </c>
      <c r="J731" s="28" t="s">
        <v>15</v>
      </c>
      <c r="K731" s="29">
        <f t="shared" si="11"/>
        <v>1.069954705586311</v>
      </c>
    </row>
    <row r="732" spans="1:11" x14ac:dyDescent="0.2">
      <c r="A732" s="1" t="s">
        <v>16</v>
      </c>
      <c r="C732" s="22"/>
      <c r="D732" s="157"/>
      <c r="E732" s="23" t="s">
        <v>708</v>
      </c>
      <c r="F732" s="24"/>
      <c r="G732" s="24"/>
      <c r="H732" s="30">
        <v>5961</v>
      </c>
      <c r="I732" s="31">
        <v>6378</v>
      </c>
      <c r="J732" s="30"/>
      <c r="K732" s="31">
        <f t="shared" si="11"/>
        <v>1.069954705586311</v>
      </c>
    </row>
    <row r="733" spans="1:11" x14ac:dyDescent="0.2">
      <c r="A733" s="1" t="s">
        <v>528</v>
      </c>
      <c r="C733" s="173"/>
      <c r="D733" s="174"/>
      <c r="E733" s="175" t="s">
        <v>709</v>
      </c>
      <c r="F733" s="176"/>
      <c r="G733" s="176"/>
      <c r="H733" s="177">
        <v>5961</v>
      </c>
      <c r="I733" s="178">
        <v>6378</v>
      </c>
      <c r="J733" s="177"/>
      <c r="K733" s="178">
        <f t="shared" si="11"/>
        <v>1.069954705586311</v>
      </c>
    </row>
    <row r="734" spans="1:11" hidden="1" x14ac:dyDescent="0.2">
      <c r="A734" s="1" t="s">
        <v>528</v>
      </c>
      <c r="C734" s="173"/>
      <c r="D734" s="174"/>
      <c r="E734" s="175"/>
      <c r="F734" s="176" t="s">
        <v>710</v>
      </c>
      <c r="G734" s="176" t="s">
        <v>711</v>
      </c>
      <c r="H734" s="177"/>
      <c r="I734" s="178">
        <v>6378</v>
      </c>
      <c r="J734" s="177"/>
      <c r="K734" s="178" t="str">
        <f t="shared" si="11"/>
        <v>***</v>
      </c>
    </row>
    <row r="735" spans="1:11" x14ac:dyDescent="0.2">
      <c r="A735" s="1" t="s">
        <v>13</v>
      </c>
      <c r="C735" s="19" t="s">
        <v>845</v>
      </c>
      <c r="D735" s="25" t="s">
        <v>65</v>
      </c>
      <c r="E735" s="20" t="s">
        <v>66</v>
      </c>
      <c r="F735" s="21"/>
      <c r="G735" s="21"/>
      <c r="H735" s="28">
        <v>4182</v>
      </c>
      <c r="I735" s="29">
        <v>4410</v>
      </c>
      <c r="J735" s="28" t="s">
        <v>15</v>
      </c>
      <c r="K735" s="29">
        <f t="shared" si="11"/>
        <v>1.0545193687230989</v>
      </c>
    </row>
    <row r="736" spans="1:11" x14ac:dyDescent="0.2">
      <c r="A736" s="1" t="s">
        <v>16</v>
      </c>
      <c r="C736" s="22"/>
      <c r="D736" s="157"/>
      <c r="E736" s="23" t="s">
        <v>708</v>
      </c>
      <c r="F736" s="24"/>
      <c r="G736" s="24"/>
      <c r="H736" s="30">
        <v>4182</v>
      </c>
      <c r="I736" s="31">
        <v>4410</v>
      </c>
      <c r="J736" s="30"/>
      <c r="K736" s="31">
        <f t="shared" si="11"/>
        <v>1.0545193687230989</v>
      </c>
    </row>
    <row r="737" spans="1:11" x14ac:dyDescent="0.2">
      <c r="A737" s="1" t="s">
        <v>528</v>
      </c>
      <c r="C737" s="173"/>
      <c r="D737" s="174"/>
      <c r="E737" s="175" t="s">
        <v>709</v>
      </c>
      <c r="F737" s="176"/>
      <c r="G737" s="176"/>
      <c r="H737" s="177">
        <v>4182</v>
      </c>
      <c r="I737" s="178">
        <v>4410</v>
      </c>
      <c r="J737" s="177"/>
      <c r="K737" s="178">
        <f t="shared" si="11"/>
        <v>1.0545193687230989</v>
      </c>
    </row>
    <row r="738" spans="1:11" hidden="1" x14ac:dyDescent="0.2">
      <c r="A738" s="1" t="s">
        <v>528</v>
      </c>
      <c r="C738" s="173"/>
      <c r="D738" s="174"/>
      <c r="E738" s="175"/>
      <c r="F738" s="176" t="s">
        <v>710</v>
      </c>
      <c r="G738" s="176" t="s">
        <v>711</v>
      </c>
      <c r="H738" s="177"/>
      <c r="I738" s="178">
        <v>4410</v>
      </c>
      <c r="J738" s="177"/>
      <c r="K738" s="178" t="str">
        <f t="shared" si="11"/>
        <v>***</v>
      </c>
    </row>
    <row r="739" spans="1:11" x14ac:dyDescent="0.2">
      <c r="A739" s="1" t="s">
        <v>13</v>
      </c>
      <c r="C739" s="19" t="s">
        <v>846</v>
      </c>
      <c r="D739" s="25" t="s">
        <v>65</v>
      </c>
      <c r="E739" s="20" t="s">
        <v>66</v>
      </c>
      <c r="F739" s="21"/>
      <c r="G739" s="21"/>
      <c r="H739" s="28">
        <v>8720</v>
      </c>
      <c r="I739" s="29">
        <v>9214</v>
      </c>
      <c r="J739" s="28" t="s">
        <v>15</v>
      </c>
      <c r="K739" s="29">
        <f t="shared" si="11"/>
        <v>1.0566513761467891</v>
      </c>
    </row>
    <row r="740" spans="1:11" x14ac:dyDescent="0.2">
      <c r="A740" s="1" t="s">
        <v>16</v>
      </c>
      <c r="C740" s="22"/>
      <c r="D740" s="157"/>
      <c r="E740" s="23" t="s">
        <v>708</v>
      </c>
      <c r="F740" s="24"/>
      <c r="G740" s="24"/>
      <c r="H740" s="30">
        <v>8720</v>
      </c>
      <c r="I740" s="31">
        <v>9214</v>
      </c>
      <c r="J740" s="30"/>
      <c r="K740" s="31">
        <f t="shared" si="11"/>
        <v>1.0566513761467891</v>
      </c>
    </row>
    <row r="741" spans="1:11" x14ac:dyDescent="0.2">
      <c r="A741" s="1" t="s">
        <v>528</v>
      </c>
      <c r="C741" s="173"/>
      <c r="D741" s="174"/>
      <c r="E741" s="175" t="s">
        <v>709</v>
      </c>
      <c r="F741" s="176"/>
      <c r="G741" s="176"/>
      <c r="H741" s="177">
        <v>8720</v>
      </c>
      <c r="I741" s="178">
        <v>9214</v>
      </c>
      <c r="J741" s="177"/>
      <c r="K741" s="178">
        <f t="shared" si="11"/>
        <v>1.0566513761467891</v>
      </c>
    </row>
    <row r="742" spans="1:11" hidden="1" x14ac:dyDescent="0.2">
      <c r="A742" s="1" t="s">
        <v>528</v>
      </c>
      <c r="C742" s="173"/>
      <c r="D742" s="174"/>
      <c r="E742" s="175"/>
      <c r="F742" s="176" t="s">
        <v>710</v>
      </c>
      <c r="G742" s="176" t="s">
        <v>711</v>
      </c>
      <c r="H742" s="177"/>
      <c r="I742" s="178">
        <v>9214</v>
      </c>
      <c r="J742" s="177"/>
      <c r="K742" s="178" t="str">
        <f t="shared" si="11"/>
        <v>***</v>
      </c>
    </row>
    <row r="743" spans="1:11" x14ac:dyDescent="0.2">
      <c r="A743" s="1" t="s">
        <v>13</v>
      </c>
      <c r="C743" s="19" t="s">
        <v>847</v>
      </c>
      <c r="D743" s="25" t="s">
        <v>65</v>
      </c>
      <c r="E743" s="20" t="s">
        <v>66</v>
      </c>
      <c r="F743" s="21"/>
      <c r="G743" s="21"/>
      <c r="H743" s="28">
        <v>8216</v>
      </c>
      <c r="I743" s="29">
        <v>8931</v>
      </c>
      <c r="J743" s="28" t="s">
        <v>15</v>
      </c>
      <c r="K743" s="29">
        <f t="shared" si="11"/>
        <v>1.0870253164556962</v>
      </c>
    </row>
    <row r="744" spans="1:11" x14ac:dyDescent="0.2">
      <c r="A744" s="1" t="s">
        <v>16</v>
      </c>
      <c r="C744" s="22"/>
      <c r="D744" s="157"/>
      <c r="E744" s="23" t="s">
        <v>708</v>
      </c>
      <c r="F744" s="24"/>
      <c r="G744" s="24"/>
      <c r="H744" s="30">
        <v>8216</v>
      </c>
      <c r="I744" s="31">
        <v>8931</v>
      </c>
      <c r="J744" s="30"/>
      <c r="K744" s="31">
        <f t="shared" si="11"/>
        <v>1.0870253164556962</v>
      </c>
    </row>
    <row r="745" spans="1:11" x14ac:dyDescent="0.2">
      <c r="A745" s="1" t="s">
        <v>528</v>
      </c>
      <c r="C745" s="173"/>
      <c r="D745" s="174"/>
      <c r="E745" s="175" t="s">
        <v>709</v>
      </c>
      <c r="F745" s="176"/>
      <c r="G745" s="176"/>
      <c r="H745" s="177">
        <v>8216</v>
      </c>
      <c r="I745" s="178">
        <v>8931</v>
      </c>
      <c r="J745" s="177"/>
      <c r="K745" s="178">
        <f t="shared" si="11"/>
        <v>1.0870253164556962</v>
      </c>
    </row>
    <row r="746" spans="1:11" hidden="1" x14ac:dyDescent="0.2">
      <c r="A746" s="1" t="s">
        <v>528</v>
      </c>
      <c r="C746" s="173"/>
      <c r="D746" s="174"/>
      <c r="E746" s="175"/>
      <c r="F746" s="176" t="s">
        <v>710</v>
      </c>
      <c r="G746" s="176" t="s">
        <v>711</v>
      </c>
      <c r="H746" s="177"/>
      <c r="I746" s="178">
        <v>8931</v>
      </c>
      <c r="J746" s="177"/>
      <c r="K746" s="178" t="str">
        <f t="shared" si="11"/>
        <v>***</v>
      </c>
    </row>
    <row r="747" spans="1:11" x14ac:dyDescent="0.2">
      <c r="A747" s="1" t="s">
        <v>13</v>
      </c>
      <c r="C747" s="19" t="s">
        <v>848</v>
      </c>
      <c r="D747" s="25" t="s">
        <v>65</v>
      </c>
      <c r="E747" s="20" t="s">
        <v>66</v>
      </c>
      <c r="F747" s="21"/>
      <c r="G747" s="21"/>
      <c r="H747" s="28">
        <v>20032</v>
      </c>
      <c r="I747" s="29">
        <v>22620</v>
      </c>
      <c r="J747" s="28" t="s">
        <v>15</v>
      </c>
      <c r="K747" s="29">
        <f t="shared" si="11"/>
        <v>1.1291932907348243</v>
      </c>
    </row>
    <row r="748" spans="1:11" x14ac:dyDescent="0.2">
      <c r="A748" s="1" t="s">
        <v>16</v>
      </c>
      <c r="C748" s="22"/>
      <c r="D748" s="157"/>
      <c r="E748" s="23" t="s">
        <v>708</v>
      </c>
      <c r="F748" s="24"/>
      <c r="G748" s="24"/>
      <c r="H748" s="30">
        <v>20032</v>
      </c>
      <c r="I748" s="31">
        <v>22620</v>
      </c>
      <c r="J748" s="30"/>
      <c r="K748" s="31">
        <f t="shared" si="11"/>
        <v>1.1291932907348243</v>
      </c>
    </row>
    <row r="749" spans="1:11" x14ac:dyDescent="0.2">
      <c r="A749" s="1" t="s">
        <v>528</v>
      </c>
      <c r="C749" s="173"/>
      <c r="D749" s="174"/>
      <c r="E749" s="175" t="s">
        <v>709</v>
      </c>
      <c r="F749" s="176"/>
      <c r="G749" s="176"/>
      <c r="H749" s="177">
        <v>20032</v>
      </c>
      <c r="I749" s="178">
        <v>22620</v>
      </c>
      <c r="J749" s="177"/>
      <c r="K749" s="178">
        <f t="shared" si="11"/>
        <v>1.1291932907348243</v>
      </c>
    </row>
    <row r="750" spans="1:11" hidden="1" x14ac:dyDescent="0.2">
      <c r="A750" s="1" t="s">
        <v>528</v>
      </c>
      <c r="C750" s="173"/>
      <c r="D750" s="174"/>
      <c r="E750" s="175"/>
      <c r="F750" s="176" t="s">
        <v>710</v>
      </c>
      <c r="G750" s="176" t="s">
        <v>711</v>
      </c>
      <c r="H750" s="177"/>
      <c r="I750" s="178">
        <v>22620</v>
      </c>
      <c r="J750" s="177"/>
      <c r="K750" s="178" t="str">
        <f t="shared" si="11"/>
        <v>***</v>
      </c>
    </row>
    <row r="751" spans="1:11" x14ac:dyDescent="0.2">
      <c r="A751" s="1" t="s">
        <v>13</v>
      </c>
      <c r="C751" s="19" t="s">
        <v>849</v>
      </c>
      <c r="D751" s="25" t="s">
        <v>65</v>
      </c>
      <c r="E751" s="20" t="s">
        <v>66</v>
      </c>
      <c r="F751" s="21"/>
      <c r="G751" s="21"/>
      <c r="H751" s="28">
        <v>25592</v>
      </c>
      <c r="I751" s="29">
        <v>26980</v>
      </c>
      <c r="J751" s="28" t="s">
        <v>15</v>
      </c>
      <c r="K751" s="29">
        <f t="shared" si="11"/>
        <v>1.0542356986558299</v>
      </c>
    </row>
    <row r="752" spans="1:11" x14ac:dyDescent="0.2">
      <c r="A752" s="1" t="s">
        <v>16</v>
      </c>
      <c r="C752" s="22"/>
      <c r="D752" s="157"/>
      <c r="E752" s="23" t="s">
        <v>708</v>
      </c>
      <c r="F752" s="24"/>
      <c r="G752" s="24"/>
      <c r="H752" s="30">
        <v>25592</v>
      </c>
      <c r="I752" s="31">
        <v>26980</v>
      </c>
      <c r="J752" s="30"/>
      <c r="K752" s="31">
        <f t="shared" si="11"/>
        <v>1.0542356986558299</v>
      </c>
    </row>
    <row r="753" spans="1:11" x14ac:dyDescent="0.2">
      <c r="A753" s="1" t="s">
        <v>528</v>
      </c>
      <c r="C753" s="173"/>
      <c r="D753" s="174"/>
      <c r="E753" s="175" t="s">
        <v>709</v>
      </c>
      <c r="F753" s="176"/>
      <c r="G753" s="176"/>
      <c r="H753" s="177">
        <v>25592</v>
      </c>
      <c r="I753" s="178">
        <v>26980</v>
      </c>
      <c r="J753" s="177"/>
      <c r="K753" s="178">
        <f t="shared" si="11"/>
        <v>1.0542356986558299</v>
      </c>
    </row>
    <row r="754" spans="1:11" hidden="1" x14ac:dyDescent="0.2">
      <c r="A754" s="1" t="s">
        <v>528</v>
      </c>
      <c r="C754" s="173"/>
      <c r="D754" s="174"/>
      <c r="E754" s="175"/>
      <c r="F754" s="176" t="s">
        <v>710</v>
      </c>
      <c r="G754" s="176" t="s">
        <v>711</v>
      </c>
      <c r="H754" s="177"/>
      <c r="I754" s="178">
        <v>26980</v>
      </c>
      <c r="J754" s="177"/>
      <c r="K754" s="178" t="str">
        <f t="shared" si="11"/>
        <v>***</v>
      </c>
    </row>
    <row r="755" spans="1:11" x14ac:dyDescent="0.2">
      <c r="A755" s="1" t="s">
        <v>13</v>
      </c>
      <c r="C755" s="19" t="s">
        <v>850</v>
      </c>
      <c r="D755" s="25" t="s">
        <v>65</v>
      </c>
      <c r="E755" s="20" t="s">
        <v>66</v>
      </c>
      <c r="F755" s="21"/>
      <c r="G755" s="21"/>
      <c r="H755" s="28">
        <v>12822</v>
      </c>
      <c r="I755" s="29">
        <v>13481</v>
      </c>
      <c r="J755" s="28" t="s">
        <v>15</v>
      </c>
      <c r="K755" s="29">
        <f t="shared" si="11"/>
        <v>1.051396038059585</v>
      </c>
    </row>
    <row r="756" spans="1:11" x14ac:dyDescent="0.2">
      <c r="A756" s="1" t="s">
        <v>16</v>
      </c>
      <c r="C756" s="22"/>
      <c r="D756" s="157"/>
      <c r="E756" s="23" t="s">
        <v>708</v>
      </c>
      <c r="F756" s="24"/>
      <c r="G756" s="24"/>
      <c r="H756" s="30">
        <v>12822</v>
      </c>
      <c r="I756" s="31">
        <v>13481</v>
      </c>
      <c r="J756" s="30"/>
      <c r="K756" s="31">
        <f t="shared" si="11"/>
        <v>1.051396038059585</v>
      </c>
    </row>
    <row r="757" spans="1:11" x14ac:dyDescent="0.2">
      <c r="A757" s="1" t="s">
        <v>528</v>
      </c>
      <c r="C757" s="173"/>
      <c r="D757" s="174"/>
      <c r="E757" s="175" t="s">
        <v>709</v>
      </c>
      <c r="F757" s="176"/>
      <c r="G757" s="176"/>
      <c r="H757" s="177">
        <v>12822</v>
      </c>
      <c r="I757" s="178">
        <v>13481</v>
      </c>
      <c r="J757" s="177"/>
      <c r="K757" s="178">
        <f t="shared" si="11"/>
        <v>1.051396038059585</v>
      </c>
    </row>
    <row r="758" spans="1:11" hidden="1" x14ac:dyDescent="0.2">
      <c r="A758" s="1" t="s">
        <v>528</v>
      </c>
      <c r="C758" s="173"/>
      <c r="D758" s="174"/>
      <c r="E758" s="175"/>
      <c r="F758" s="176" t="s">
        <v>710</v>
      </c>
      <c r="G758" s="176" t="s">
        <v>711</v>
      </c>
      <c r="H758" s="177"/>
      <c r="I758" s="178">
        <v>13481</v>
      </c>
      <c r="J758" s="177"/>
      <c r="K758" s="178" t="str">
        <f t="shared" si="11"/>
        <v>***</v>
      </c>
    </row>
    <row r="759" spans="1:11" x14ac:dyDescent="0.2">
      <c r="A759" s="1" t="s">
        <v>13</v>
      </c>
      <c r="C759" s="19" t="s">
        <v>851</v>
      </c>
      <c r="D759" s="25" t="s">
        <v>65</v>
      </c>
      <c r="E759" s="20" t="s">
        <v>66</v>
      </c>
      <c r="F759" s="21"/>
      <c r="G759" s="21"/>
      <c r="H759" s="28">
        <v>12875</v>
      </c>
      <c r="I759" s="29">
        <v>13990</v>
      </c>
      <c r="J759" s="28" t="s">
        <v>15</v>
      </c>
      <c r="K759" s="29">
        <f t="shared" si="11"/>
        <v>1.0866019417475727</v>
      </c>
    </row>
    <row r="760" spans="1:11" x14ac:dyDescent="0.2">
      <c r="A760" s="1" t="s">
        <v>16</v>
      </c>
      <c r="C760" s="22"/>
      <c r="D760" s="157"/>
      <c r="E760" s="23" t="s">
        <v>708</v>
      </c>
      <c r="F760" s="24"/>
      <c r="G760" s="24"/>
      <c r="H760" s="30">
        <v>12875</v>
      </c>
      <c r="I760" s="31">
        <v>13990</v>
      </c>
      <c r="J760" s="30"/>
      <c r="K760" s="31">
        <f t="shared" si="11"/>
        <v>1.0866019417475727</v>
      </c>
    </row>
    <row r="761" spans="1:11" x14ac:dyDescent="0.2">
      <c r="A761" s="1" t="s">
        <v>528</v>
      </c>
      <c r="C761" s="173"/>
      <c r="D761" s="174"/>
      <c r="E761" s="175" t="s">
        <v>709</v>
      </c>
      <c r="F761" s="176"/>
      <c r="G761" s="176"/>
      <c r="H761" s="177">
        <v>12875</v>
      </c>
      <c r="I761" s="178">
        <v>13990</v>
      </c>
      <c r="J761" s="177"/>
      <c r="K761" s="178">
        <f t="shared" si="11"/>
        <v>1.0866019417475727</v>
      </c>
    </row>
    <row r="762" spans="1:11" hidden="1" x14ac:dyDescent="0.2">
      <c r="A762" s="1" t="s">
        <v>528</v>
      </c>
      <c r="C762" s="173"/>
      <c r="D762" s="174"/>
      <c r="E762" s="175"/>
      <c r="F762" s="176" t="s">
        <v>710</v>
      </c>
      <c r="G762" s="176" t="s">
        <v>711</v>
      </c>
      <c r="H762" s="177"/>
      <c r="I762" s="178">
        <v>13990</v>
      </c>
      <c r="J762" s="177"/>
      <c r="K762" s="178" t="str">
        <f t="shared" si="11"/>
        <v>***</v>
      </c>
    </row>
    <row r="763" spans="1:11" x14ac:dyDescent="0.2">
      <c r="A763" s="1" t="s">
        <v>13</v>
      </c>
      <c r="C763" s="19" t="s">
        <v>852</v>
      </c>
      <c r="D763" s="25" t="s">
        <v>65</v>
      </c>
      <c r="E763" s="20" t="s">
        <v>66</v>
      </c>
      <c r="F763" s="21"/>
      <c r="G763" s="21"/>
      <c r="H763" s="28">
        <v>11525</v>
      </c>
      <c r="I763" s="29">
        <v>12214</v>
      </c>
      <c r="J763" s="28" t="s">
        <v>15</v>
      </c>
      <c r="K763" s="29">
        <f t="shared" si="11"/>
        <v>1.0597830802603037</v>
      </c>
    </row>
    <row r="764" spans="1:11" x14ac:dyDescent="0.2">
      <c r="A764" s="1" t="s">
        <v>16</v>
      </c>
      <c r="C764" s="22"/>
      <c r="D764" s="157"/>
      <c r="E764" s="23" t="s">
        <v>708</v>
      </c>
      <c r="F764" s="24"/>
      <c r="G764" s="24"/>
      <c r="H764" s="30">
        <v>11525</v>
      </c>
      <c r="I764" s="31">
        <v>12214</v>
      </c>
      <c r="J764" s="30"/>
      <c r="K764" s="31">
        <f t="shared" ref="K764:K827" si="12">IF(H764=0,"***",I764/H764)</f>
        <v>1.0597830802603037</v>
      </c>
    </row>
    <row r="765" spans="1:11" x14ac:dyDescent="0.2">
      <c r="A765" s="1" t="s">
        <v>528</v>
      </c>
      <c r="C765" s="173"/>
      <c r="D765" s="174"/>
      <c r="E765" s="175" t="s">
        <v>709</v>
      </c>
      <c r="F765" s="176"/>
      <c r="G765" s="176"/>
      <c r="H765" s="177">
        <v>11525</v>
      </c>
      <c r="I765" s="178">
        <v>12214</v>
      </c>
      <c r="J765" s="177"/>
      <c r="K765" s="178">
        <f t="shared" si="12"/>
        <v>1.0597830802603037</v>
      </c>
    </row>
    <row r="766" spans="1:11" hidden="1" x14ac:dyDescent="0.2">
      <c r="A766" s="1" t="s">
        <v>528</v>
      </c>
      <c r="C766" s="173"/>
      <c r="D766" s="174"/>
      <c r="E766" s="175"/>
      <c r="F766" s="176" t="s">
        <v>710</v>
      </c>
      <c r="G766" s="176" t="s">
        <v>711</v>
      </c>
      <c r="H766" s="177"/>
      <c r="I766" s="178">
        <v>12214</v>
      </c>
      <c r="J766" s="177"/>
      <c r="K766" s="178" t="str">
        <f t="shared" si="12"/>
        <v>***</v>
      </c>
    </row>
    <row r="767" spans="1:11" x14ac:dyDescent="0.2">
      <c r="A767" s="1" t="s">
        <v>13</v>
      </c>
      <c r="C767" s="19" t="s">
        <v>853</v>
      </c>
      <c r="D767" s="25" t="s">
        <v>65</v>
      </c>
      <c r="E767" s="20" t="s">
        <v>66</v>
      </c>
      <c r="F767" s="21"/>
      <c r="G767" s="21"/>
      <c r="H767" s="28">
        <v>8240</v>
      </c>
      <c r="I767" s="29">
        <v>8748</v>
      </c>
      <c r="J767" s="28" t="s">
        <v>15</v>
      </c>
      <c r="K767" s="29">
        <f t="shared" si="12"/>
        <v>1.0616504854368931</v>
      </c>
    </row>
    <row r="768" spans="1:11" x14ac:dyDescent="0.2">
      <c r="A768" s="1" t="s">
        <v>16</v>
      </c>
      <c r="C768" s="22"/>
      <c r="D768" s="157"/>
      <c r="E768" s="23" t="s">
        <v>708</v>
      </c>
      <c r="F768" s="24"/>
      <c r="G768" s="24"/>
      <c r="H768" s="30">
        <v>8240</v>
      </c>
      <c r="I768" s="31">
        <v>8748</v>
      </c>
      <c r="J768" s="30"/>
      <c r="K768" s="31">
        <f t="shared" si="12"/>
        <v>1.0616504854368931</v>
      </c>
    </row>
    <row r="769" spans="1:11" x14ac:dyDescent="0.2">
      <c r="A769" s="1" t="s">
        <v>528</v>
      </c>
      <c r="C769" s="173"/>
      <c r="D769" s="174"/>
      <c r="E769" s="175" t="s">
        <v>709</v>
      </c>
      <c r="F769" s="176"/>
      <c r="G769" s="176"/>
      <c r="H769" s="177">
        <v>8240</v>
      </c>
      <c r="I769" s="178">
        <v>8748</v>
      </c>
      <c r="J769" s="177"/>
      <c r="K769" s="178">
        <f t="shared" si="12"/>
        <v>1.0616504854368931</v>
      </c>
    </row>
    <row r="770" spans="1:11" hidden="1" x14ac:dyDescent="0.2">
      <c r="A770" s="1" t="s">
        <v>528</v>
      </c>
      <c r="C770" s="173"/>
      <c r="D770" s="174"/>
      <c r="E770" s="175"/>
      <c r="F770" s="176" t="s">
        <v>710</v>
      </c>
      <c r="G770" s="176" t="s">
        <v>711</v>
      </c>
      <c r="H770" s="177"/>
      <c r="I770" s="178">
        <v>8748</v>
      </c>
      <c r="J770" s="177"/>
      <c r="K770" s="178" t="str">
        <f t="shared" si="12"/>
        <v>***</v>
      </c>
    </row>
    <row r="771" spans="1:11" x14ac:dyDescent="0.2">
      <c r="A771" s="1" t="s">
        <v>13</v>
      </c>
      <c r="C771" s="19" t="s">
        <v>854</v>
      </c>
      <c r="D771" s="25" t="s">
        <v>65</v>
      </c>
      <c r="E771" s="20" t="s">
        <v>66</v>
      </c>
      <c r="F771" s="21"/>
      <c r="G771" s="21"/>
      <c r="H771" s="28">
        <v>8211</v>
      </c>
      <c r="I771" s="29">
        <v>9148</v>
      </c>
      <c r="J771" s="28" t="s">
        <v>15</v>
      </c>
      <c r="K771" s="29">
        <f t="shared" si="12"/>
        <v>1.1141152113019122</v>
      </c>
    </row>
    <row r="772" spans="1:11" x14ac:dyDescent="0.2">
      <c r="A772" s="1" t="s">
        <v>16</v>
      </c>
      <c r="C772" s="22"/>
      <c r="D772" s="157"/>
      <c r="E772" s="23" t="s">
        <v>708</v>
      </c>
      <c r="F772" s="24"/>
      <c r="G772" s="24"/>
      <c r="H772" s="30">
        <v>8211</v>
      </c>
      <c r="I772" s="31">
        <v>9148</v>
      </c>
      <c r="J772" s="30"/>
      <c r="K772" s="31">
        <f t="shared" si="12"/>
        <v>1.1141152113019122</v>
      </c>
    </row>
    <row r="773" spans="1:11" x14ac:dyDescent="0.2">
      <c r="A773" s="1" t="s">
        <v>528</v>
      </c>
      <c r="C773" s="173"/>
      <c r="D773" s="174"/>
      <c r="E773" s="175" t="s">
        <v>709</v>
      </c>
      <c r="F773" s="176"/>
      <c r="G773" s="176"/>
      <c r="H773" s="177">
        <v>8211</v>
      </c>
      <c r="I773" s="178">
        <v>9148</v>
      </c>
      <c r="J773" s="177"/>
      <c r="K773" s="178">
        <f t="shared" si="12"/>
        <v>1.1141152113019122</v>
      </c>
    </row>
    <row r="774" spans="1:11" hidden="1" x14ac:dyDescent="0.2">
      <c r="A774" s="1" t="s">
        <v>528</v>
      </c>
      <c r="C774" s="173"/>
      <c r="D774" s="174"/>
      <c r="E774" s="175"/>
      <c r="F774" s="176" t="s">
        <v>710</v>
      </c>
      <c r="G774" s="176" t="s">
        <v>711</v>
      </c>
      <c r="H774" s="177"/>
      <c r="I774" s="178">
        <v>9148</v>
      </c>
      <c r="J774" s="177"/>
      <c r="K774" s="178" t="str">
        <f t="shared" si="12"/>
        <v>***</v>
      </c>
    </row>
    <row r="775" spans="1:11" x14ac:dyDescent="0.2">
      <c r="A775" s="1" t="s">
        <v>13</v>
      </c>
      <c r="C775" s="19" t="s">
        <v>855</v>
      </c>
      <c r="D775" s="25" t="s">
        <v>65</v>
      </c>
      <c r="E775" s="20" t="s">
        <v>66</v>
      </c>
      <c r="F775" s="21"/>
      <c r="G775" s="21"/>
      <c r="H775" s="28">
        <v>10691</v>
      </c>
      <c r="I775" s="29">
        <v>11154</v>
      </c>
      <c r="J775" s="28" t="s">
        <v>15</v>
      </c>
      <c r="K775" s="29">
        <f t="shared" si="12"/>
        <v>1.043307454868581</v>
      </c>
    </row>
    <row r="776" spans="1:11" x14ac:dyDescent="0.2">
      <c r="A776" s="1" t="s">
        <v>16</v>
      </c>
      <c r="C776" s="22"/>
      <c r="D776" s="157"/>
      <c r="E776" s="23" t="s">
        <v>708</v>
      </c>
      <c r="F776" s="24"/>
      <c r="G776" s="24"/>
      <c r="H776" s="30">
        <v>10691</v>
      </c>
      <c r="I776" s="31">
        <v>11154</v>
      </c>
      <c r="J776" s="30"/>
      <c r="K776" s="31">
        <f t="shared" si="12"/>
        <v>1.043307454868581</v>
      </c>
    </row>
    <row r="777" spans="1:11" x14ac:dyDescent="0.2">
      <c r="A777" s="1" t="s">
        <v>528</v>
      </c>
      <c r="C777" s="173"/>
      <c r="D777" s="174"/>
      <c r="E777" s="175" t="s">
        <v>709</v>
      </c>
      <c r="F777" s="176"/>
      <c r="G777" s="176"/>
      <c r="H777" s="177">
        <v>10691</v>
      </c>
      <c r="I777" s="178">
        <v>11154</v>
      </c>
      <c r="J777" s="177"/>
      <c r="K777" s="178">
        <f t="shared" si="12"/>
        <v>1.043307454868581</v>
      </c>
    </row>
    <row r="778" spans="1:11" hidden="1" x14ac:dyDescent="0.2">
      <c r="A778" s="1" t="s">
        <v>528</v>
      </c>
      <c r="C778" s="173"/>
      <c r="D778" s="174"/>
      <c r="E778" s="175"/>
      <c r="F778" s="176" t="s">
        <v>710</v>
      </c>
      <c r="G778" s="176" t="s">
        <v>856</v>
      </c>
      <c r="H778" s="177"/>
      <c r="I778" s="178">
        <v>11154</v>
      </c>
      <c r="J778" s="177"/>
      <c r="K778" s="178" t="str">
        <f t="shared" si="12"/>
        <v>***</v>
      </c>
    </row>
    <row r="779" spans="1:11" x14ac:dyDescent="0.2">
      <c r="A779" s="1" t="s">
        <v>13</v>
      </c>
      <c r="C779" s="19" t="s">
        <v>857</v>
      </c>
      <c r="D779" s="25" t="s">
        <v>65</v>
      </c>
      <c r="E779" s="20" t="s">
        <v>66</v>
      </c>
      <c r="F779" s="21"/>
      <c r="G779" s="21"/>
      <c r="H779" s="28">
        <v>14805</v>
      </c>
      <c r="I779" s="29">
        <v>17254</v>
      </c>
      <c r="J779" s="28" t="s">
        <v>15</v>
      </c>
      <c r="K779" s="29">
        <f t="shared" si="12"/>
        <v>1.1654170888213442</v>
      </c>
    </row>
    <row r="780" spans="1:11" x14ac:dyDescent="0.2">
      <c r="A780" s="1" t="s">
        <v>16</v>
      </c>
      <c r="C780" s="22"/>
      <c r="D780" s="157"/>
      <c r="E780" s="23" t="s">
        <v>708</v>
      </c>
      <c r="F780" s="24"/>
      <c r="G780" s="24"/>
      <c r="H780" s="30">
        <v>14805</v>
      </c>
      <c r="I780" s="31">
        <v>17254</v>
      </c>
      <c r="J780" s="30"/>
      <c r="K780" s="31">
        <f t="shared" si="12"/>
        <v>1.1654170888213442</v>
      </c>
    </row>
    <row r="781" spans="1:11" x14ac:dyDescent="0.2">
      <c r="A781" s="1" t="s">
        <v>528</v>
      </c>
      <c r="C781" s="173"/>
      <c r="D781" s="174"/>
      <c r="E781" s="175" t="s">
        <v>709</v>
      </c>
      <c r="F781" s="176"/>
      <c r="G781" s="176"/>
      <c r="H781" s="177">
        <v>14805</v>
      </c>
      <c r="I781" s="178">
        <v>17254</v>
      </c>
      <c r="J781" s="177"/>
      <c r="K781" s="178">
        <f t="shared" si="12"/>
        <v>1.1654170888213442</v>
      </c>
    </row>
    <row r="782" spans="1:11" hidden="1" x14ac:dyDescent="0.2">
      <c r="A782" s="1" t="s">
        <v>528</v>
      </c>
      <c r="C782" s="173"/>
      <c r="D782" s="174"/>
      <c r="E782" s="175"/>
      <c r="F782" s="176" t="s">
        <v>710</v>
      </c>
      <c r="G782" s="176" t="s">
        <v>711</v>
      </c>
      <c r="H782" s="177"/>
      <c r="I782" s="178">
        <v>17254</v>
      </c>
      <c r="J782" s="177"/>
      <c r="K782" s="178" t="str">
        <f t="shared" si="12"/>
        <v>***</v>
      </c>
    </row>
    <row r="783" spans="1:11" x14ac:dyDescent="0.2">
      <c r="A783" s="1" t="s">
        <v>13</v>
      </c>
      <c r="C783" s="19" t="s">
        <v>858</v>
      </c>
      <c r="D783" s="25" t="s">
        <v>65</v>
      </c>
      <c r="E783" s="20" t="s">
        <v>66</v>
      </c>
      <c r="F783" s="21"/>
      <c r="G783" s="21"/>
      <c r="H783" s="28">
        <v>8786</v>
      </c>
      <c r="I783" s="29">
        <v>11790</v>
      </c>
      <c r="J783" s="28" t="s">
        <v>15</v>
      </c>
      <c r="K783" s="29">
        <f t="shared" si="12"/>
        <v>1.341907580241293</v>
      </c>
    </row>
    <row r="784" spans="1:11" x14ac:dyDescent="0.2">
      <c r="A784" s="1" t="s">
        <v>16</v>
      </c>
      <c r="C784" s="22"/>
      <c r="D784" s="157"/>
      <c r="E784" s="23" t="s">
        <v>708</v>
      </c>
      <c r="F784" s="24"/>
      <c r="G784" s="24"/>
      <c r="H784" s="30">
        <v>8786</v>
      </c>
      <c r="I784" s="31">
        <v>11790</v>
      </c>
      <c r="J784" s="30"/>
      <c r="K784" s="31">
        <f t="shared" si="12"/>
        <v>1.341907580241293</v>
      </c>
    </row>
    <row r="785" spans="1:11" x14ac:dyDescent="0.2">
      <c r="A785" s="1" t="s">
        <v>528</v>
      </c>
      <c r="C785" s="173"/>
      <c r="D785" s="174"/>
      <c r="E785" s="175" t="s">
        <v>709</v>
      </c>
      <c r="F785" s="176"/>
      <c r="G785" s="176"/>
      <c r="H785" s="177">
        <v>8786</v>
      </c>
      <c r="I785" s="178">
        <v>11790</v>
      </c>
      <c r="J785" s="177"/>
      <c r="K785" s="178">
        <f t="shared" si="12"/>
        <v>1.341907580241293</v>
      </c>
    </row>
    <row r="786" spans="1:11" hidden="1" x14ac:dyDescent="0.2">
      <c r="A786" s="1" t="s">
        <v>528</v>
      </c>
      <c r="C786" s="173"/>
      <c r="D786" s="174"/>
      <c r="E786" s="175"/>
      <c r="F786" s="176" t="s">
        <v>710</v>
      </c>
      <c r="G786" s="176" t="s">
        <v>711</v>
      </c>
      <c r="H786" s="177"/>
      <c r="I786" s="178">
        <v>11790</v>
      </c>
      <c r="J786" s="177"/>
      <c r="K786" s="178" t="str">
        <f t="shared" si="12"/>
        <v>***</v>
      </c>
    </row>
    <row r="787" spans="1:11" x14ac:dyDescent="0.2">
      <c r="A787" s="1" t="s">
        <v>13</v>
      </c>
      <c r="C787" s="19" t="s">
        <v>859</v>
      </c>
      <c r="D787" s="25" t="s">
        <v>65</v>
      </c>
      <c r="E787" s="20" t="s">
        <v>66</v>
      </c>
      <c r="F787" s="21"/>
      <c r="G787" s="21"/>
      <c r="H787" s="28">
        <v>7943</v>
      </c>
      <c r="I787" s="29">
        <v>8043</v>
      </c>
      <c r="J787" s="28" t="s">
        <v>15</v>
      </c>
      <c r="K787" s="29">
        <f t="shared" si="12"/>
        <v>1.0125897016240715</v>
      </c>
    </row>
    <row r="788" spans="1:11" x14ac:dyDescent="0.2">
      <c r="A788" s="1" t="s">
        <v>16</v>
      </c>
      <c r="C788" s="22"/>
      <c r="D788" s="157"/>
      <c r="E788" s="23" t="s">
        <v>708</v>
      </c>
      <c r="F788" s="24"/>
      <c r="G788" s="24"/>
      <c r="H788" s="30">
        <v>7943</v>
      </c>
      <c r="I788" s="31">
        <v>8043</v>
      </c>
      <c r="J788" s="30"/>
      <c r="K788" s="31">
        <f t="shared" si="12"/>
        <v>1.0125897016240715</v>
      </c>
    </row>
    <row r="789" spans="1:11" x14ac:dyDescent="0.2">
      <c r="A789" s="1" t="s">
        <v>528</v>
      </c>
      <c r="C789" s="173"/>
      <c r="D789" s="174"/>
      <c r="E789" s="175" t="s">
        <v>709</v>
      </c>
      <c r="F789" s="176"/>
      <c r="G789" s="176"/>
      <c r="H789" s="177">
        <v>7943</v>
      </c>
      <c r="I789" s="178">
        <v>8043</v>
      </c>
      <c r="J789" s="177"/>
      <c r="K789" s="178">
        <f t="shared" si="12"/>
        <v>1.0125897016240715</v>
      </c>
    </row>
    <row r="790" spans="1:11" hidden="1" x14ac:dyDescent="0.2">
      <c r="A790" s="1" t="s">
        <v>528</v>
      </c>
      <c r="C790" s="173"/>
      <c r="D790" s="174"/>
      <c r="E790" s="175"/>
      <c r="F790" s="176" t="s">
        <v>710</v>
      </c>
      <c r="G790" s="176" t="s">
        <v>711</v>
      </c>
      <c r="H790" s="177"/>
      <c r="I790" s="178">
        <v>8043</v>
      </c>
      <c r="J790" s="177"/>
      <c r="K790" s="178" t="str">
        <f t="shared" si="12"/>
        <v>***</v>
      </c>
    </row>
    <row r="791" spans="1:11" x14ac:dyDescent="0.2">
      <c r="A791" s="1" t="s">
        <v>13</v>
      </c>
      <c r="C791" s="19" t="s">
        <v>860</v>
      </c>
      <c r="D791" s="25" t="s">
        <v>65</v>
      </c>
      <c r="E791" s="20" t="s">
        <v>66</v>
      </c>
      <c r="F791" s="21"/>
      <c r="G791" s="21"/>
      <c r="H791" s="28">
        <v>8798</v>
      </c>
      <c r="I791" s="29">
        <v>10101</v>
      </c>
      <c r="J791" s="28" t="s">
        <v>15</v>
      </c>
      <c r="K791" s="29">
        <f t="shared" si="12"/>
        <v>1.1481018413275745</v>
      </c>
    </row>
    <row r="792" spans="1:11" x14ac:dyDescent="0.2">
      <c r="A792" s="1" t="s">
        <v>16</v>
      </c>
      <c r="C792" s="22"/>
      <c r="D792" s="157"/>
      <c r="E792" s="23" t="s">
        <v>708</v>
      </c>
      <c r="F792" s="24"/>
      <c r="G792" s="24"/>
      <c r="H792" s="30">
        <v>8798</v>
      </c>
      <c r="I792" s="31">
        <v>10101</v>
      </c>
      <c r="J792" s="30"/>
      <c r="K792" s="31">
        <f t="shared" si="12"/>
        <v>1.1481018413275745</v>
      </c>
    </row>
    <row r="793" spans="1:11" x14ac:dyDescent="0.2">
      <c r="A793" s="1" t="s">
        <v>528</v>
      </c>
      <c r="C793" s="173"/>
      <c r="D793" s="174"/>
      <c r="E793" s="175" t="s">
        <v>709</v>
      </c>
      <c r="F793" s="176"/>
      <c r="G793" s="176"/>
      <c r="H793" s="177">
        <v>8798</v>
      </c>
      <c r="I793" s="178">
        <v>10101</v>
      </c>
      <c r="J793" s="177"/>
      <c r="K793" s="178">
        <f t="shared" si="12"/>
        <v>1.1481018413275745</v>
      </c>
    </row>
    <row r="794" spans="1:11" hidden="1" x14ac:dyDescent="0.2">
      <c r="A794" s="1" t="s">
        <v>528</v>
      </c>
      <c r="C794" s="173"/>
      <c r="D794" s="174"/>
      <c r="E794" s="175"/>
      <c r="F794" s="176" t="s">
        <v>710</v>
      </c>
      <c r="G794" s="176" t="s">
        <v>711</v>
      </c>
      <c r="H794" s="177"/>
      <c r="I794" s="178">
        <v>10101</v>
      </c>
      <c r="J794" s="177"/>
      <c r="K794" s="178" t="str">
        <f t="shared" si="12"/>
        <v>***</v>
      </c>
    </row>
    <row r="795" spans="1:11" x14ac:dyDescent="0.2">
      <c r="A795" s="1" t="s">
        <v>13</v>
      </c>
      <c r="C795" s="19" t="s">
        <v>861</v>
      </c>
      <c r="D795" s="25" t="s">
        <v>65</v>
      </c>
      <c r="E795" s="20" t="s">
        <v>66</v>
      </c>
      <c r="F795" s="21"/>
      <c r="G795" s="21"/>
      <c r="H795" s="28">
        <v>6395</v>
      </c>
      <c r="I795" s="29">
        <v>6606</v>
      </c>
      <c r="J795" s="28" t="s">
        <v>15</v>
      </c>
      <c r="K795" s="29">
        <f t="shared" si="12"/>
        <v>1.0329945269741987</v>
      </c>
    </row>
    <row r="796" spans="1:11" x14ac:dyDescent="0.2">
      <c r="A796" s="1" t="s">
        <v>16</v>
      </c>
      <c r="C796" s="22"/>
      <c r="D796" s="157"/>
      <c r="E796" s="23" t="s">
        <v>708</v>
      </c>
      <c r="F796" s="24"/>
      <c r="G796" s="24"/>
      <c r="H796" s="30">
        <v>6395</v>
      </c>
      <c r="I796" s="31">
        <v>6606</v>
      </c>
      <c r="J796" s="30"/>
      <c r="K796" s="31">
        <f t="shared" si="12"/>
        <v>1.0329945269741987</v>
      </c>
    </row>
    <row r="797" spans="1:11" x14ac:dyDescent="0.2">
      <c r="A797" s="1" t="s">
        <v>528</v>
      </c>
      <c r="C797" s="173"/>
      <c r="D797" s="174"/>
      <c r="E797" s="175" t="s">
        <v>709</v>
      </c>
      <c r="F797" s="176"/>
      <c r="G797" s="176"/>
      <c r="H797" s="177">
        <v>6395</v>
      </c>
      <c r="I797" s="178">
        <v>6606</v>
      </c>
      <c r="J797" s="177"/>
      <c r="K797" s="178">
        <f t="shared" si="12"/>
        <v>1.0329945269741987</v>
      </c>
    </row>
    <row r="798" spans="1:11" hidden="1" x14ac:dyDescent="0.2">
      <c r="A798" s="1" t="s">
        <v>528</v>
      </c>
      <c r="C798" s="173"/>
      <c r="D798" s="174"/>
      <c r="E798" s="175"/>
      <c r="F798" s="176" t="s">
        <v>710</v>
      </c>
      <c r="G798" s="176" t="s">
        <v>711</v>
      </c>
      <c r="H798" s="177"/>
      <c r="I798" s="178">
        <v>6606</v>
      </c>
      <c r="J798" s="177"/>
      <c r="K798" s="178" t="str">
        <f t="shared" si="12"/>
        <v>***</v>
      </c>
    </row>
    <row r="799" spans="1:11" x14ac:dyDescent="0.2">
      <c r="A799" s="1" t="s">
        <v>13</v>
      </c>
      <c r="C799" s="19" t="s">
        <v>862</v>
      </c>
      <c r="D799" s="25" t="s">
        <v>65</v>
      </c>
      <c r="E799" s="20" t="s">
        <v>66</v>
      </c>
      <c r="F799" s="21"/>
      <c r="G799" s="21"/>
      <c r="H799" s="28">
        <v>8880</v>
      </c>
      <c r="I799" s="29">
        <v>9312</v>
      </c>
      <c r="J799" s="28" t="s">
        <v>15</v>
      </c>
      <c r="K799" s="29">
        <f t="shared" si="12"/>
        <v>1.0486486486486486</v>
      </c>
    </row>
    <row r="800" spans="1:11" x14ac:dyDescent="0.2">
      <c r="A800" s="1" t="s">
        <v>16</v>
      </c>
      <c r="C800" s="22"/>
      <c r="D800" s="157"/>
      <c r="E800" s="23" t="s">
        <v>708</v>
      </c>
      <c r="F800" s="24"/>
      <c r="G800" s="24"/>
      <c r="H800" s="30">
        <v>8880</v>
      </c>
      <c r="I800" s="31">
        <v>9312</v>
      </c>
      <c r="J800" s="30"/>
      <c r="K800" s="31">
        <f t="shared" si="12"/>
        <v>1.0486486486486486</v>
      </c>
    </row>
    <row r="801" spans="1:11" x14ac:dyDescent="0.2">
      <c r="A801" s="1" t="s">
        <v>528</v>
      </c>
      <c r="C801" s="173"/>
      <c r="D801" s="174"/>
      <c r="E801" s="175" t="s">
        <v>709</v>
      </c>
      <c r="F801" s="176"/>
      <c r="G801" s="176"/>
      <c r="H801" s="177">
        <v>8880</v>
      </c>
      <c r="I801" s="178">
        <v>9312</v>
      </c>
      <c r="J801" s="177"/>
      <c r="K801" s="178">
        <f t="shared" si="12"/>
        <v>1.0486486486486486</v>
      </c>
    </row>
    <row r="802" spans="1:11" hidden="1" x14ac:dyDescent="0.2">
      <c r="A802" s="1" t="s">
        <v>528</v>
      </c>
      <c r="C802" s="173"/>
      <c r="D802" s="174"/>
      <c r="E802" s="175"/>
      <c r="F802" s="176" t="s">
        <v>710</v>
      </c>
      <c r="G802" s="176" t="s">
        <v>711</v>
      </c>
      <c r="H802" s="177"/>
      <c r="I802" s="178">
        <v>9312</v>
      </c>
      <c r="J802" s="177"/>
      <c r="K802" s="178" t="str">
        <f t="shared" si="12"/>
        <v>***</v>
      </c>
    </row>
    <row r="803" spans="1:11" x14ac:dyDescent="0.2">
      <c r="A803" s="1" t="s">
        <v>13</v>
      </c>
      <c r="C803" s="19" t="s">
        <v>863</v>
      </c>
      <c r="D803" s="25" t="s">
        <v>65</v>
      </c>
      <c r="E803" s="20" t="s">
        <v>66</v>
      </c>
      <c r="F803" s="21"/>
      <c r="G803" s="21"/>
      <c r="H803" s="28">
        <v>9527</v>
      </c>
      <c r="I803" s="29">
        <v>9615</v>
      </c>
      <c r="J803" s="28" t="s">
        <v>15</v>
      </c>
      <c r="K803" s="29">
        <f t="shared" si="12"/>
        <v>1.0092369056366117</v>
      </c>
    </row>
    <row r="804" spans="1:11" x14ac:dyDescent="0.2">
      <c r="A804" s="1" t="s">
        <v>16</v>
      </c>
      <c r="C804" s="22"/>
      <c r="D804" s="157"/>
      <c r="E804" s="23" t="s">
        <v>708</v>
      </c>
      <c r="F804" s="24"/>
      <c r="G804" s="24"/>
      <c r="H804" s="30">
        <v>9527</v>
      </c>
      <c r="I804" s="31">
        <v>9615</v>
      </c>
      <c r="J804" s="30"/>
      <c r="K804" s="31">
        <f t="shared" si="12"/>
        <v>1.0092369056366117</v>
      </c>
    </row>
    <row r="805" spans="1:11" x14ac:dyDescent="0.2">
      <c r="A805" s="1" t="s">
        <v>528</v>
      </c>
      <c r="C805" s="173"/>
      <c r="D805" s="174"/>
      <c r="E805" s="175" t="s">
        <v>709</v>
      </c>
      <c r="F805" s="176"/>
      <c r="G805" s="176"/>
      <c r="H805" s="177">
        <v>9527</v>
      </c>
      <c r="I805" s="178">
        <v>9615</v>
      </c>
      <c r="J805" s="177"/>
      <c r="K805" s="178">
        <f t="shared" si="12"/>
        <v>1.0092369056366117</v>
      </c>
    </row>
    <row r="806" spans="1:11" hidden="1" x14ac:dyDescent="0.2">
      <c r="A806" s="1" t="s">
        <v>528</v>
      </c>
      <c r="C806" s="173"/>
      <c r="D806" s="174"/>
      <c r="E806" s="175"/>
      <c r="F806" s="176" t="s">
        <v>710</v>
      </c>
      <c r="G806" s="176" t="s">
        <v>711</v>
      </c>
      <c r="H806" s="177"/>
      <c r="I806" s="178">
        <v>9615</v>
      </c>
      <c r="J806" s="177"/>
      <c r="K806" s="178" t="str">
        <f t="shared" si="12"/>
        <v>***</v>
      </c>
    </row>
    <row r="807" spans="1:11" x14ac:dyDescent="0.2">
      <c r="A807" s="1" t="s">
        <v>13</v>
      </c>
      <c r="C807" s="19" t="s">
        <v>864</v>
      </c>
      <c r="D807" s="25" t="s">
        <v>65</v>
      </c>
      <c r="E807" s="20" t="s">
        <v>66</v>
      </c>
      <c r="F807" s="21"/>
      <c r="G807" s="21"/>
      <c r="H807" s="28">
        <v>8146</v>
      </c>
      <c r="I807" s="29">
        <v>8496</v>
      </c>
      <c r="J807" s="28" t="s">
        <v>15</v>
      </c>
      <c r="K807" s="29">
        <f t="shared" si="12"/>
        <v>1.0429658728210165</v>
      </c>
    </row>
    <row r="808" spans="1:11" x14ac:dyDescent="0.2">
      <c r="A808" s="1" t="s">
        <v>16</v>
      </c>
      <c r="C808" s="22"/>
      <c r="D808" s="157"/>
      <c r="E808" s="23" t="s">
        <v>708</v>
      </c>
      <c r="F808" s="24"/>
      <c r="G808" s="24"/>
      <c r="H808" s="30">
        <v>8146</v>
      </c>
      <c r="I808" s="31">
        <v>8496</v>
      </c>
      <c r="J808" s="30"/>
      <c r="K808" s="31">
        <f t="shared" si="12"/>
        <v>1.0429658728210165</v>
      </c>
    </row>
    <row r="809" spans="1:11" x14ac:dyDescent="0.2">
      <c r="A809" s="1" t="s">
        <v>528</v>
      </c>
      <c r="C809" s="173"/>
      <c r="D809" s="174"/>
      <c r="E809" s="175" t="s">
        <v>709</v>
      </c>
      <c r="F809" s="176"/>
      <c r="G809" s="176"/>
      <c r="H809" s="177">
        <v>8146</v>
      </c>
      <c r="I809" s="178">
        <v>8496</v>
      </c>
      <c r="J809" s="177"/>
      <c r="K809" s="178">
        <f t="shared" si="12"/>
        <v>1.0429658728210165</v>
      </c>
    </row>
    <row r="810" spans="1:11" hidden="1" x14ac:dyDescent="0.2">
      <c r="A810" s="1" t="s">
        <v>528</v>
      </c>
      <c r="C810" s="173"/>
      <c r="D810" s="174"/>
      <c r="E810" s="175"/>
      <c r="F810" s="176" t="s">
        <v>710</v>
      </c>
      <c r="G810" s="176" t="s">
        <v>711</v>
      </c>
      <c r="H810" s="177"/>
      <c r="I810" s="178">
        <v>8496</v>
      </c>
      <c r="J810" s="177"/>
      <c r="K810" s="178" t="str">
        <f t="shared" si="12"/>
        <v>***</v>
      </c>
    </row>
    <row r="811" spans="1:11" x14ac:dyDescent="0.2">
      <c r="A811" s="1" t="s">
        <v>13</v>
      </c>
      <c r="C811" s="19" t="s">
        <v>865</v>
      </c>
      <c r="D811" s="25" t="s">
        <v>65</v>
      </c>
      <c r="E811" s="20" t="s">
        <v>66</v>
      </c>
      <c r="F811" s="21"/>
      <c r="G811" s="21"/>
      <c r="H811" s="28">
        <v>8216</v>
      </c>
      <c r="I811" s="29">
        <v>8780</v>
      </c>
      <c r="J811" s="28" t="s">
        <v>15</v>
      </c>
      <c r="K811" s="29">
        <f t="shared" si="12"/>
        <v>1.0686465433300876</v>
      </c>
    </row>
    <row r="812" spans="1:11" x14ac:dyDescent="0.2">
      <c r="A812" s="1" t="s">
        <v>16</v>
      </c>
      <c r="C812" s="22"/>
      <c r="D812" s="157"/>
      <c r="E812" s="23" t="s">
        <v>708</v>
      </c>
      <c r="F812" s="24"/>
      <c r="G812" s="24"/>
      <c r="H812" s="30">
        <v>8216</v>
      </c>
      <c r="I812" s="31">
        <v>8780</v>
      </c>
      <c r="J812" s="30"/>
      <c r="K812" s="31">
        <f t="shared" si="12"/>
        <v>1.0686465433300876</v>
      </c>
    </row>
    <row r="813" spans="1:11" x14ac:dyDescent="0.2">
      <c r="A813" s="1" t="s">
        <v>528</v>
      </c>
      <c r="C813" s="173"/>
      <c r="D813" s="174"/>
      <c r="E813" s="175" t="s">
        <v>709</v>
      </c>
      <c r="F813" s="176"/>
      <c r="G813" s="176"/>
      <c r="H813" s="177">
        <v>8216</v>
      </c>
      <c r="I813" s="178">
        <v>8780</v>
      </c>
      <c r="J813" s="177"/>
      <c r="K813" s="178">
        <f t="shared" si="12"/>
        <v>1.0686465433300876</v>
      </c>
    </row>
    <row r="814" spans="1:11" hidden="1" x14ac:dyDescent="0.2">
      <c r="A814" s="1" t="s">
        <v>528</v>
      </c>
      <c r="C814" s="173"/>
      <c r="D814" s="174"/>
      <c r="E814" s="175"/>
      <c r="F814" s="176" t="s">
        <v>710</v>
      </c>
      <c r="G814" s="176" t="s">
        <v>711</v>
      </c>
      <c r="H814" s="177"/>
      <c r="I814" s="178">
        <v>8780</v>
      </c>
      <c r="J814" s="177"/>
      <c r="K814" s="178" t="str">
        <f t="shared" si="12"/>
        <v>***</v>
      </c>
    </row>
    <row r="815" spans="1:11" x14ac:dyDescent="0.2">
      <c r="A815" s="1" t="s">
        <v>13</v>
      </c>
      <c r="C815" s="19" t="s">
        <v>866</v>
      </c>
      <c r="D815" s="25" t="s">
        <v>65</v>
      </c>
      <c r="E815" s="20" t="s">
        <v>66</v>
      </c>
      <c r="F815" s="21"/>
      <c r="G815" s="21"/>
      <c r="H815" s="28">
        <v>14134</v>
      </c>
      <c r="I815" s="29">
        <v>14891</v>
      </c>
      <c r="J815" s="28" t="s">
        <v>15</v>
      </c>
      <c r="K815" s="29">
        <f t="shared" si="12"/>
        <v>1.0535587943964908</v>
      </c>
    </row>
    <row r="816" spans="1:11" x14ac:dyDescent="0.2">
      <c r="A816" s="1" t="s">
        <v>16</v>
      </c>
      <c r="C816" s="22"/>
      <c r="D816" s="157"/>
      <c r="E816" s="23" t="s">
        <v>708</v>
      </c>
      <c r="F816" s="24"/>
      <c r="G816" s="24"/>
      <c r="H816" s="30">
        <v>14134</v>
      </c>
      <c r="I816" s="31">
        <v>14891</v>
      </c>
      <c r="J816" s="30"/>
      <c r="K816" s="31">
        <f t="shared" si="12"/>
        <v>1.0535587943964908</v>
      </c>
    </row>
    <row r="817" spans="1:11" x14ac:dyDescent="0.2">
      <c r="A817" s="1" t="s">
        <v>528</v>
      </c>
      <c r="C817" s="173"/>
      <c r="D817" s="174"/>
      <c r="E817" s="175" t="s">
        <v>709</v>
      </c>
      <c r="F817" s="176"/>
      <c r="G817" s="176"/>
      <c r="H817" s="177">
        <v>14134</v>
      </c>
      <c r="I817" s="178">
        <v>14891</v>
      </c>
      <c r="J817" s="177"/>
      <c r="K817" s="178">
        <f t="shared" si="12"/>
        <v>1.0535587943964908</v>
      </c>
    </row>
    <row r="818" spans="1:11" hidden="1" x14ac:dyDescent="0.2">
      <c r="A818" s="1" t="s">
        <v>528</v>
      </c>
      <c r="C818" s="173"/>
      <c r="D818" s="174"/>
      <c r="E818" s="175"/>
      <c r="F818" s="176" t="s">
        <v>710</v>
      </c>
      <c r="G818" s="176" t="s">
        <v>711</v>
      </c>
      <c r="H818" s="177"/>
      <c r="I818" s="178">
        <v>14891</v>
      </c>
      <c r="J818" s="177"/>
      <c r="K818" s="178" t="str">
        <f t="shared" si="12"/>
        <v>***</v>
      </c>
    </row>
    <row r="819" spans="1:11" x14ac:dyDescent="0.2">
      <c r="A819" s="1" t="s">
        <v>13</v>
      </c>
      <c r="C819" s="19" t="s">
        <v>867</v>
      </c>
      <c r="D819" s="25" t="s">
        <v>65</v>
      </c>
      <c r="E819" s="20" t="s">
        <v>66</v>
      </c>
      <c r="F819" s="21"/>
      <c r="G819" s="21"/>
      <c r="H819" s="28">
        <v>6696</v>
      </c>
      <c r="I819" s="29">
        <v>7050</v>
      </c>
      <c r="J819" s="28" t="s">
        <v>15</v>
      </c>
      <c r="K819" s="29">
        <f t="shared" si="12"/>
        <v>1.0528673835125448</v>
      </c>
    </row>
    <row r="820" spans="1:11" x14ac:dyDescent="0.2">
      <c r="A820" s="1" t="s">
        <v>16</v>
      </c>
      <c r="C820" s="22"/>
      <c r="D820" s="157"/>
      <c r="E820" s="23" t="s">
        <v>708</v>
      </c>
      <c r="F820" s="24"/>
      <c r="G820" s="24"/>
      <c r="H820" s="30">
        <v>6696</v>
      </c>
      <c r="I820" s="31">
        <v>7050</v>
      </c>
      <c r="J820" s="30"/>
      <c r="K820" s="31">
        <f t="shared" si="12"/>
        <v>1.0528673835125448</v>
      </c>
    </row>
    <row r="821" spans="1:11" x14ac:dyDescent="0.2">
      <c r="A821" s="1" t="s">
        <v>528</v>
      </c>
      <c r="C821" s="173"/>
      <c r="D821" s="174"/>
      <c r="E821" s="175" t="s">
        <v>709</v>
      </c>
      <c r="F821" s="176"/>
      <c r="G821" s="176"/>
      <c r="H821" s="177">
        <v>6696</v>
      </c>
      <c r="I821" s="178">
        <v>7050</v>
      </c>
      <c r="J821" s="177"/>
      <c r="K821" s="178">
        <f t="shared" si="12"/>
        <v>1.0528673835125448</v>
      </c>
    </row>
    <row r="822" spans="1:11" hidden="1" x14ac:dyDescent="0.2">
      <c r="A822" s="1" t="s">
        <v>528</v>
      </c>
      <c r="C822" s="173"/>
      <c r="D822" s="174"/>
      <c r="E822" s="175"/>
      <c r="F822" s="176" t="s">
        <v>710</v>
      </c>
      <c r="G822" s="176" t="s">
        <v>711</v>
      </c>
      <c r="H822" s="177"/>
      <c r="I822" s="178">
        <v>7050</v>
      </c>
      <c r="J822" s="177"/>
      <c r="K822" s="178" t="str">
        <f t="shared" si="12"/>
        <v>***</v>
      </c>
    </row>
    <row r="823" spans="1:11" x14ac:dyDescent="0.2">
      <c r="A823" s="1" t="s">
        <v>13</v>
      </c>
      <c r="C823" s="19" t="s">
        <v>868</v>
      </c>
      <c r="D823" s="25" t="s">
        <v>65</v>
      </c>
      <c r="E823" s="20" t="s">
        <v>66</v>
      </c>
      <c r="F823" s="21"/>
      <c r="G823" s="21"/>
      <c r="H823" s="28">
        <v>12223</v>
      </c>
      <c r="I823" s="29">
        <v>15921</v>
      </c>
      <c r="J823" s="28" t="s">
        <v>15</v>
      </c>
      <c r="K823" s="29">
        <f t="shared" si="12"/>
        <v>1.3025443835392294</v>
      </c>
    </row>
    <row r="824" spans="1:11" x14ac:dyDescent="0.2">
      <c r="A824" s="1" t="s">
        <v>16</v>
      </c>
      <c r="C824" s="22"/>
      <c r="D824" s="157"/>
      <c r="E824" s="23" t="s">
        <v>708</v>
      </c>
      <c r="F824" s="24"/>
      <c r="G824" s="24"/>
      <c r="H824" s="30">
        <v>12223</v>
      </c>
      <c r="I824" s="31">
        <v>15921</v>
      </c>
      <c r="J824" s="30"/>
      <c r="K824" s="31">
        <f t="shared" si="12"/>
        <v>1.3025443835392294</v>
      </c>
    </row>
    <row r="825" spans="1:11" x14ac:dyDescent="0.2">
      <c r="A825" s="1" t="s">
        <v>528</v>
      </c>
      <c r="C825" s="173"/>
      <c r="D825" s="174"/>
      <c r="E825" s="175" t="s">
        <v>709</v>
      </c>
      <c r="F825" s="176"/>
      <c r="G825" s="176"/>
      <c r="H825" s="177">
        <v>12223</v>
      </c>
      <c r="I825" s="178">
        <v>15921</v>
      </c>
      <c r="J825" s="177"/>
      <c r="K825" s="178">
        <f t="shared" si="12"/>
        <v>1.3025443835392294</v>
      </c>
    </row>
    <row r="826" spans="1:11" hidden="1" x14ac:dyDescent="0.2">
      <c r="A826" s="1" t="s">
        <v>528</v>
      </c>
      <c r="C826" s="173"/>
      <c r="D826" s="174"/>
      <c r="E826" s="175"/>
      <c r="F826" s="176" t="s">
        <v>710</v>
      </c>
      <c r="G826" s="176" t="s">
        <v>711</v>
      </c>
      <c r="H826" s="177"/>
      <c r="I826" s="178">
        <v>15921</v>
      </c>
      <c r="J826" s="177"/>
      <c r="K826" s="178" t="str">
        <f t="shared" si="12"/>
        <v>***</v>
      </c>
    </row>
    <row r="827" spans="1:11" x14ac:dyDescent="0.2">
      <c r="A827" s="1" t="s">
        <v>13</v>
      </c>
      <c r="C827" s="19" t="s">
        <v>869</v>
      </c>
      <c r="D827" s="25" t="s">
        <v>65</v>
      </c>
      <c r="E827" s="20" t="s">
        <v>66</v>
      </c>
      <c r="F827" s="21"/>
      <c r="G827" s="21"/>
      <c r="H827" s="28">
        <v>7329</v>
      </c>
      <c r="I827" s="29">
        <v>7997</v>
      </c>
      <c r="J827" s="28" t="s">
        <v>15</v>
      </c>
      <c r="K827" s="29">
        <f t="shared" si="12"/>
        <v>1.0911447673625323</v>
      </c>
    </row>
    <row r="828" spans="1:11" x14ac:dyDescent="0.2">
      <c r="A828" s="1" t="s">
        <v>16</v>
      </c>
      <c r="C828" s="22"/>
      <c r="D828" s="157"/>
      <c r="E828" s="23" t="s">
        <v>708</v>
      </c>
      <c r="F828" s="24"/>
      <c r="G828" s="24"/>
      <c r="H828" s="30">
        <v>7329</v>
      </c>
      <c r="I828" s="31">
        <v>7997</v>
      </c>
      <c r="J828" s="30"/>
      <c r="K828" s="31">
        <f t="shared" ref="K828:K891" si="13">IF(H828=0,"***",I828/H828)</f>
        <v>1.0911447673625323</v>
      </c>
    </row>
    <row r="829" spans="1:11" x14ac:dyDescent="0.2">
      <c r="A829" s="1" t="s">
        <v>528</v>
      </c>
      <c r="C829" s="173"/>
      <c r="D829" s="174"/>
      <c r="E829" s="175" t="s">
        <v>709</v>
      </c>
      <c r="F829" s="176"/>
      <c r="G829" s="176"/>
      <c r="H829" s="177">
        <v>7329</v>
      </c>
      <c r="I829" s="178">
        <v>7997</v>
      </c>
      <c r="J829" s="177"/>
      <c r="K829" s="178">
        <f t="shared" si="13"/>
        <v>1.0911447673625323</v>
      </c>
    </row>
    <row r="830" spans="1:11" hidden="1" x14ac:dyDescent="0.2">
      <c r="A830" s="1" t="s">
        <v>528</v>
      </c>
      <c r="C830" s="173"/>
      <c r="D830" s="174"/>
      <c r="E830" s="175"/>
      <c r="F830" s="176" t="s">
        <v>710</v>
      </c>
      <c r="G830" s="176" t="s">
        <v>711</v>
      </c>
      <c r="H830" s="177"/>
      <c r="I830" s="178">
        <v>7997</v>
      </c>
      <c r="J830" s="177"/>
      <c r="K830" s="178" t="str">
        <f t="shared" si="13"/>
        <v>***</v>
      </c>
    </row>
    <row r="831" spans="1:11" x14ac:dyDescent="0.2">
      <c r="A831" s="1" t="s">
        <v>13</v>
      </c>
      <c r="C831" s="19" t="s">
        <v>870</v>
      </c>
      <c r="D831" s="25" t="s">
        <v>65</v>
      </c>
      <c r="E831" s="20" t="s">
        <v>66</v>
      </c>
      <c r="F831" s="21"/>
      <c r="G831" s="21"/>
      <c r="H831" s="28">
        <v>17136</v>
      </c>
      <c r="I831" s="29">
        <v>17831</v>
      </c>
      <c r="J831" s="28" t="s">
        <v>15</v>
      </c>
      <c r="K831" s="29">
        <f t="shared" si="13"/>
        <v>1.0405578898225958</v>
      </c>
    </row>
    <row r="832" spans="1:11" x14ac:dyDescent="0.2">
      <c r="A832" s="1" t="s">
        <v>16</v>
      </c>
      <c r="C832" s="22"/>
      <c r="D832" s="157"/>
      <c r="E832" s="23" t="s">
        <v>708</v>
      </c>
      <c r="F832" s="24"/>
      <c r="G832" s="24"/>
      <c r="H832" s="30">
        <v>17136</v>
      </c>
      <c r="I832" s="31">
        <v>17831</v>
      </c>
      <c r="J832" s="30"/>
      <c r="K832" s="31">
        <f t="shared" si="13"/>
        <v>1.0405578898225958</v>
      </c>
    </row>
    <row r="833" spans="1:11" x14ac:dyDescent="0.2">
      <c r="A833" s="1" t="s">
        <v>528</v>
      </c>
      <c r="C833" s="173"/>
      <c r="D833" s="174"/>
      <c r="E833" s="175" t="s">
        <v>709</v>
      </c>
      <c r="F833" s="176"/>
      <c r="G833" s="176"/>
      <c r="H833" s="177">
        <v>17136</v>
      </c>
      <c r="I833" s="178">
        <v>17831</v>
      </c>
      <c r="J833" s="177"/>
      <c r="K833" s="178">
        <f t="shared" si="13"/>
        <v>1.0405578898225958</v>
      </c>
    </row>
    <row r="834" spans="1:11" hidden="1" x14ac:dyDescent="0.2">
      <c r="A834" s="1" t="s">
        <v>528</v>
      </c>
      <c r="C834" s="173"/>
      <c r="D834" s="174"/>
      <c r="E834" s="175"/>
      <c r="F834" s="176" t="s">
        <v>710</v>
      </c>
      <c r="G834" s="176" t="s">
        <v>711</v>
      </c>
      <c r="H834" s="177"/>
      <c r="I834" s="178">
        <v>17831</v>
      </c>
      <c r="J834" s="177"/>
      <c r="K834" s="178" t="str">
        <f t="shared" si="13"/>
        <v>***</v>
      </c>
    </row>
    <row r="835" spans="1:11" x14ac:dyDescent="0.2">
      <c r="A835" s="1" t="s">
        <v>13</v>
      </c>
      <c r="C835" s="19" t="s">
        <v>871</v>
      </c>
      <c r="D835" s="25" t="s">
        <v>65</v>
      </c>
      <c r="E835" s="20" t="s">
        <v>66</v>
      </c>
      <c r="F835" s="21"/>
      <c r="G835" s="21"/>
      <c r="H835" s="28">
        <v>8671</v>
      </c>
      <c r="I835" s="29">
        <v>9703</v>
      </c>
      <c r="J835" s="28" t="s">
        <v>15</v>
      </c>
      <c r="K835" s="29">
        <f t="shared" si="13"/>
        <v>1.1190174143697382</v>
      </c>
    </row>
    <row r="836" spans="1:11" x14ac:dyDescent="0.2">
      <c r="A836" s="1" t="s">
        <v>16</v>
      </c>
      <c r="C836" s="22"/>
      <c r="D836" s="157"/>
      <c r="E836" s="23" t="s">
        <v>708</v>
      </c>
      <c r="F836" s="24"/>
      <c r="G836" s="24"/>
      <c r="H836" s="30">
        <v>8671</v>
      </c>
      <c r="I836" s="31">
        <v>9703</v>
      </c>
      <c r="J836" s="30"/>
      <c r="K836" s="31">
        <f t="shared" si="13"/>
        <v>1.1190174143697382</v>
      </c>
    </row>
    <row r="837" spans="1:11" x14ac:dyDescent="0.2">
      <c r="A837" s="1" t="s">
        <v>528</v>
      </c>
      <c r="C837" s="173"/>
      <c r="D837" s="174"/>
      <c r="E837" s="175" t="s">
        <v>709</v>
      </c>
      <c r="F837" s="176"/>
      <c r="G837" s="176"/>
      <c r="H837" s="177">
        <v>8671</v>
      </c>
      <c r="I837" s="178">
        <v>9703</v>
      </c>
      <c r="J837" s="177"/>
      <c r="K837" s="178">
        <f t="shared" si="13"/>
        <v>1.1190174143697382</v>
      </c>
    </row>
    <row r="838" spans="1:11" hidden="1" x14ac:dyDescent="0.2">
      <c r="A838" s="1" t="s">
        <v>528</v>
      </c>
      <c r="C838" s="173"/>
      <c r="D838" s="174"/>
      <c r="E838" s="175"/>
      <c r="F838" s="176" t="s">
        <v>710</v>
      </c>
      <c r="G838" s="176" t="s">
        <v>711</v>
      </c>
      <c r="H838" s="177"/>
      <c r="I838" s="178">
        <v>9703</v>
      </c>
      <c r="J838" s="177"/>
      <c r="K838" s="178" t="str">
        <f t="shared" si="13"/>
        <v>***</v>
      </c>
    </row>
    <row r="839" spans="1:11" x14ac:dyDescent="0.2">
      <c r="A839" s="1" t="s">
        <v>13</v>
      </c>
      <c r="C839" s="19" t="s">
        <v>872</v>
      </c>
      <c r="D839" s="25" t="s">
        <v>65</v>
      </c>
      <c r="E839" s="20" t="s">
        <v>66</v>
      </c>
      <c r="F839" s="21"/>
      <c r="G839" s="21"/>
      <c r="H839" s="28">
        <v>12003</v>
      </c>
      <c r="I839" s="29">
        <v>12847</v>
      </c>
      <c r="J839" s="28" t="s">
        <v>15</v>
      </c>
      <c r="K839" s="29">
        <f t="shared" si="13"/>
        <v>1.0703157543947346</v>
      </c>
    </row>
    <row r="840" spans="1:11" x14ac:dyDescent="0.2">
      <c r="A840" s="1" t="s">
        <v>16</v>
      </c>
      <c r="C840" s="22"/>
      <c r="D840" s="157"/>
      <c r="E840" s="23" t="s">
        <v>708</v>
      </c>
      <c r="F840" s="24"/>
      <c r="G840" s="24"/>
      <c r="H840" s="30">
        <v>12003</v>
      </c>
      <c r="I840" s="31">
        <v>12847</v>
      </c>
      <c r="J840" s="30"/>
      <c r="K840" s="31">
        <f t="shared" si="13"/>
        <v>1.0703157543947346</v>
      </c>
    </row>
    <row r="841" spans="1:11" x14ac:dyDescent="0.2">
      <c r="A841" s="1" t="s">
        <v>528</v>
      </c>
      <c r="C841" s="173"/>
      <c r="D841" s="174"/>
      <c r="E841" s="175" t="s">
        <v>709</v>
      </c>
      <c r="F841" s="176"/>
      <c r="G841" s="176"/>
      <c r="H841" s="177">
        <v>12003</v>
      </c>
      <c r="I841" s="178">
        <v>12847</v>
      </c>
      <c r="J841" s="177"/>
      <c r="K841" s="178">
        <f t="shared" si="13"/>
        <v>1.0703157543947346</v>
      </c>
    </row>
    <row r="842" spans="1:11" hidden="1" x14ac:dyDescent="0.2">
      <c r="A842" s="1" t="s">
        <v>528</v>
      </c>
      <c r="C842" s="173"/>
      <c r="D842" s="174"/>
      <c r="E842" s="175"/>
      <c r="F842" s="176" t="s">
        <v>710</v>
      </c>
      <c r="G842" s="176" t="s">
        <v>711</v>
      </c>
      <c r="H842" s="177"/>
      <c r="I842" s="178">
        <v>12847</v>
      </c>
      <c r="J842" s="177"/>
      <c r="K842" s="178" t="str">
        <f t="shared" si="13"/>
        <v>***</v>
      </c>
    </row>
    <row r="843" spans="1:11" x14ac:dyDescent="0.2">
      <c r="A843" s="1" t="s">
        <v>13</v>
      </c>
      <c r="C843" s="19" t="s">
        <v>873</v>
      </c>
      <c r="D843" s="25" t="s">
        <v>65</v>
      </c>
      <c r="E843" s="20" t="s">
        <v>66</v>
      </c>
      <c r="F843" s="21"/>
      <c r="G843" s="21"/>
      <c r="H843" s="28">
        <v>23501</v>
      </c>
      <c r="I843" s="29">
        <v>24993</v>
      </c>
      <c r="J843" s="28" t="s">
        <v>15</v>
      </c>
      <c r="K843" s="29">
        <f t="shared" si="13"/>
        <v>1.0634866601421216</v>
      </c>
    </row>
    <row r="844" spans="1:11" x14ac:dyDescent="0.2">
      <c r="A844" s="1" t="s">
        <v>16</v>
      </c>
      <c r="C844" s="22"/>
      <c r="D844" s="157"/>
      <c r="E844" s="23" t="s">
        <v>708</v>
      </c>
      <c r="F844" s="24"/>
      <c r="G844" s="24"/>
      <c r="H844" s="30">
        <v>23501</v>
      </c>
      <c r="I844" s="31">
        <v>24993</v>
      </c>
      <c r="J844" s="30"/>
      <c r="K844" s="31">
        <f t="shared" si="13"/>
        <v>1.0634866601421216</v>
      </c>
    </row>
    <row r="845" spans="1:11" x14ac:dyDescent="0.2">
      <c r="A845" s="1" t="s">
        <v>528</v>
      </c>
      <c r="C845" s="173"/>
      <c r="D845" s="174"/>
      <c r="E845" s="175" t="s">
        <v>709</v>
      </c>
      <c r="F845" s="176"/>
      <c r="G845" s="176"/>
      <c r="H845" s="177">
        <v>23501</v>
      </c>
      <c r="I845" s="178">
        <v>24993</v>
      </c>
      <c r="J845" s="177"/>
      <c r="K845" s="178">
        <f t="shared" si="13"/>
        <v>1.0634866601421216</v>
      </c>
    </row>
    <row r="846" spans="1:11" hidden="1" x14ac:dyDescent="0.2">
      <c r="A846" s="1" t="s">
        <v>528</v>
      </c>
      <c r="C846" s="173"/>
      <c r="D846" s="174"/>
      <c r="E846" s="175"/>
      <c r="F846" s="176" t="s">
        <v>710</v>
      </c>
      <c r="G846" s="176" t="s">
        <v>711</v>
      </c>
      <c r="H846" s="177"/>
      <c r="I846" s="178">
        <v>24993</v>
      </c>
      <c r="J846" s="177"/>
      <c r="K846" s="178" t="str">
        <f t="shared" si="13"/>
        <v>***</v>
      </c>
    </row>
    <row r="847" spans="1:11" x14ac:dyDescent="0.2">
      <c r="A847" s="1" t="s">
        <v>13</v>
      </c>
      <c r="C847" s="19" t="s">
        <v>874</v>
      </c>
      <c r="D847" s="25" t="s">
        <v>65</v>
      </c>
      <c r="E847" s="20" t="s">
        <v>66</v>
      </c>
      <c r="F847" s="21"/>
      <c r="G847" s="21"/>
      <c r="H847" s="28">
        <v>8457</v>
      </c>
      <c r="I847" s="29">
        <v>8481</v>
      </c>
      <c r="J847" s="28" t="s">
        <v>15</v>
      </c>
      <c r="K847" s="29">
        <f t="shared" si="13"/>
        <v>1.0028378857750975</v>
      </c>
    </row>
    <row r="848" spans="1:11" x14ac:dyDescent="0.2">
      <c r="A848" s="1" t="s">
        <v>16</v>
      </c>
      <c r="C848" s="22"/>
      <c r="D848" s="157"/>
      <c r="E848" s="23" t="s">
        <v>708</v>
      </c>
      <c r="F848" s="24"/>
      <c r="G848" s="24"/>
      <c r="H848" s="30">
        <v>8457</v>
      </c>
      <c r="I848" s="31">
        <v>8481</v>
      </c>
      <c r="J848" s="30"/>
      <c r="K848" s="31">
        <f t="shared" si="13"/>
        <v>1.0028378857750975</v>
      </c>
    </row>
    <row r="849" spans="1:11" x14ac:dyDescent="0.2">
      <c r="A849" s="1" t="s">
        <v>528</v>
      </c>
      <c r="C849" s="173"/>
      <c r="D849" s="174"/>
      <c r="E849" s="175" t="s">
        <v>709</v>
      </c>
      <c r="F849" s="176"/>
      <c r="G849" s="176"/>
      <c r="H849" s="177">
        <v>8457</v>
      </c>
      <c r="I849" s="178">
        <v>8481</v>
      </c>
      <c r="J849" s="177"/>
      <c r="K849" s="178">
        <f t="shared" si="13"/>
        <v>1.0028378857750975</v>
      </c>
    </row>
    <row r="850" spans="1:11" hidden="1" x14ac:dyDescent="0.2">
      <c r="A850" s="1" t="s">
        <v>528</v>
      </c>
      <c r="C850" s="173"/>
      <c r="D850" s="174"/>
      <c r="E850" s="175"/>
      <c r="F850" s="176" t="s">
        <v>710</v>
      </c>
      <c r="G850" s="176" t="s">
        <v>711</v>
      </c>
      <c r="H850" s="177"/>
      <c r="I850" s="178">
        <v>8481</v>
      </c>
      <c r="J850" s="177"/>
      <c r="K850" s="178" t="str">
        <f t="shared" si="13"/>
        <v>***</v>
      </c>
    </row>
    <row r="851" spans="1:11" x14ac:dyDescent="0.2">
      <c r="A851" s="1" t="s">
        <v>13</v>
      </c>
      <c r="C851" s="19" t="s">
        <v>875</v>
      </c>
      <c r="D851" s="25" t="s">
        <v>65</v>
      </c>
      <c r="E851" s="20" t="s">
        <v>66</v>
      </c>
      <c r="F851" s="21"/>
      <c r="G851" s="21"/>
      <c r="H851" s="28">
        <v>8270</v>
      </c>
      <c r="I851" s="29">
        <v>8641</v>
      </c>
      <c r="J851" s="28" t="s">
        <v>15</v>
      </c>
      <c r="K851" s="29">
        <f t="shared" si="13"/>
        <v>1.0448609431680773</v>
      </c>
    </row>
    <row r="852" spans="1:11" x14ac:dyDescent="0.2">
      <c r="A852" s="1" t="s">
        <v>16</v>
      </c>
      <c r="C852" s="22"/>
      <c r="D852" s="157"/>
      <c r="E852" s="23" t="s">
        <v>708</v>
      </c>
      <c r="F852" s="24"/>
      <c r="G852" s="24"/>
      <c r="H852" s="30">
        <v>8270</v>
      </c>
      <c r="I852" s="31">
        <v>8641</v>
      </c>
      <c r="J852" s="30"/>
      <c r="K852" s="31">
        <f t="shared" si="13"/>
        <v>1.0448609431680773</v>
      </c>
    </row>
    <row r="853" spans="1:11" x14ac:dyDescent="0.2">
      <c r="A853" s="1" t="s">
        <v>528</v>
      </c>
      <c r="C853" s="173"/>
      <c r="D853" s="174"/>
      <c r="E853" s="175" t="s">
        <v>709</v>
      </c>
      <c r="F853" s="176"/>
      <c r="G853" s="176"/>
      <c r="H853" s="177">
        <v>8270</v>
      </c>
      <c r="I853" s="178">
        <v>8641</v>
      </c>
      <c r="J853" s="177"/>
      <c r="K853" s="178">
        <f t="shared" si="13"/>
        <v>1.0448609431680773</v>
      </c>
    </row>
    <row r="854" spans="1:11" hidden="1" x14ac:dyDescent="0.2">
      <c r="A854" s="1" t="s">
        <v>528</v>
      </c>
      <c r="C854" s="173"/>
      <c r="D854" s="174"/>
      <c r="E854" s="175"/>
      <c r="F854" s="176" t="s">
        <v>710</v>
      </c>
      <c r="G854" s="176" t="s">
        <v>711</v>
      </c>
      <c r="H854" s="177"/>
      <c r="I854" s="178">
        <v>8641</v>
      </c>
      <c r="J854" s="177"/>
      <c r="K854" s="178" t="str">
        <f t="shared" si="13"/>
        <v>***</v>
      </c>
    </row>
    <row r="855" spans="1:11" x14ac:dyDescent="0.2">
      <c r="A855" s="1" t="s">
        <v>13</v>
      </c>
      <c r="C855" s="19" t="s">
        <v>876</v>
      </c>
      <c r="D855" s="25" t="s">
        <v>65</v>
      </c>
      <c r="E855" s="20" t="s">
        <v>66</v>
      </c>
      <c r="F855" s="21"/>
      <c r="G855" s="21"/>
      <c r="H855" s="28">
        <v>8292</v>
      </c>
      <c r="I855" s="29">
        <v>8800</v>
      </c>
      <c r="J855" s="28" t="s">
        <v>15</v>
      </c>
      <c r="K855" s="29">
        <f t="shared" si="13"/>
        <v>1.0612638687891944</v>
      </c>
    </row>
    <row r="856" spans="1:11" x14ac:dyDescent="0.2">
      <c r="A856" s="1" t="s">
        <v>16</v>
      </c>
      <c r="C856" s="22"/>
      <c r="D856" s="157"/>
      <c r="E856" s="23" t="s">
        <v>708</v>
      </c>
      <c r="F856" s="24"/>
      <c r="G856" s="24"/>
      <c r="H856" s="30">
        <v>8292</v>
      </c>
      <c r="I856" s="31">
        <v>8800</v>
      </c>
      <c r="J856" s="30"/>
      <c r="K856" s="31">
        <f t="shared" si="13"/>
        <v>1.0612638687891944</v>
      </c>
    </row>
    <row r="857" spans="1:11" x14ac:dyDescent="0.2">
      <c r="A857" s="1" t="s">
        <v>528</v>
      </c>
      <c r="C857" s="173"/>
      <c r="D857" s="174"/>
      <c r="E857" s="175" t="s">
        <v>709</v>
      </c>
      <c r="F857" s="176"/>
      <c r="G857" s="176"/>
      <c r="H857" s="177">
        <v>8292</v>
      </c>
      <c r="I857" s="178">
        <v>8800</v>
      </c>
      <c r="J857" s="177"/>
      <c r="K857" s="178">
        <f t="shared" si="13"/>
        <v>1.0612638687891944</v>
      </c>
    </row>
    <row r="858" spans="1:11" hidden="1" x14ac:dyDescent="0.2">
      <c r="A858" s="1" t="s">
        <v>528</v>
      </c>
      <c r="C858" s="173"/>
      <c r="D858" s="174"/>
      <c r="E858" s="175"/>
      <c r="F858" s="176" t="s">
        <v>710</v>
      </c>
      <c r="G858" s="176" t="s">
        <v>711</v>
      </c>
      <c r="H858" s="177"/>
      <c r="I858" s="178">
        <v>8800</v>
      </c>
      <c r="J858" s="177"/>
      <c r="K858" s="178" t="str">
        <f t="shared" si="13"/>
        <v>***</v>
      </c>
    </row>
    <row r="859" spans="1:11" x14ac:dyDescent="0.2">
      <c r="A859" s="1" t="s">
        <v>13</v>
      </c>
      <c r="C859" s="19" t="s">
        <v>877</v>
      </c>
      <c r="D859" s="25" t="s">
        <v>65</v>
      </c>
      <c r="E859" s="20" t="s">
        <v>66</v>
      </c>
      <c r="F859" s="21"/>
      <c r="G859" s="21"/>
      <c r="H859" s="28">
        <v>8028</v>
      </c>
      <c r="I859" s="29">
        <v>8611</v>
      </c>
      <c r="J859" s="28" t="s">
        <v>15</v>
      </c>
      <c r="K859" s="29">
        <f t="shared" si="13"/>
        <v>1.0726208271051321</v>
      </c>
    </row>
    <row r="860" spans="1:11" x14ac:dyDescent="0.2">
      <c r="A860" s="1" t="s">
        <v>16</v>
      </c>
      <c r="C860" s="22"/>
      <c r="D860" s="157"/>
      <c r="E860" s="23" t="s">
        <v>708</v>
      </c>
      <c r="F860" s="24"/>
      <c r="G860" s="24"/>
      <c r="H860" s="30">
        <v>8028</v>
      </c>
      <c r="I860" s="31">
        <v>8611</v>
      </c>
      <c r="J860" s="30"/>
      <c r="K860" s="31">
        <f t="shared" si="13"/>
        <v>1.0726208271051321</v>
      </c>
    </row>
    <row r="861" spans="1:11" x14ac:dyDescent="0.2">
      <c r="A861" s="1" t="s">
        <v>528</v>
      </c>
      <c r="C861" s="173"/>
      <c r="D861" s="174"/>
      <c r="E861" s="175" t="s">
        <v>709</v>
      </c>
      <c r="F861" s="176"/>
      <c r="G861" s="176"/>
      <c r="H861" s="177">
        <v>8028</v>
      </c>
      <c r="I861" s="178">
        <v>8611</v>
      </c>
      <c r="J861" s="177"/>
      <c r="K861" s="178">
        <f t="shared" si="13"/>
        <v>1.0726208271051321</v>
      </c>
    </row>
    <row r="862" spans="1:11" hidden="1" x14ac:dyDescent="0.2">
      <c r="A862" s="1" t="s">
        <v>528</v>
      </c>
      <c r="C862" s="173"/>
      <c r="D862" s="174"/>
      <c r="E862" s="175"/>
      <c r="F862" s="176" t="s">
        <v>710</v>
      </c>
      <c r="G862" s="176" t="s">
        <v>711</v>
      </c>
      <c r="H862" s="177"/>
      <c r="I862" s="178">
        <v>8611</v>
      </c>
      <c r="J862" s="177"/>
      <c r="K862" s="178" t="str">
        <f t="shared" si="13"/>
        <v>***</v>
      </c>
    </row>
    <row r="863" spans="1:11" x14ac:dyDescent="0.2">
      <c r="A863" s="1" t="s">
        <v>13</v>
      </c>
      <c r="C863" s="19" t="s">
        <v>878</v>
      </c>
      <c r="D863" s="25" t="s">
        <v>65</v>
      </c>
      <c r="E863" s="20" t="s">
        <v>66</v>
      </c>
      <c r="F863" s="21"/>
      <c r="G863" s="21"/>
      <c r="H863" s="28">
        <v>12514</v>
      </c>
      <c r="I863" s="29">
        <v>13333</v>
      </c>
      <c r="J863" s="28" t="s">
        <v>15</v>
      </c>
      <c r="K863" s="29">
        <f t="shared" si="13"/>
        <v>1.0654466996963401</v>
      </c>
    </row>
    <row r="864" spans="1:11" x14ac:dyDescent="0.2">
      <c r="A864" s="1" t="s">
        <v>16</v>
      </c>
      <c r="C864" s="22"/>
      <c r="D864" s="157"/>
      <c r="E864" s="23" t="s">
        <v>708</v>
      </c>
      <c r="F864" s="24"/>
      <c r="G864" s="24"/>
      <c r="H864" s="30">
        <v>12514</v>
      </c>
      <c r="I864" s="31">
        <v>13333</v>
      </c>
      <c r="J864" s="30"/>
      <c r="K864" s="31">
        <f t="shared" si="13"/>
        <v>1.0654466996963401</v>
      </c>
    </row>
    <row r="865" spans="1:11" x14ac:dyDescent="0.2">
      <c r="A865" s="1" t="s">
        <v>528</v>
      </c>
      <c r="C865" s="173"/>
      <c r="D865" s="174"/>
      <c r="E865" s="175" t="s">
        <v>709</v>
      </c>
      <c r="F865" s="176"/>
      <c r="G865" s="176"/>
      <c r="H865" s="177">
        <v>12514</v>
      </c>
      <c r="I865" s="178">
        <v>13333</v>
      </c>
      <c r="J865" s="177"/>
      <c r="K865" s="178">
        <f t="shared" si="13"/>
        <v>1.0654466996963401</v>
      </c>
    </row>
    <row r="866" spans="1:11" hidden="1" x14ac:dyDescent="0.2">
      <c r="A866" s="1" t="s">
        <v>528</v>
      </c>
      <c r="C866" s="173"/>
      <c r="D866" s="174"/>
      <c r="E866" s="175"/>
      <c r="F866" s="176" t="s">
        <v>710</v>
      </c>
      <c r="G866" s="176" t="s">
        <v>711</v>
      </c>
      <c r="H866" s="177"/>
      <c r="I866" s="178">
        <v>13333</v>
      </c>
      <c r="J866" s="177"/>
      <c r="K866" s="178" t="str">
        <f t="shared" si="13"/>
        <v>***</v>
      </c>
    </row>
    <row r="867" spans="1:11" x14ac:dyDescent="0.2">
      <c r="A867" s="1" t="s">
        <v>13</v>
      </c>
      <c r="C867" s="19" t="s">
        <v>879</v>
      </c>
      <c r="D867" s="25" t="s">
        <v>65</v>
      </c>
      <c r="E867" s="20" t="s">
        <v>66</v>
      </c>
      <c r="F867" s="21"/>
      <c r="G867" s="21"/>
      <c r="H867" s="28">
        <v>8171</v>
      </c>
      <c r="I867" s="29">
        <v>8767</v>
      </c>
      <c r="J867" s="28" t="s">
        <v>15</v>
      </c>
      <c r="K867" s="29">
        <f t="shared" si="13"/>
        <v>1.0729408885081386</v>
      </c>
    </row>
    <row r="868" spans="1:11" x14ac:dyDescent="0.2">
      <c r="A868" s="1" t="s">
        <v>16</v>
      </c>
      <c r="C868" s="22"/>
      <c r="D868" s="157"/>
      <c r="E868" s="23" t="s">
        <v>708</v>
      </c>
      <c r="F868" s="24"/>
      <c r="G868" s="24"/>
      <c r="H868" s="30">
        <v>8171</v>
      </c>
      <c r="I868" s="31">
        <v>8767</v>
      </c>
      <c r="J868" s="30"/>
      <c r="K868" s="31">
        <f t="shared" si="13"/>
        <v>1.0729408885081386</v>
      </c>
    </row>
    <row r="869" spans="1:11" x14ac:dyDescent="0.2">
      <c r="A869" s="1" t="s">
        <v>528</v>
      </c>
      <c r="C869" s="173"/>
      <c r="D869" s="174"/>
      <c r="E869" s="175" t="s">
        <v>709</v>
      </c>
      <c r="F869" s="176"/>
      <c r="G869" s="176"/>
      <c r="H869" s="177">
        <v>8171</v>
      </c>
      <c r="I869" s="178">
        <v>8767</v>
      </c>
      <c r="J869" s="177"/>
      <c r="K869" s="178">
        <f t="shared" si="13"/>
        <v>1.0729408885081386</v>
      </c>
    </row>
    <row r="870" spans="1:11" hidden="1" x14ac:dyDescent="0.2">
      <c r="A870" s="1" t="s">
        <v>528</v>
      </c>
      <c r="C870" s="173"/>
      <c r="D870" s="174"/>
      <c r="E870" s="175"/>
      <c r="F870" s="176" t="s">
        <v>710</v>
      </c>
      <c r="G870" s="176" t="s">
        <v>711</v>
      </c>
      <c r="H870" s="177"/>
      <c r="I870" s="178">
        <v>8767</v>
      </c>
      <c r="J870" s="177"/>
      <c r="K870" s="178" t="str">
        <f t="shared" si="13"/>
        <v>***</v>
      </c>
    </row>
    <row r="871" spans="1:11" x14ac:dyDescent="0.2">
      <c r="A871" s="1" t="s">
        <v>13</v>
      </c>
      <c r="C871" s="19" t="s">
        <v>880</v>
      </c>
      <c r="D871" s="25" t="s">
        <v>65</v>
      </c>
      <c r="E871" s="20" t="s">
        <v>66</v>
      </c>
      <c r="F871" s="21"/>
      <c r="G871" s="21"/>
      <c r="H871" s="28">
        <v>14404</v>
      </c>
      <c r="I871" s="29">
        <v>16677</v>
      </c>
      <c r="J871" s="28" t="s">
        <v>15</v>
      </c>
      <c r="K871" s="29">
        <f t="shared" si="13"/>
        <v>1.1578033879477923</v>
      </c>
    </row>
    <row r="872" spans="1:11" x14ac:dyDescent="0.2">
      <c r="A872" s="1" t="s">
        <v>16</v>
      </c>
      <c r="C872" s="22"/>
      <c r="D872" s="157"/>
      <c r="E872" s="23" t="s">
        <v>708</v>
      </c>
      <c r="F872" s="24"/>
      <c r="G872" s="24"/>
      <c r="H872" s="30">
        <v>14404</v>
      </c>
      <c r="I872" s="31">
        <v>16677</v>
      </c>
      <c r="J872" s="30"/>
      <c r="K872" s="31">
        <f t="shared" si="13"/>
        <v>1.1578033879477923</v>
      </c>
    </row>
    <row r="873" spans="1:11" x14ac:dyDescent="0.2">
      <c r="A873" s="1" t="s">
        <v>528</v>
      </c>
      <c r="C873" s="173"/>
      <c r="D873" s="174"/>
      <c r="E873" s="175" t="s">
        <v>709</v>
      </c>
      <c r="F873" s="176"/>
      <c r="G873" s="176"/>
      <c r="H873" s="177">
        <v>14404</v>
      </c>
      <c r="I873" s="178">
        <v>16677</v>
      </c>
      <c r="J873" s="177"/>
      <c r="K873" s="178">
        <f t="shared" si="13"/>
        <v>1.1578033879477923</v>
      </c>
    </row>
    <row r="874" spans="1:11" hidden="1" x14ac:dyDescent="0.2">
      <c r="A874" s="1" t="s">
        <v>528</v>
      </c>
      <c r="C874" s="173"/>
      <c r="D874" s="174"/>
      <c r="E874" s="175"/>
      <c r="F874" s="176" t="s">
        <v>710</v>
      </c>
      <c r="G874" s="176" t="s">
        <v>711</v>
      </c>
      <c r="H874" s="177"/>
      <c r="I874" s="178">
        <v>16677</v>
      </c>
      <c r="J874" s="177"/>
      <c r="K874" s="178" t="str">
        <f t="shared" si="13"/>
        <v>***</v>
      </c>
    </row>
    <row r="875" spans="1:11" x14ac:dyDescent="0.2">
      <c r="A875" s="1" t="s">
        <v>13</v>
      </c>
      <c r="C875" s="19" t="s">
        <v>881</v>
      </c>
      <c r="D875" s="25" t="s">
        <v>65</v>
      </c>
      <c r="E875" s="20" t="s">
        <v>66</v>
      </c>
      <c r="F875" s="21"/>
      <c r="G875" s="21"/>
      <c r="H875" s="28">
        <v>8102</v>
      </c>
      <c r="I875" s="29">
        <v>8566</v>
      </c>
      <c r="J875" s="28" t="s">
        <v>15</v>
      </c>
      <c r="K875" s="29">
        <f t="shared" si="13"/>
        <v>1.0572698099234756</v>
      </c>
    </row>
    <row r="876" spans="1:11" x14ac:dyDescent="0.2">
      <c r="A876" s="1" t="s">
        <v>16</v>
      </c>
      <c r="C876" s="22"/>
      <c r="D876" s="157"/>
      <c r="E876" s="23" t="s">
        <v>708</v>
      </c>
      <c r="F876" s="24"/>
      <c r="G876" s="24"/>
      <c r="H876" s="30">
        <v>8102</v>
      </c>
      <c r="I876" s="31">
        <v>8566</v>
      </c>
      <c r="J876" s="30"/>
      <c r="K876" s="31">
        <f t="shared" si="13"/>
        <v>1.0572698099234756</v>
      </c>
    </row>
    <row r="877" spans="1:11" x14ac:dyDescent="0.2">
      <c r="A877" s="1" t="s">
        <v>528</v>
      </c>
      <c r="C877" s="173"/>
      <c r="D877" s="174"/>
      <c r="E877" s="175" t="s">
        <v>709</v>
      </c>
      <c r="F877" s="176"/>
      <c r="G877" s="176"/>
      <c r="H877" s="177">
        <v>8102</v>
      </c>
      <c r="I877" s="178">
        <v>8566</v>
      </c>
      <c r="J877" s="177"/>
      <c r="K877" s="178">
        <f t="shared" si="13"/>
        <v>1.0572698099234756</v>
      </c>
    </row>
    <row r="878" spans="1:11" hidden="1" x14ac:dyDescent="0.2">
      <c r="A878" s="1" t="s">
        <v>528</v>
      </c>
      <c r="C878" s="173"/>
      <c r="D878" s="174"/>
      <c r="E878" s="175"/>
      <c r="F878" s="176" t="s">
        <v>710</v>
      </c>
      <c r="G878" s="176" t="s">
        <v>711</v>
      </c>
      <c r="H878" s="177"/>
      <c r="I878" s="178">
        <v>8566</v>
      </c>
      <c r="J878" s="177"/>
      <c r="K878" s="178" t="str">
        <f t="shared" si="13"/>
        <v>***</v>
      </c>
    </row>
    <row r="879" spans="1:11" x14ac:dyDescent="0.2">
      <c r="A879" s="1" t="s">
        <v>13</v>
      </c>
      <c r="C879" s="19" t="s">
        <v>882</v>
      </c>
      <c r="D879" s="25" t="s">
        <v>65</v>
      </c>
      <c r="E879" s="20" t="s">
        <v>66</v>
      </c>
      <c r="F879" s="21"/>
      <c r="G879" s="21"/>
      <c r="H879" s="28">
        <v>8731</v>
      </c>
      <c r="I879" s="29">
        <v>9021</v>
      </c>
      <c r="J879" s="28" t="s">
        <v>15</v>
      </c>
      <c r="K879" s="29">
        <f t="shared" si="13"/>
        <v>1.0332149811018212</v>
      </c>
    </row>
    <row r="880" spans="1:11" x14ac:dyDescent="0.2">
      <c r="A880" s="1" t="s">
        <v>16</v>
      </c>
      <c r="C880" s="22"/>
      <c r="D880" s="157"/>
      <c r="E880" s="23" t="s">
        <v>708</v>
      </c>
      <c r="F880" s="24"/>
      <c r="G880" s="24"/>
      <c r="H880" s="30">
        <v>8731</v>
      </c>
      <c r="I880" s="31">
        <v>9021</v>
      </c>
      <c r="J880" s="30"/>
      <c r="K880" s="31">
        <f t="shared" si="13"/>
        <v>1.0332149811018212</v>
      </c>
    </row>
    <row r="881" spans="1:11" x14ac:dyDescent="0.2">
      <c r="A881" s="1" t="s">
        <v>528</v>
      </c>
      <c r="C881" s="173"/>
      <c r="D881" s="174"/>
      <c r="E881" s="175" t="s">
        <v>709</v>
      </c>
      <c r="F881" s="176"/>
      <c r="G881" s="176"/>
      <c r="H881" s="177">
        <v>8731</v>
      </c>
      <c r="I881" s="178">
        <v>9021</v>
      </c>
      <c r="J881" s="177"/>
      <c r="K881" s="178">
        <f t="shared" si="13"/>
        <v>1.0332149811018212</v>
      </c>
    </row>
    <row r="882" spans="1:11" hidden="1" x14ac:dyDescent="0.2">
      <c r="A882" s="1" t="s">
        <v>528</v>
      </c>
      <c r="C882" s="173"/>
      <c r="D882" s="174"/>
      <c r="E882" s="175"/>
      <c r="F882" s="176" t="s">
        <v>710</v>
      </c>
      <c r="G882" s="176" t="s">
        <v>711</v>
      </c>
      <c r="H882" s="177"/>
      <c r="I882" s="178">
        <v>9021</v>
      </c>
      <c r="J882" s="177"/>
      <c r="K882" s="178" t="str">
        <f t="shared" si="13"/>
        <v>***</v>
      </c>
    </row>
    <row r="883" spans="1:11" x14ac:dyDescent="0.2">
      <c r="A883" s="1" t="s">
        <v>13</v>
      </c>
      <c r="C883" s="19" t="s">
        <v>883</v>
      </c>
      <c r="D883" s="25" t="s">
        <v>65</v>
      </c>
      <c r="E883" s="20" t="s">
        <v>66</v>
      </c>
      <c r="F883" s="21"/>
      <c r="G883" s="21"/>
      <c r="H883" s="28">
        <v>14334</v>
      </c>
      <c r="I883" s="29">
        <v>14834</v>
      </c>
      <c r="J883" s="28" t="s">
        <v>15</v>
      </c>
      <c r="K883" s="29">
        <f t="shared" si="13"/>
        <v>1.0348820985070462</v>
      </c>
    </row>
    <row r="884" spans="1:11" x14ac:dyDescent="0.2">
      <c r="A884" s="1" t="s">
        <v>16</v>
      </c>
      <c r="C884" s="22"/>
      <c r="D884" s="157"/>
      <c r="E884" s="23" t="s">
        <v>708</v>
      </c>
      <c r="F884" s="24"/>
      <c r="G884" s="24"/>
      <c r="H884" s="30">
        <v>14334</v>
      </c>
      <c r="I884" s="31">
        <v>14834</v>
      </c>
      <c r="J884" s="30"/>
      <c r="K884" s="31">
        <f t="shared" si="13"/>
        <v>1.0348820985070462</v>
      </c>
    </row>
    <row r="885" spans="1:11" x14ac:dyDescent="0.2">
      <c r="A885" s="1" t="s">
        <v>528</v>
      </c>
      <c r="C885" s="173"/>
      <c r="D885" s="174"/>
      <c r="E885" s="175" t="s">
        <v>709</v>
      </c>
      <c r="F885" s="176"/>
      <c r="G885" s="176"/>
      <c r="H885" s="177">
        <v>14334</v>
      </c>
      <c r="I885" s="178">
        <v>14834</v>
      </c>
      <c r="J885" s="177"/>
      <c r="K885" s="178">
        <f t="shared" si="13"/>
        <v>1.0348820985070462</v>
      </c>
    </row>
    <row r="886" spans="1:11" hidden="1" x14ac:dyDescent="0.2">
      <c r="A886" s="1" t="s">
        <v>528</v>
      </c>
      <c r="C886" s="173"/>
      <c r="D886" s="174"/>
      <c r="E886" s="175"/>
      <c r="F886" s="176" t="s">
        <v>710</v>
      </c>
      <c r="G886" s="176" t="s">
        <v>711</v>
      </c>
      <c r="H886" s="177"/>
      <c r="I886" s="178">
        <v>14834</v>
      </c>
      <c r="J886" s="177"/>
      <c r="K886" s="178" t="str">
        <f t="shared" si="13"/>
        <v>***</v>
      </c>
    </row>
    <row r="887" spans="1:11" x14ac:dyDescent="0.2">
      <c r="A887" s="1" t="s">
        <v>13</v>
      </c>
      <c r="C887" s="19" t="s">
        <v>884</v>
      </c>
      <c r="D887" s="25" t="s">
        <v>65</v>
      </c>
      <c r="E887" s="20" t="s">
        <v>66</v>
      </c>
      <c r="F887" s="21"/>
      <c r="G887" s="21"/>
      <c r="H887" s="28">
        <v>9620</v>
      </c>
      <c r="I887" s="29">
        <v>10236</v>
      </c>
      <c r="J887" s="28" t="s">
        <v>15</v>
      </c>
      <c r="K887" s="29">
        <f t="shared" si="13"/>
        <v>1.0640332640332639</v>
      </c>
    </row>
    <row r="888" spans="1:11" x14ac:dyDescent="0.2">
      <c r="A888" s="1" t="s">
        <v>16</v>
      </c>
      <c r="C888" s="22"/>
      <c r="D888" s="157"/>
      <c r="E888" s="23" t="s">
        <v>708</v>
      </c>
      <c r="F888" s="24"/>
      <c r="G888" s="24"/>
      <c r="H888" s="30">
        <v>9620</v>
      </c>
      <c r="I888" s="31">
        <v>10236</v>
      </c>
      <c r="J888" s="30"/>
      <c r="K888" s="31">
        <f t="shared" si="13"/>
        <v>1.0640332640332639</v>
      </c>
    </row>
    <row r="889" spans="1:11" x14ac:dyDescent="0.2">
      <c r="A889" s="1" t="s">
        <v>528</v>
      </c>
      <c r="C889" s="173"/>
      <c r="D889" s="174"/>
      <c r="E889" s="175" t="s">
        <v>709</v>
      </c>
      <c r="F889" s="176"/>
      <c r="G889" s="176"/>
      <c r="H889" s="177">
        <v>9620</v>
      </c>
      <c r="I889" s="178">
        <v>10236</v>
      </c>
      <c r="J889" s="177"/>
      <c r="K889" s="178">
        <f t="shared" si="13"/>
        <v>1.0640332640332639</v>
      </c>
    </row>
    <row r="890" spans="1:11" hidden="1" x14ac:dyDescent="0.2">
      <c r="A890" s="1" t="s">
        <v>528</v>
      </c>
      <c r="C890" s="173"/>
      <c r="D890" s="174"/>
      <c r="E890" s="175"/>
      <c r="F890" s="176" t="s">
        <v>710</v>
      </c>
      <c r="G890" s="176" t="s">
        <v>711</v>
      </c>
      <c r="H890" s="177"/>
      <c r="I890" s="178">
        <v>10236</v>
      </c>
      <c r="J890" s="177"/>
      <c r="K890" s="178" t="str">
        <f t="shared" si="13"/>
        <v>***</v>
      </c>
    </row>
    <row r="891" spans="1:11" x14ac:dyDescent="0.2">
      <c r="A891" s="1" t="s">
        <v>13</v>
      </c>
      <c r="C891" s="19" t="s">
        <v>885</v>
      </c>
      <c r="D891" s="25" t="s">
        <v>65</v>
      </c>
      <c r="E891" s="20" t="s">
        <v>66</v>
      </c>
      <c r="F891" s="21"/>
      <c r="G891" s="21"/>
      <c r="H891" s="28">
        <v>9146</v>
      </c>
      <c r="I891" s="29">
        <v>9747</v>
      </c>
      <c r="J891" s="28" t="s">
        <v>15</v>
      </c>
      <c r="K891" s="29">
        <f t="shared" si="13"/>
        <v>1.0657117865733654</v>
      </c>
    </row>
    <row r="892" spans="1:11" x14ac:dyDescent="0.2">
      <c r="A892" s="1" t="s">
        <v>16</v>
      </c>
      <c r="C892" s="22"/>
      <c r="D892" s="157"/>
      <c r="E892" s="23" t="s">
        <v>708</v>
      </c>
      <c r="F892" s="24"/>
      <c r="G892" s="24"/>
      <c r="H892" s="30">
        <v>9146</v>
      </c>
      <c r="I892" s="31">
        <v>9747</v>
      </c>
      <c r="J892" s="30"/>
      <c r="K892" s="31">
        <f t="shared" ref="K892:K955" si="14">IF(H892=0,"***",I892/H892)</f>
        <v>1.0657117865733654</v>
      </c>
    </row>
    <row r="893" spans="1:11" x14ac:dyDescent="0.2">
      <c r="A893" s="1" t="s">
        <v>528</v>
      </c>
      <c r="C893" s="173"/>
      <c r="D893" s="174"/>
      <c r="E893" s="175" t="s">
        <v>709</v>
      </c>
      <c r="F893" s="176"/>
      <c r="G893" s="176"/>
      <c r="H893" s="177">
        <v>9146</v>
      </c>
      <c r="I893" s="178">
        <v>9747</v>
      </c>
      <c r="J893" s="177"/>
      <c r="K893" s="178">
        <f t="shared" si="14"/>
        <v>1.0657117865733654</v>
      </c>
    </row>
    <row r="894" spans="1:11" hidden="1" x14ac:dyDescent="0.2">
      <c r="A894" s="1" t="s">
        <v>528</v>
      </c>
      <c r="C894" s="173"/>
      <c r="D894" s="174"/>
      <c r="E894" s="175"/>
      <c r="F894" s="176" t="s">
        <v>710</v>
      </c>
      <c r="G894" s="176" t="s">
        <v>711</v>
      </c>
      <c r="H894" s="177"/>
      <c r="I894" s="178">
        <v>9747</v>
      </c>
      <c r="J894" s="177"/>
      <c r="K894" s="178" t="str">
        <f t="shared" si="14"/>
        <v>***</v>
      </c>
    </row>
    <row r="895" spans="1:11" x14ac:dyDescent="0.2">
      <c r="A895" s="1" t="s">
        <v>13</v>
      </c>
      <c r="C895" s="19" t="s">
        <v>886</v>
      </c>
      <c r="D895" s="25" t="s">
        <v>65</v>
      </c>
      <c r="E895" s="20" t="s">
        <v>66</v>
      </c>
      <c r="F895" s="21"/>
      <c r="G895" s="21"/>
      <c r="H895" s="28">
        <v>16486</v>
      </c>
      <c r="I895" s="29">
        <v>18596</v>
      </c>
      <c r="J895" s="28" t="s">
        <v>15</v>
      </c>
      <c r="K895" s="29">
        <f t="shared" si="14"/>
        <v>1.1279873832342593</v>
      </c>
    </row>
    <row r="896" spans="1:11" x14ac:dyDescent="0.2">
      <c r="A896" s="1" t="s">
        <v>16</v>
      </c>
      <c r="C896" s="22"/>
      <c r="D896" s="157"/>
      <c r="E896" s="23" t="s">
        <v>708</v>
      </c>
      <c r="F896" s="24"/>
      <c r="G896" s="24"/>
      <c r="H896" s="30">
        <v>16486</v>
      </c>
      <c r="I896" s="31">
        <v>18596</v>
      </c>
      <c r="J896" s="30"/>
      <c r="K896" s="31">
        <f t="shared" si="14"/>
        <v>1.1279873832342593</v>
      </c>
    </row>
    <row r="897" spans="1:11" x14ac:dyDescent="0.2">
      <c r="A897" s="1" t="s">
        <v>528</v>
      </c>
      <c r="C897" s="173"/>
      <c r="D897" s="174"/>
      <c r="E897" s="175" t="s">
        <v>709</v>
      </c>
      <c r="F897" s="176"/>
      <c r="G897" s="176"/>
      <c r="H897" s="177">
        <v>16486</v>
      </c>
      <c r="I897" s="178">
        <v>18596</v>
      </c>
      <c r="J897" s="177"/>
      <c r="K897" s="178">
        <f t="shared" si="14"/>
        <v>1.1279873832342593</v>
      </c>
    </row>
    <row r="898" spans="1:11" hidden="1" x14ac:dyDescent="0.2">
      <c r="A898" s="1" t="s">
        <v>528</v>
      </c>
      <c r="C898" s="173"/>
      <c r="D898" s="174"/>
      <c r="E898" s="175"/>
      <c r="F898" s="176" t="s">
        <v>710</v>
      </c>
      <c r="G898" s="176" t="s">
        <v>711</v>
      </c>
      <c r="H898" s="177"/>
      <c r="I898" s="178">
        <v>18596</v>
      </c>
      <c r="J898" s="177"/>
      <c r="K898" s="178" t="str">
        <f t="shared" si="14"/>
        <v>***</v>
      </c>
    </row>
    <row r="899" spans="1:11" x14ac:dyDescent="0.2">
      <c r="A899" s="1" t="s">
        <v>13</v>
      </c>
      <c r="C899" s="19" t="s">
        <v>887</v>
      </c>
      <c r="D899" s="25" t="s">
        <v>65</v>
      </c>
      <c r="E899" s="20" t="s">
        <v>66</v>
      </c>
      <c r="F899" s="21"/>
      <c r="G899" s="21"/>
      <c r="H899" s="28">
        <v>7329</v>
      </c>
      <c r="I899" s="29">
        <v>7502</v>
      </c>
      <c r="J899" s="28" t="s">
        <v>15</v>
      </c>
      <c r="K899" s="29">
        <f t="shared" si="14"/>
        <v>1.0236048574157457</v>
      </c>
    </row>
    <row r="900" spans="1:11" x14ac:dyDescent="0.2">
      <c r="A900" s="1" t="s">
        <v>16</v>
      </c>
      <c r="C900" s="22"/>
      <c r="D900" s="157"/>
      <c r="E900" s="23" t="s">
        <v>708</v>
      </c>
      <c r="F900" s="24"/>
      <c r="G900" s="24"/>
      <c r="H900" s="30">
        <v>7329</v>
      </c>
      <c r="I900" s="31">
        <v>7502</v>
      </c>
      <c r="J900" s="30"/>
      <c r="K900" s="31">
        <f t="shared" si="14"/>
        <v>1.0236048574157457</v>
      </c>
    </row>
    <row r="901" spans="1:11" x14ac:dyDescent="0.2">
      <c r="A901" s="1" t="s">
        <v>528</v>
      </c>
      <c r="C901" s="173"/>
      <c r="D901" s="174"/>
      <c r="E901" s="175" t="s">
        <v>709</v>
      </c>
      <c r="F901" s="176"/>
      <c r="G901" s="176"/>
      <c r="H901" s="177">
        <v>7329</v>
      </c>
      <c r="I901" s="178">
        <v>7502</v>
      </c>
      <c r="J901" s="177"/>
      <c r="K901" s="178">
        <f t="shared" si="14"/>
        <v>1.0236048574157457</v>
      </c>
    </row>
    <row r="902" spans="1:11" hidden="1" x14ac:dyDescent="0.2">
      <c r="A902" s="1" t="s">
        <v>528</v>
      </c>
      <c r="C902" s="173"/>
      <c r="D902" s="174"/>
      <c r="E902" s="175"/>
      <c r="F902" s="176" t="s">
        <v>710</v>
      </c>
      <c r="G902" s="176" t="s">
        <v>711</v>
      </c>
      <c r="H902" s="177"/>
      <c r="I902" s="178">
        <v>7502</v>
      </c>
      <c r="J902" s="177"/>
      <c r="K902" s="178" t="str">
        <f t="shared" si="14"/>
        <v>***</v>
      </c>
    </row>
    <row r="903" spans="1:11" x14ac:dyDescent="0.2">
      <c r="A903" s="1" t="s">
        <v>13</v>
      </c>
      <c r="C903" s="19" t="s">
        <v>888</v>
      </c>
      <c r="D903" s="25" t="s">
        <v>65</v>
      </c>
      <c r="E903" s="20" t="s">
        <v>66</v>
      </c>
      <c r="F903" s="21"/>
      <c r="G903" s="21"/>
      <c r="H903" s="28">
        <v>9696</v>
      </c>
      <c r="I903" s="29">
        <v>14006</v>
      </c>
      <c r="J903" s="28" t="s">
        <v>15</v>
      </c>
      <c r="K903" s="29">
        <f t="shared" si="14"/>
        <v>1.4445132013201321</v>
      </c>
    </row>
    <row r="904" spans="1:11" x14ac:dyDescent="0.2">
      <c r="A904" s="1" t="s">
        <v>16</v>
      </c>
      <c r="C904" s="22"/>
      <c r="D904" s="157"/>
      <c r="E904" s="23" t="s">
        <v>708</v>
      </c>
      <c r="F904" s="24"/>
      <c r="G904" s="24"/>
      <c r="H904" s="30">
        <v>9696</v>
      </c>
      <c r="I904" s="31">
        <v>14006</v>
      </c>
      <c r="J904" s="30"/>
      <c r="K904" s="31">
        <f t="shared" si="14"/>
        <v>1.4445132013201321</v>
      </c>
    </row>
    <row r="905" spans="1:11" x14ac:dyDescent="0.2">
      <c r="A905" s="1" t="s">
        <v>528</v>
      </c>
      <c r="C905" s="173"/>
      <c r="D905" s="174"/>
      <c r="E905" s="175" t="s">
        <v>709</v>
      </c>
      <c r="F905" s="176"/>
      <c r="G905" s="176"/>
      <c r="H905" s="177">
        <v>9696</v>
      </c>
      <c r="I905" s="178">
        <v>14006</v>
      </c>
      <c r="J905" s="177"/>
      <c r="K905" s="178">
        <f t="shared" si="14"/>
        <v>1.4445132013201321</v>
      </c>
    </row>
    <row r="906" spans="1:11" hidden="1" x14ac:dyDescent="0.2">
      <c r="A906" s="1" t="s">
        <v>528</v>
      </c>
      <c r="C906" s="173"/>
      <c r="D906" s="174"/>
      <c r="E906" s="175"/>
      <c r="F906" s="176" t="s">
        <v>710</v>
      </c>
      <c r="G906" s="176" t="s">
        <v>711</v>
      </c>
      <c r="H906" s="177"/>
      <c r="I906" s="178">
        <v>14006</v>
      </c>
      <c r="J906" s="177"/>
      <c r="K906" s="178" t="str">
        <f t="shared" si="14"/>
        <v>***</v>
      </c>
    </row>
    <row r="907" spans="1:11" x14ac:dyDescent="0.2">
      <c r="A907" s="1" t="s">
        <v>13</v>
      </c>
      <c r="C907" s="19" t="s">
        <v>889</v>
      </c>
      <c r="D907" s="25" t="s">
        <v>65</v>
      </c>
      <c r="E907" s="20" t="s">
        <v>66</v>
      </c>
      <c r="F907" s="21"/>
      <c r="G907" s="21"/>
      <c r="H907" s="28">
        <v>8487</v>
      </c>
      <c r="I907" s="29">
        <v>8909</v>
      </c>
      <c r="J907" s="28" t="s">
        <v>15</v>
      </c>
      <c r="K907" s="29">
        <f t="shared" si="14"/>
        <v>1.0497231059267114</v>
      </c>
    </row>
    <row r="908" spans="1:11" x14ac:dyDescent="0.2">
      <c r="A908" s="1" t="s">
        <v>16</v>
      </c>
      <c r="C908" s="22"/>
      <c r="D908" s="157"/>
      <c r="E908" s="23" t="s">
        <v>708</v>
      </c>
      <c r="F908" s="24"/>
      <c r="G908" s="24"/>
      <c r="H908" s="30">
        <v>8487</v>
      </c>
      <c r="I908" s="31">
        <v>8909</v>
      </c>
      <c r="J908" s="30"/>
      <c r="K908" s="31">
        <f t="shared" si="14"/>
        <v>1.0497231059267114</v>
      </c>
    </row>
    <row r="909" spans="1:11" x14ac:dyDescent="0.2">
      <c r="A909" s="1" t="s">
        <v>528</v>
      </c>
      <c r="C909" s="173"/>
      <c r="D909" s="174"/>
      <c r="E909" s="175" t="s">
        <v>709</v>
      </c>
      <c r="F909" s="176"/>
      <c r="G909" s="176"/>
      <c r="H909" s="177">
        <v>8487</v>
      </c>
      <c r="I909" s="178">
        <v>8909</v>
      </c>
      <c r="J909" s="177"/>
      <c r="K909" s="178">
        <f t="shared" si="14"/>
        <v>1.0497231059267114</v>
      </c>
    </row>
    <row r="910" spans="1:11" hidden="1" x14ac:dyDescent="0.2">
      <c r="A910" s="1" t="s">
        <v>528</v>
      </c>
      <c r="C910" s="173"/>
      <c r="D910" s="174"/>
      <c r="E910" s="175"/>
      <c r="F910" s="176" t="s">
        <v>710</v>
      </c>
      <c r="G910" s="176" t="s">
        <v>711</v>
      </c>
      <c r="H910" s="177"/>
      <c r="I910" s="178">
        <v>8909</v>
      </c>
      <c r="J910" s="177"/>
      <c r="K910" s="178" t="str">
        <f t="shared" si="14"/>
        <v>***</v>
      </c>
    </row>
    <row r="911" spans="1:11" x14ac:dyDescent="0.2">
      <c r="A911" s="1" t="s">
        <v>13</v>
      </c>
      <c r="C911" s="19" t="s">
        <v>890</v>
      </c>
      <c r="D911" s="25" t="s">
        <v>65</v>
      </c>
      <c r="E911" s="20" t="s">
        <v>66</v>
      </c>
      <c r="F911" s="21"/>
      <c r="G911" s="21"/>
      <c r="H911" s="28">
        <v>4904</v>
      </c>
      <c r="I911" s="29">
        <v>4995</v>
      </c>
      <c r="J911" s="28" t="s">
        <v>15</v>
      </c>
      <c r="K911" s="29">
        <f t="shared" si="14"/>
        <v>1.0185562805872757</v>
      </c>
    </row>
    <row r="912" spans="1:11" x14ac:dyDescent="0.2">
      <c r="A912" s="1" t="s">
        <v>16</v>
      </c>
      <c r="C912" s="22"/>
      <c r="D912" s="157"/>
      <c r="E912" s="23" t="s">
        <v>708</v>
      </c>
      <c r="F912" s="24"/>
      <c r="G912" s="24"/>
      <c r="H912" s="30">
        <v>4904</v>
      </c>
      <c r="I912" s="31">
        <v>4995</v>
      </c>
      <c r="J912" s="30"/>
      <c r="K912" s="31">
        <f t="shared" si="14"/>
        <v>1.0185562805872757</v>
      </c>
    </row>
    <row r="913" spans="1:11" x14ac:dyDescent="0.2">
      <c r="A913" s="1" t="s">
        <v>528</v>
      </c>
      <c r="C913" s="173"/>
      <c r="D913" s="174"/>
      <c r="E913" s="175" t="s">
        <v>709</v>
      </c>
      <c r="F913" s="176"/>
      <c r="G913" s="176"/>
      <c r="H913" s="177">
        <v>4904</v>
      </c>
      <c r="I913" s="178">
        <v>4995</v>
      </c>
      <c r="J913" s="177"/>
      <c r="K913" s="178">
        <f t="shared" si="14"/>
        <v>1.0185562805872757</v>
      </c>
    </row>
    <row r="914" spans="1:11" hidden="1" x14ac:dyDescent="0.2">
      <c r="A914" s="1" t="s">
        <v>528</v>
      </c>
      <c r="C914" s="173"/>
      <c r="D914" s="174"/>
      <c r="E914" s="175"/>
      <c r="F914" s="176" t="s">
        <v>710</v>
      </c>
      <c r="G914" s="176" t="s">
        <v>711</v>
      </c>
      <c r="H914" s="177"/>
      <c r="I914" s="178">
        <v>4995</v>
      </c>
      <c r="J914" s="177"/>
      <c r="K914" s="178" t="str">
        <f t="shared" si="14"/>
        <v>***</v>
      </c>
    </row>
    <row r="915" spans="1:11" x14ac:dyDescent="0.2">
      <c r="A915" s="1" t="s">
        <v>13</v>
      </c>
      <c r="C915" s="19" t="s">
        <v>891</v>
      </c>
      <c r="D915" s="25" t="s">
        <v>65</v>
      </c>
      <c r="E915" s="20" t="s">
        <v>66</v>
      </c>
      <c r="F915" s="21"/>
      <c r="G915" s="21"/>
      <c r="H915" s="28">
        <v>7553</v>
      </c>
      <c r="I915" s="29">
        <v>8001</v>
      </c>
      <c r="J915" s="28" t="s">
        <v>15</v>
      </c>
      <c r="K915" s="29">
        <f t="shared" si="14"/>
        <v>1.0593141797961074</v>
      </c>
    </row>
    <row r="916" spans="1:11" x14ac:dyDescent="0.2">
      <c r="A916" s="1" t="s">
        <v>16</v>
      </c>
      <c r="C916" s="22"/>
      <c r="D916" s="157"/>
      <c r="E916" s="23" t="s">
        <v>708</v>
      </c>
      <c r="F916" s="24"/>
      <c r="G916" s="24"/>
      <c r="H916" s="30">
        <v>7553</v>
      </c>
      <c r="I916" s="31">
        <v>8001</v>
      </c>
      <c r="J916" s="30"/>
      <c r="K916" s="31">
        <f t="shared" si="14"/>
        <v>1.0593141797961074</v>
      </c>
    </row>
    <row r="917" spans="1:11" x14ac:dyDescent="0.2">
      <c r="A917" s="1" t="s">
        <v>528</v>
      </c>
      <c r="C917" s="173"/>
      <c r="D917" s="174"/>
      <c r="E917" s="175" t="s">
        <v>709</v>
      </c>
      <c r="F917" s="176"/>
      <c r="G917" s="176"/>
      <c r="H917" s="177">
        <v>7553</v>
      </c>
      <c r="I917" s="178">
        <v>8001</v>
      </c>
      <c r="J917" s="177"/>
      <c r="K917" s="178">
        <f t="shared" si="14"/>
        <v>1.0593141797961074</v>
      </c>
    </row>
    <row r="918" spans="1:11" hidden="1" x14ac:dyDescent="0.2">
      <c r="A918" s="1" t="s">
        <v>528</v>
      </c>
      <c r="C918" s="173"/>
      <c r="D918" s="174"/>
      <c r="E918" s="175"/>
      <c r="F918" s="176" t="s">
        <v>710</v>
      </c>
      <c r="G918" s="176" t="s">
        <v>711</v>
      </c>
      <c r="H918" s="177"/>
      <c r="I918" s="178">
        <v>8001</v>
      </c>
      <c r="J918" s="177"/>
      <c r="K918" s="178" t="str">
        <f t="shared" si="14"/>
        <v>***</v>
      </c>
    </row>
    <row r="919" spans="1:11" x14ac:dyDescent="0.2">
      <c r="A919" s="1" t="s">
        <v>13</v>
      </c>
      <c r="C919" s="19" t="s">
        <v>892</v>
      </c>
      <c r="D919" s="25" t="s">
        <v>65</v>
      </c>
      <c r="E919" s="20" t="s">
        <v>66</v>
      </c>
      <c r="F919" s="21"/>
      <c r="G919" s="21"/>
      <c r="H919" s="28">
        <v>12552</v>
      </c>
      <c r="I919" s="29">
        <v>13651</v>
      </c>
      <c r="J919" s="28" t="s">
        <v>15</v>
      </c>
      <c r="K919" s="29">
        <f t="shared" si="14"/>
        <v>1.0875557680050989</v>
      </c>
    </row>
    <row r="920" spans="1:11" x14ac:dyDescent="0.2">
      <c r="A920" s="1" t="s">
        <v>16</v>
      </c>
      <c r="C920" s="22"/>
      <c r="D920" s="157"/>
      <c r="E920" s="23" t="s">
        <v>708</v>
      </c>
      <c r="F920" s="24"/>
      <c r="G920" s="24"/>
      <c r="H920" s="30">
        <v>12552</v>
      </c>
      <c r="I920" s="31">
        <v>13651</v>
      </c>
      <c r="J920" s="30"/>
      <c r="K920" s="31">
        <f t="shared" si="14"/>
        <v>1.0875557680050989</v>
      </c>
    </row>
    <row r="921" spans="1:11" x14ac:dyDescent="0.2">
      <c r="A921" s="1" t="s">
        <v>528</v>
      </c>
      <c r="C921" s="173"/>
      <c r="D921" s="174"/>
      <c r="E921" s="175" t="s">
        <v>709</v>
      </c>
      <c r="F921" s="176"/>
      <c r="G921" s="176"/>
      <c r="H921" s="177">
        <v>12552</v>
      </c>
      <c r="I921" s="178">
        <v>13651</v>
      </c>
      <c r="J921" s="177"/>
      <c r="K921" s="178">
        <f t="shared" si="14"/>
        <v>1.0875557680050989</v>
      </c>
    </row>
    <row r="922" spans="1:11" hidden="1" x14ac:dyDescent="0.2">
      <c r="A922" s="1" t="s">
        <v>528</v>
      </c>
      <c r="C922" s="173"/>
      <c r="D922" s="174"/>
      <c r="E922" s="175"/>
      <c r="F922" s="176" t="s">
        <v>710</v>
      </c>
      <c r="G922" s="176" t="s">
        <v>711</v>
      </c>
      <c r="H922" s="177"/>
      <c r="I922" s="178">
        <v>13651</v>
      </c>
      <c r="J922" s="177"/>
      <c r="K922" s="178" t="str">
        <f t="shared" si="14"/>
        <v>***</v>
      </c>
    </row>
    <row r="923" spans="1:11" x14ac:dyDescent="0.2">
      <c r="A923" s="1" t="s">
        <v>13</v>
      </c>
      <c r="C923" s="19" t="s">
        <v>893</v>
      </c>
      <c r="D923" s="25" t="s">
        <v>65</v>
      </c>
      <c r="E923" s="20" t="s">
        <v>66</v>
      </c>
      <c r="F923" s="21"/>
      <c r="G923" s="21"/>
      <c r="H923" s="28">
        <v>8331</v>
      </c>
      <c r="I923" s="29">
        <v>8709</v>
      </c>
      <c r="J923" s="28" t="s">
        <v>15</v>
      </c>
      <c r="K923" s="29">
        <f t="shared" si="14"/>
        <v>1.0453727043572201</v>
      </c>
    </row>
    <row r="924" spans="1:11" x14ac:dyDescent="0.2">
      <c r="A924" s="1" t="s">
        <v>16</v>
      </c>
      <c r="C924" s="22"/>
      <c r="D924" s="157"/>
      <c r="E924" s="23" t="s">
        <v>708</v>
      </c>
      <c r="F924" s="24"/>
      <c r="G924" s="24"/>
      <c r="H924" s="30">
        <v>8331</v>
      </c>
      <c r="I924" s="31">
        <v>8709</v>
      </c>
      <c r="J924" s="30"/>
      <c r="K924" s="31">
        <f t="shared" si="14"/>
        <v>1.0453727043572201</v>
      </c>
    </row>
    <row r="925" spans="1:11" x14ac:dyDescent="0.2">
      <c r="A925" s="1" t="s">
        <v>528</v>
      </c>
      <c r="C925" s="173"/>
      <c r="D925" s="174"/>
      <c r="E925" s="175" t="s">
        <v>709</v>
      </c>
      <c r="F925" s="176"/>
      <c r="G925" s="176"/>
      <c r="H925" s="177">
        <v>8331</v>
      </c>
      <c r="I925" s="178">
        <v>8709</v>
      </c>
      <c r="J925" s="177"/>
      <c r="K925" s="178">
        <f t="shared" si="14"/>
        <v>1.0453727043572201</v>
      </c>
    </row>
    <row r="926" spans="1:11" hidden="1" x14ac:dyDescent="0.2">
      <c r="A926" s="1" t="s">
        <v>528</v>
      </c>
      <c r="C926" s="173"/>
      <c r="D926" s="174"/>
      <c r="E926" s="175"/>
      <c r="F926" s="176" t="s">
        <v>710</v>
      </c>
      <c r="G926" s="176" t="s">
        <v>711</v>
      </c>
      <c r="H926" s="177"/>
      <c r="I926" s="178">
        <v>8709</v>
      </c>
      <c r="J926" s="177"/>
      <c r="K926" s="178" t="str">
        <f t="shared" si="14"/>
        <v>***</v>
      </c>
    </row>
    <row r="927" spans="1:11" x14ac:dyDescent="0.2">
      <c r="A927" s="1" t="s">
        <v>13</v>
      </c>
      <c r="C927" s="19" t="s">
        <v>894</v>
      </c>
      <c r="D927" s="25" t="s">
        <v>65</v>
      </c>
      <c r="E927" s="20" t="s">
        <v>66</v>
      </c>
      <c r="F927" s="21"/>
      <c r="G927" s="21"/>
      <c r="H927" s="28">
        <v>10427</v>
      </c>
      <c r="I927" s="29">
        <v>10275</v>
      </c>
      <c r="J927" s="28" t="s">
        <v>15</v>
      </c>
      <c r="K927" s="29">
        <f t="shared" si="14"/>
        <v>0.98542246091876862</v>
      </c>
    </row>
    <row r="928" spans="1:11" x14ac:dyDescent="0.2">
      <c r="A928" s="1" t="s">
        <v>16</v>
      </c>
      <c r="C928" s="22"/>
      <c r="D928" s="157"/>
      <c r="E928" s="23" t="s">
        <v>708</v>
      </c>
      <c r="F928" s="24"/>
      <c r="G928" s="24"/>
      <c r="H928" s="30">
        <v>10427</v>
      </c>
      <c r="I928" s="31">
        <v>10275</v>
      </c>
      <c r="J928" s="30"/>
      <c r="K928" s="31">
        <f t="shared" si="14"/>
        <v>0.98542246091876862</v>
      </c>
    </row>
    <row r="929" spans="1:11" x14ac:dyDescent="0.2">
      <c r="A929" s="1" t="s">
        <v>528</v>
      </c>
      <c r="C929" s="173"/>
      <c r="D929" s="174"/>
      <c r="E929" s="175" t="s">
        <v>709</v>
      </c>
      <c r="F929" s="176"/>
      <c r="G929" s="176"/>
      <c r="H929" s="177">
        <v>10427</v>
      </c>
      <c r="I929" s="178">
        <v>10275</v>
      </c>
      <c r="J929" s="177"/>
      <c r="K929" s="178">
        <f t="shared" si="14"/>
        <v>0.98542246091876862</v>
      </c>
    </row>
    <row r="930" spans="1:11" hidden="1" x14ac:dyDescent="0.2">
      <c r="A930" s="1" t="s">
        <v>528</v>
      </c>
      <c r="C930" s="173"/>
      <c r="D930" s="174"/>
      <c r="E930" s="175"/>
      <c r="F930" s="176" t="s">
        <v>710</v>
      </c>
      <c r="G930" s="176" t="s">
        <v>711</v>
      </c>
      <c r="H930" s="177"/>
      <c r="I930" s="178">
        <v>10275</v>
      </c>
      <c r="J930" s="177"/>
      <c r="K930" s="178" t="str">
        <f t="shared" si="14"/>
        <v>***</v>
      </c>
    </row>
    <row r="931" spans="1:11" x14ac:dyDescent="0.2">
      <c r="A931" s="1" t="s">
        <v>13</v>
      </c>
      <c r="C931" s="19" t="s">
        <v>895</v>
      </c>
      <c r="D931" s="25" t="s">
        <v>65</v>
      </c>
      <c r="E931" s="20" t="s">
        <v>66</v>
      </c>
      <c r="F931" s="21"/>
      <c r="G931" s="21"/>
      <c r="H931" s="28">
        <v>8006</v>
      </c>
      <c r="I931" s="29">
        <v>8886</v>
      </c>
      <c r="J931" s="28" t="s">
        <v>15</v>
      </c>
      <c r="K931" s="29">
        <f t="shared" si="14"/>
        <v>1.1099175618286286</v>
      </c>
    </row>
    <row r="932" spans="1:11" x14ac:dyDescent="0.2">
      <c r="A932" s="1" t="s">
        <v>16</v>
      </c>
      <c r="C932" s="22"/>
      <c r="D932" s="157"/>
      <c r="E932" s="23" t="s">
        <v>708</v>
      </c>
      <c r="F932" s="24"/>
      <c r="G932" s="24"/>
      <c r="H932" s="30">
        <v>8006</v>
      </c>
      <c r="I932" s="31">
        <v>8886</v>
      </c>
      <c r="J932" s="30"/>
      <c r="K932" s="31">
        <f t="shared" si="14"/>
        <v>1.1099175618286286</v>
      </c>
    </row>
    <row r="933" spans="1:11" x14ac:dyDescent="0.2">
      <c r="A933" s="1" t="s">
        <v>528</v>
      </c>
      <c r="C933" s="173"/>
      <c r="D933" s="174"/>
      <c r="E933" s="175" t="s">
        <v>709</v>
      </c>
      <c r="F933" s="176"/>
      <c r="G933" s="176"/>
      <c r="H933" s="177">
        <v>8006</v>
      </c>
      <c r="I933" s="178">
        <v>8886</v>
      </c>
      <c r="J933" s="177"/>
      <c r="K933" s="178">
        <f t="shared" si="14"/>
        <v>1.1099175618286286</v>
      </c>
    </row>
    <row r="934" spans="1:11" hidden="1" x14ac:dyDescent="0.2">
      <c r="A934" s="1" t="s">
        <v>528</v>
      </c>
      <c r="C934" s="173"/>
      <c r="D934" s="174"/>
      <c r="E934" s="175"/>
      <c r="F934" s="176" t="s">
        <v>710</v>
      </c>
      <c r="G934" s="176" t="s">
        <v>711</v>
      </c>
      <c r="H934" s="177"/>
      <c r="I934" s="178">
        <v>8886</v>
      </c>
      <c r="J934" s="177"/>
      <c r="K934" s="178" t="str">
        <f t="shared" si="14"/>
        <v>***</v>
      </c>
    </row>
    <row r="935" spans="1:11" x14ac:dyDescent="0.2">
      <c r="A935" s="1" t="s">
        <v>13</v>
      </c>
      <c r="C935" s="19" t="s">
        <v>896</v>
      </c>
      <c r="D935" s="25" t="s">
        <v>65</v>
      </c>
      <c r="E935" s="20" t="s">
        <v>66</v>
      </c>
      <c r="F935" s="21"/>
      <c r="G935" s="21"/>
      <c r="H935" s="28">
        <v>8751</v>
      </c>
      <c r="I935" s="29">
        <v>9203</v>
      </c>
      <c r="J935" s="28" t="s">
        <v>15</v>
      </c>
      <c r="K935" s="29">
        <f t="shared" si="14"/>
        <v>1.051651239858302</v>
      </c>
    </row>
    <row r="936" spans="1:11" x14ac:dyDescent="0.2">
      <c r="A936" s="1" t="s">
        <v>16</v>
      </c>
      <c r="C936" s="22"/>
      <c r="D936" s="157"/>
      <c r="E936" s="23" t="s">
        <v>708</v>
      </c>
      <c r="F936" s="24"/>
      <c r="G936" s="24"/>
      <c r="H936" s="30">
        <v>8751</v>
      </c>
      <c r="I936" s="31">
        <v>9203</v>
      </c>
      <c r="J936" s="30"/>
      <c r="K936" s="31">
        <f t="shared" si="14"/>
        <v>1.051651239858302</v>
      </c>
    </row>
    <row r="937" spans="1:11" x14ac:dyDescent="0.2">
      <c r="A937" s="1" t="s">
        <v>528</v>
      </c>
      <c r="C937" s="173"/>
      <c r="D937" s="174"/>
      <c r="E937" s="175" t="s">
        <v>709</v>
      </c>
      <c r="F937" s="176"/>
      <c r="G937" s="176"/>
      <c r="H937" s="177">
        <v>8751</v>
      </c>
      <c r="I937" s="178">
        <v>9203</v>
      </c>
      <c r="J937" s="177"/>
      <c r="K937" s="178">
        <f t="shared" si="14"/>
        <v>1.051651239858302</v>
      </c>
    </row>
    <row r="938" spans="1:11" hidden="1" x14ac:dyDescent="0.2">
      <c r="A938" s="1" t="s">
        <v>528</v>
      </c>
      <c r="C938" s="173"/>
      <c r="D938" s="174"/>
      <c r="E938" s="175"/>
      <c r="F938" s="176" t="s">
        <v>710</v>
      </c>
      <c r="G938" s="176" t="s">
        <v>711</v>
      </c>
      <c r="H938" s="177"/>
      <c r="I938" s="178">
        <v>9203</v>
      </c>
      <c r="J938" s="177"/>
      <c r="K938" s="178" t="str">
        <f t="shared" si="14"/>
        <v>***</v>
      </c>
    </row>
    <row r="939" spans="1:11" x14ac:dyDescent="0.2">
      <c r="A939" s="1" t="s">
        <v>13</v>
      </c>
      <c r="C939" s="19" t="s">
        <v>897</v>
      </c>
      <c r="D939" s="25" t="s">
        <v>65</v>
      </c>
      <c r="E939" s="20" t="s">
        <v>66</v>
      </c>
      <c r="F939" s="21"/>
      <c r="G939" s="21"/>
      <c r="H939" s="28">
        <v>13287</v>
      </c>
      <c r="I939" s="29">
        <v>13972</v>
      </c>
      <c r="J939" s="28" t="s">
        <v>15</v>
      </c>
      <c r="K939" s="29">
        <f t="shared" si="14"/>
        <v>1.0515541506735908</v>
      </c>
    </row>
    <row r="940" spans="1:11" x14ac:dyDescent="0.2">
      <c r="A940" s="1" t="s">
        <v>16</v>
      </c>
      <c r="C940" s="22"/>
      <c r="D940" s="157"/>
      <c r="E940" s="23" t="s">
        <v>708</v>
      </c>
      <c r="F940" s="24"/>
      <c r="G940" s="24"/>
      <c r="H940" s="30">
        <v>13287</v>
      </c>
      <c r="I940" s="31">
        <v>13972</v>
      </c>
      <c r="J940" s="30"/>
      <c r="K940" s="31">
        <f t="shared" si="14"/>
        <v>1.0515541506735908</v>
      </c>
    </row>
    <row r="941" spans="1:11" x14ac:dyDescent="0.2">
      <c r="A941" s="1" t="s">
        <v>528</v>
      </c>
      <c r="C941" s="173"/>
      <c r="D941" s="174"/>
      <c r="E941" s="175" t="s">
        <v>709</v>
      </c>
      <c r="F941" s="176"/>
      <c r="G941" s="176"/>
      <c r="H941" s="177">
        <v>13287</v>
      </c>
      <c r="I941" s="178">
        <v>13972</v>
      </c>
      <c r="J941" s="177"/>
      <c r="K941" s="178">
        <f t="shared" si="14"/>
        <v>1.0515541506735908</v>
      </c>
    </row>
    <row r="942" spans="1:11" hidden="1" x14ac:dyDescent="0.2">
      <c r="A942" s="1" t="s">
        <v>528</v>
      </c>
      <c r="C942" s="173"/>
      <c r="D942" s="174"/>
      <c r="E942" s="175"/>
      <c r="F942" s="176" t="s">
        <v>710</v>
      </c>
      <c r="G942" s="176" t="s">
        <v>711</v>
      </c>
      <c r="H942" s="177"/>
      <c r="I942" s="178">
        <v>13972</v>
      </c>
      <c r="J942" s="177"/>
      <c r="K942" s="178" t="str">
        <f t="shared" si="14"/>
        <v>***</v>
      </c>
    </row>
    <row r="943" spans="1:11" x14ac:dyDescent="0.2">
      <c r="A943" s="1" t="s">
        <v>13</v>
      </c>
      <c r="C943" s="19" t="s">
        <v>898</v>
      </c>
      <c r="D943" s="25" t="s">
        <v>65</v>
      </c>
      <c r="E943" s="20" t="s">
        <v>66</v>
      </c>
      <c r="F943" s="21"/>
      <c r="G943" s="21"/>
      <c r="H943" s="28">
        <v>16807</v>
      </c>
      <c r="I943" s="29">
        <v>18825</v>
      </c>
      <c r="J943" s="28" t="s">
        <v>15</v>
      </c>
      <c r="K943" s="29">
        <f t="shared" si="14"/>
        <v>1.1200690188611888</v>
      </c>
    </row>
    <row r="944" spans="1:11" x14ac:dyDescent="0.2">
      <c r="A944" s="1" t="s">
        <v>16</v>
      </c>
      <c r="C944" s="22"/>
      <c r="D944" s="157"/>
      <c r="E944" s="23" t="s">
        <v>708</v>
      </c>
      <c r="F944" s="24"/>
      <c r="G944" s="24"/>
      <c r="H944" s="30">
        <v>16807</v>
      </c>
      <c r="I944" s="31">
        <v>18825</v>
      </c>
      <c r="J944" s="30"/>
      <c r="K944" s="31">
        <f t="shared" si="14"/>
        <v>1.1200690188611888</v>
      </c>
    </row>
    <row r="945" spans="1:11" x14ac:dyDescent="0.2">
      <c r="A945" s="1" t="s">
        <v>528</v>
      </c>
      <c r="C945" s="173"/>
      <c r="D945" s="174"/>
      <c r="E945" s="175" t="s">
        <v>709</v>
      </c>
      <c r="F945" s="176"/>
      <c r="G945" s="176"/>
      <c r="H945" s="177">
        <v>16807</v>
      </c>
      <c r="I945" s="178">
        <v>18825</v>
      </c>
      <c r="J945" s="177"/>
      <c r="K945" s="178">
        <f t="shared" si="14"/>
        <v>1.1200690188611888</v>
      </c>
    </row>
    <row r="946" spans="1:11" hidden="1" x14ac:dyDescent="0.2">
      <c r="A946" s="1" t="s">
        <v>528</v>
      </c>
      <c r="C946" s="173"/>
      <c r="D946" s="174"/>
      <c r="E946" s="175"/>
      <c r="F946" s="176" t="s">
        <v>710</v>
      </c>
      <c r="G946" s="176" t="s">
        <v>711</v>
      </c>
      <c r="H946" s="177"/>
      <c r="I946" s="178">
        <v>18825</v>
      </c>
      <c r="J946" s="177"/>
      <c r="K946" s="178" t="str">
        <f t="shared" si="14"/>
        <v>***</v>
      </c>
    </row>
    <row r="947" spans="1:11" x14ac:dyDescent="0.2">
      <c r="A947" s="1" t="s">
        <v>13</v>
      </c>
      <c r="C947" s="19" t="s">
        <v>899</v>
      </c>
      <c r="D947" s="25" t="s">
        <v>65</v>
      </c>
      <c r="E947" s="20" t="s">
        <v>66</v>
      </c>
      <c r="F947" s="21"/>
      <c r="G947" s="21"/>
      <c r="H947" s="28">
        <v>11619</v>
      </c>
      <c r="I947" s="29">
        <v>11877</v>
      </c>
      <c r="J947" s="28" t="s">
        <v>15</v>
      </c>
      <c r="K947" s="29">
        <f t="shared" si="14"/>
        <v>1.0222050090369224</v>
      </c>
    </row>
    <row r="948" spans="1:11" x14ac:dyDescent="0.2">
      <c r="A948" s="1" t="s">
        <v>16</v>
      </c>
      <c r="C948" s="22"/>
      <c r="D948" s="157"/>
      <c r="E948" s="23" t="s">
        <v>708</v>
      </c>
      <c r="F948" s="24"/>
      <c r="G948" s="24"/>
      <c r="H948" s="30">
        <v>11619</v>
      </c>
      <c r="I948" s="31">
        <v>11877</v>
      </c>
      <c r="J948" s="30"/>
      <c r="K948" s="31">
        <f t="shared" si="14"/>
        <v>1.0222050090369224</v>
      </c>
    </row>
    <row r="949" spans="1:11" x14ac:dyDescent="0.2">
      <c r="A949" s="1" t="s">
        <v>528</v>
      </c>
      <c r="C949" s="173"/>
      <c r="D949" s="174"/>
      <c r="E949" s="175" t="s">
        <v>709</v>
      </c>
      <c r="F949" s="176"/>
      <c r="G949" s="176"/>
      <c r="H949" s="177">
        <v>11619</v>
      </c>
      <c r="I949" s="178">
        <v>11877</v>
      </c>
      <c r="J949" s="177"/>
      <c r="K949" s="178">
        <f t="shared" si="14"/>
        <v>1.0222050090369224</v>
      </c>
    </row>
    <row r="950" spans="1:11" hidden="1" x14ac:dyDescent="0.2">
      <c r="A950" s="1" t="s">
        <v>528</v>
      </c>
      <c r="C950" s="173"/>
      <c r="D950" s="174"/>
      <c r="E950" s="175"/>
      <c r="F950" s="176" t="s">
        <v>710</v>
      </c>
      <c r="G950" s="176" t="s">
        <v>711</v>
      </c>
      <c r="H950" s="177"/>
      <c r="I950" s="178">
        <v>11877</v>
      </c>
      <c r="J950" s="177"/>
      <c r="K950" s="178" t="str">
        <f t="shared" si="14"/>
        <v>***</v>
      </c>
    </row>
    <row r="951" spans="1:11" x14ac:dyDescent="0.2">
      <c r="A951" s="1" t="s">
        <v>13</v>
      </c>
      <c r="C951" s="19" t="s">
        <v>900</v>
      </c>
      <c r="D951" s="25" t="s">
        <v>65</v>
      </c>
      <c r="E951" s="20" t="s">
        <v>66</v>
      </c>
      <c r="F951" s="21"/>
      <c r="G951" s="21"/>
      <c r="H951" s="28">
        <v>10448</v>
      </c>
      <c r="I951" s="29">
        <v>11178</v>
      </c>
      <c r="J951" s="28" t="s">
        <v>15</v>
      </c>
      <c r="K951" s="29">
        <f t="shared" si="14"/>
        <v>1.0698698315467075</v>
      </c>
    </row>
    <row r="952" spans="1:11" x14ac:dyDescent="0.2">
      <c r="A952" s="1" t="s">
        <v>16</v>
      </c>
      <c r="C952" s="22"/>
      <c r="D952" s="157"/>
      <c r="E952" s="23" t="s">
        <v>708</v>
      </c>
      <c r="F952" s="24"/>
      <c r="G952" s="24"/>
      <c r="H952" s="30">
        <v>10448</v>
      </c>
      <c r="I952" s="31">
        <v>11178</v>
      </c>
      <c r="J952" s="30"/>
      <c r="K952" s="31">
        <f t="shared" si="14"/>
        <v>1.0698698315467075</v>
      </c>
    </row>
    <row r="953" spans="1:11" x14ac:dyDescent="0.2">
      <c r="A953" s="1" t="s">
        <v>528</v>
      </c>
      <c r="C953" s="173"/>
      <c r="D953" s="174"/>
      <c r="E953" s="175" t="s">
        <v>709</v>
      </c>
      <c r="F953" s="176"/>
      <c r="G953" s="176"/>
      <c r="H953" s="177">
        <v>10448</v>
      </c>
      <c r="I953" s="178">
        <v>11178</v>
      </c>
      <c r="J953" s="177"/>
      <c r="K953" s="178">
        <f t="shared" si="14"/>
        <v>1.0698698315467075</v>
      </c>
    </row>
    <row r="954" spans="1:11" hidden="1" x14ac:dyDescent="0.2">
      <c r="A954" s="1" t="s">
        <v>528</v>
      </c>
      <c r="C954" s="173"/>
      <c r="D954" s="174"/>
      <c r="E954" s="175"/>
      <c r="F954" s="176" t="s">
        <v>710</v>
      </c>
      <c r="G954" s="176" t="s">
        <v>711</v>
      </c>
      <c r="H954" s="177"/>
      <c r="I954" s="178">
        <v>11178</v>
      </c>
      <c r="J954" s="177"/>
      <c r="K954" s="178" t="str">
        <f t="shared" si="14"/>
        <v>***</v>
      </c>
    </row>
    <row r="955" spans="1:11" x14ac:dyDescent="0.2">
      <c r="A955" s="1" t="s">
        <v>13</v>
      </c>
      <c r="C955" s="19" t="s">
        <v>901</v>
      </c>
      <c r="D955" s="25" t="s">
        <v>65</v>
      </c>
      <c r="E955" s="20" t="s">
        <v>66</v>
      </c>
      <c r="F955" s="21"/>
      <c r="G955" s="21"/>
      <c r="H955" s="28">
        <v>7684</v>
      </c>
      <c r="I955" s="29">
        <v>8213</v>
      </c>
      <c r="J955" s="28" t="s">
        <v>15</v>
      </c>
      <c r="K955" s="29">
        <f t="shared" si="14"/>
        <v>1.0688443519000521</v>
      </c>
    </row>
    <row r="956" spans="1:11" x14ac:dyDescent="0.2">
      <c r="A956" s="1" t="s">
        <v>16</v>
      </c>
      <c r="C956" s="22"/>
      <c r="D956" s="157"/>
      <c r="E956" s="23" t="s">
        <v>708</v>
      </c>
      <c r="F956" s="24"/>
      <c r="G956" s="24"/>
      <c r="H956" s="30">
        <v>7684</v>
      </c>
      <c r="I956" s="31">
        <v>8213</v>
      </c>
      <c r="J956" s="30"/>
      <c r="K956" s="31">
        <f t="shared" ref="K956:K1019" si="15">IF(H956=0,"***",I956/H956)</f>
        <v>1.0688443519000521</v>
      </c>
    </row>
    <row r="957" spans="1:11" x14ac:dyDescent="0.2">
      <c r="A957" s="1" t="s">
        <v>528</v>
      </c>
      <c r="C957" s="173"/>
      <c r="D957" s="174"/>
      <c r="E957" s="175" t="s">
        <v>709</v>
      </c>
      <c r="F957" s="176"/>
      <c r="G957" s="176"/>
      <c r="H957" s="177">
        <v>7684</v>
      </c>
      <c r="I957" s="178">
        <v>8213</v>
      </c>
      <c r="J957" s="177"/>
      <c r="K957" s="178">
        <f t="shared" si="15"/>
        <v>1.0688443519000521</v>
      </c>
    </row>
    <row r="958" spans="1:11" hidden="1" x14ac:dyDescent="0.2">
      <c r="A958" s="1" t="s">
        <v>528</v>
      </c>
      <c r="C958" s="173"/>
      <c r="D958" s="174"/>
      <c r="E958" s="175"/>
      <c r="F958" s="176" t="s">
        <v>710</v>
      </c>
      <c r="G958" s="176" t="s">
        <v>711</v>
      </c>
      <c r="H958" s="177"/>
      <c r="I958" s="178">
        <v>8213</v>
      </c>
      <c r="J958" s="177"/>
      <c r="K958" s="178" t="str">
        <f t="shared" si="15"/>
        <v>***</v>
      </c>
    </row>
    <row r="959" spans="1:11" x14ac:dyDescent="0.2">
      <c r="A959" s="1" t="s">
        <v>13</v>
      </c>
      <c r="C959" s="19" t="s">
        <v>902</v>
      </c>
      <c r="D959" s="25" t="s">
        <v>65</v>
      </c>
      <c r="E959" s="20" t="s">
        <v>66</v>
      </c>
      <c r="F959" s="21"/>
      <c r="G959" s="21"/>
      <c r="H959" s="28">
        <v>12882</v>
      </c>
      <c r="I959" s="29">
        <v>13249</v>
      </c>
      <c r="J959" s="28" t="s">
        <v>15</v>
      </c>
      <c r="K959" s="29">
        <f t="shared" si="15"/>
        <v>1.0284893650054339</v>
      </c>
    </row>
    <row r="960" spans="1:11" x14ac:dyDescent="0.2">
      <c r="A960" s="1" t="s">
        <v>16</v>
      </c>
      <c r="C960" s="22"/>
      <c r="D960" s="157"/>
      <c r="E960" s="23" t="s">
        <v>708</v>
      </c>
      <c r="F960" s="24"/>
      <c r="G960" s="24"/>
      <c r="H960" s="30">
        <v>12882</v>
      </c>
      <c r="I960" s="31">
        <v>13249</v>
      </c>
      <c r="J960" s="30"/>
      <c r="K960" s="31">
        <f t="shared" si="15"/>
        <v>1.0284893650054339</v>
      </c>
    </row>
    <row r="961" spans="1:11" x14ac:dyDescent="0.2">
      <c r="A961" s="1" t="s">
        <v>528</v>
      </c>
      <c r="C961" s="173"/>
      <c r="D961" s="174"/>
      <c r="E961" s="175" t="s">
        <v>709</v>
      </c>
      <c r="F961" s="176"/>
      <c r="G961" s="176"/>
      <c r="H961" s="177">
        <v>12882</v>
      </c>
      <c r="I961" s="178">
        <v>13249</v>
      </c>
      <c r="J961" s="177"/>
      <c r="K961" s="178">
        <f t="shared" si="15"/>
        <v>1.0284893650054339</v>
      </c>
    </row>
    <row r="962" spans="1:11" hidden="1" x14ac:dyDescent="0.2">
      <c r="A962" s="1" t="s">
        <v>528</v>
      </c>
      <c r="C962" s="173"/>
      <c r="D962" s="174"/>
      <c r="E962" s="175"/>
      <c r="F962" s="176" t="s">
        <v>710</v>
      </c>
      <c r="G962" s="176" t="s">
        <v>711</v>
      </c>
      <c r="H962" s="177"/>
      <c r="I962" s="178">
        <v>13249</v>
      </c>
      <c r="J962" s="177"/>
      <c r="K962" s="178" t="str">
        <f t="shared" si="15"/>
        <v>***</v>
      </c>
    </row>
    <row r="963" spans="1:11" x14ac:dyDescent="0.2">
      <c r="A963" s="1" t="s">
        <v>13</v>
      </c>
      <c r="C963" s="19" t="s">
        <v>903</v>
      </c>
      <c r="D963" s="25" t="s">
        <v>65</v>
      </c>
      <c r="E963" s="20" t="s">
        <v>66</v>
      </c>
      <c r="F963" s="21"/>
      <c r="G963" s="21"/>
      <c r="H963" s="28">
        <v>6190</v>
      </c>
      <c r="I963" s="29">
        <v>5708</v>
      </c>
      <c r="J963" s="28" t="s">
        <v>15</v>
      </c>
      <c r="K963" s="29">
        <f t="shared" si="15"/>
        <v>0.92213247172859447</v>
      </c>
    </row>
    <row r="964" spans="1:11" x14ac:dyDescent="0.2">
      <c r="A964" s="1" t="s">
        <v>16</v>
      </c>
      <c r="C964" s="22"/>
      <c r="D964" s="157"/>
      <c r="E964" s="23" t="s">
        <v>708</v>
      </c>
      <c r="F964" s="24"/>
      <c r="G964" s="24"/>
      <c r="H964" s="30">
        <v>6190</v>
      </c>
      <c r="I964" s="31">
        <v>5708</v>
      </c>
      <c r="J964" s="30"/>
      <c r="K964" s="31">
        <f t="shared" si="15"/>
        <v>0.92213247172859447</v>
      </c>
    </row>
    <row r="965" spans="1:11" x14ac:dyDescent="0.2">
      <c r="A965" s="1" t="s">
        <v>528</v>
      </c>
      <c r="C965" s="173"/>
      <c r="D965" s="174"/>
      <c r="E965" s="175" t="s">
        <v>709</v>
      </c>
      <c r="F965" s="176"/>
      <c r="G965" s="176"/>
      <c r="H965" s="177">
        <v>6190</v>
      </c>
      <c r="I965" s="178">
        <v>5708</v>
      </c>
      <c r="J965" s="177"/>
      <c r="K965" s="178">
        <f t="shared" si="15"/>
        <v>0.92213247172859447</v>
      </c>
    </row>
    <row r="966" spans="1:11" hidden="1" x14ac:dyDescent="0.2">
      <c r="A966" s="1" t="s">
        <v>528</v>
      </c>
      <c r="C966" s="173"/>
      <c r="D966" s="174"/>
      <c r="E966" s="175"/>
      <c r="F966" s="176" t="s">
        <v>710</v>
      </c>
      <c r="G966" s="176" t="s">
        <v>711</v>
      </c>
      <c r="H966" s="177"/>
      <c r="I966" s="178">
        <v>5708</v>
      </c>
      <c r="J966" s="177"/>
      <c r="K966" s="178" t="str">
        <f t="shared" si="15"/>
        <v>***</v>
      </c>
    </row>
    <row r="967" spans="1:11" x14ac:dyDescent="0.2">
      <c r="A967" s="1" t="s">
        <v>13</v>
      </c>
      <c r="C967" s="19" t="s">
        <v>904</v>
      </c>
      <c r="D967" s="25" t="s">
        <v>65</v>
      </c>
      <c r="E967" s="20" t="s">
        <v>66</v>
      </c>
      <c r="F967" s="21"/>
      <c r="G967" s="21"/>
      <c r="H967" s="28">
        <v>16549</v>
      </c>
      <c r="I967" s="29">
        <v>17675</v>
      </c>
      <c r="J967" s="28" t="s">
        <v>15</v>
      </c>
      <c r="K967" s="29">
        <f t="shared" si="15"/>
        <v>1.0680403649767358</v>
      </c>
    </row>
    <row r="968" spans="1:11" x14ac:dyDescent="0.2">
      <c r="A968" s="1" t="s">
        <v>16</v>
      </c>
      <c r="C968" s="22"/>
      <c r="D968" s="157"/>
      <c r="E968" s="23" t="s">
        <v>708</v>
      </c>
      <c r="F968" s="24"/>
      <c r="G968" s="24"/>
      <c r="H968" s="30">
        <v>16549</v>
      </c>
      <c r="I968" s="31">
        <v>17675</v>
      </c>
      <c r="J968" s="30"/>
      <c r="K968" s="31">
        <f t="shared" si="15"/>
        <v>1.0680403649767358</v>
      </c>
    </row>
    <row r="969" spans="1:11" x14ac:dyDescent="0.2">
      <c r="A969" s="1" t="s">
        <v>528</v>
      </c>
      <c r="C969" s="173"/>
      <c r="D969" s="174"/>
      <c r="E969" s="175" t="s">
        <v>709</v>
      </c>
      <c r="F969" s="176"/>
      <c r="G969" s="176"/>
      <c r="H969" s="177">
        <v>16549</v>
      </c>
      <c r="I969" s="178">
        <v>17675</v>
      </c>
      <c r="J969" s="177"/>
      <c r="K969" s="178">
        <f t="shared" si="15"/>
        <v>1.0680403649767358</v>
      </c>
    </row>
    <row r="970" spans="1:11" hidden="1" x14ac:dyDescent="0.2">
      <c r="A970" s="1" t="s">
        <v>528</v>
      </c>
      <c r="C970" s="173"/>
      <c r="D970" s="174"/>
      <c r="E970" s="175"/>
      <c r="F970" s="176" t="s">
        <v>710</v>
      </c>
      <c r="G970" s="176" t="s">
        <v>711</v>
      </c>
      <c r="H970" s="177"/>
      <c r="I970" s="178">
        <v>17675</v>
      </c>
      <c r="J970" s="177"/>
      <c r="K970" s="178" t="str">
        <f t="shared" si="15"/>
        <v>***</v>
      </c>
    </row>
    <row r="971" spans="1:11" x14ac:dyDescent="0.2">
      <c r="A971" s="1" t="s">
        <v>13</v>
      </c>
      <c r="C971" s="19" t="s">
        <v>905</v>
      </c>
      <c r="D971" s="25" t="s">
        <v>65</v>
      </c>
      <c r="E971" s="20" t="s">
        <v>66</v>
      </c>
      <c r="F971" s="21"/>
      <c r="G971" s="21"/>
      <c r="H971" s="28">
        <v>9699</v>
      </c>
      <c r="I971" s="29">
        <v>10258</v>
      </c>
      <c r="J971" s="28" t="s">
        <v>15</v>
      </c>
      <c r="K971" s="29">
        <f t="shared" si="15"/>
        <v>1.0576348077121354</v>
      </c>
    </row>
    <row r="972" spans="1:11" x14ac:dyDescent="0.2">
      <c r="A972" s="1" t="s">
        <v>16</v>
      </c>
      <c r="C972" s="22"/>
      <c r="D972" s="157"/>
      <c r="E972" s="23" t="s">
        <v>708</v>
      </c>
      <c r="F972" s="24"/>
      <c r="G972" s="24"/>
      <c r="H972" s="30">
        <v>9699</v>
      </c>
      <c r="I972" s="31">
        <v>10258</v>
      </c>
      <c r="J972" s="30"/>
      <c r="K972" s="31">
        <f t="shared" si="15"/>
        <v>1.0576348077121354</v>
      </c>
    </row>
    <row r="973" spans="1:11" x14ac:dyDescent="0.2">
      <c r="A973" s="1" t="s">
        <v>528</v>
      </c>
      <c r="C973" s="173"/>
      <c r="D973" s="174"/>
      <c r="E973" s="175" t="s">
        <v>709</v>
      </c>
      <c r="F973" s="176"/>
      <c r="G973" s="176"/>
      <c r="H973" s="177">
        <v>9699</v>
      </c>
      <c r="I973" s="178">
        <v>10258</v>
      </c>
      <c r="J973" s="177"/>
      <c r="K973" s="178">
        <f t="shared" si="15"/>
        <v>1.0576348077121354</v>
      </c>
    </row>
    <row r="974" spans="1:11" hidden="1" x14ac:dyDescent="0.2">
      <c r="A974" s="1" t="s">
        <v>528</v>
      </c>
      <c r="C974" s="173"/>
      <c r="D974" s="174"/>
      <c r="E974" s="175"/>
      <c r="F974" s="176" t="s">
        <v>710</v>
      </c>
      <c r="G974" s="176" t="s">
        <v>711</v>
      </c>
      <c r="H974" s="177"/>
      <c r="I974" s="178">
        <v>10258</v>
      </c>
      <c r="J974" s="177"/>
      <c r="K974" s="178" t="str">
        <f t="shared" si="15"/>
        <v>***</v>
      </c>
    </row>
    <row r="975" spans="1:11" x14ac:dyDescent="0.2">
      <c r="A975" s="1" t="s">
        <v>13</v>
      </c>
      <c r="C975" s="19" t="s">
        <v>906</v>
      </c>
      <c r="D975" s="25" t="s">
        <v>65</v>
      </c>
      <c r="E975" s="20" t="s">
        <v>66</v>
      </c>
      <c r="F975" s="21"/>
      <c r="G975" s="21"/>
      <c r="H975" s="28">
        <v>9921</v>
      </c>
      <c r="I975" s="29">
        <v>10369</v>
      </c>
      <c r="J975" s="28" t="s">
        <v>15</v>
      </c>
      <c r="K975" s="29">
        <f t="shared" si="15"/>
        <v>1.045156738232033</v>
      </c>
    </row>
    <row r="976" spans="1:11" x14ac:dyDescent="0.2">
      <c r="A976" s="1" t="s">
        <v>16</v>
      </c>
      <c r="C976" s="22"/>
      <c r="D976" s="157"/>
      <c r="E976" s="23" t="s">
        <v>708</v>
      </c>
      <c r="F976" s="24"/>
      <c r="G976" s="24"/>
      <c r="H976" s="30">
        <v>9921</v>
      </c>
      <c r="I976" s="31">
        <v>10369</v>
      </c>
      <c r="J976" s="30"/>
      <c r="K976" s="31">
        <f t="shared" si="15"/>
        <v>1.045156738232033</v>
      </c>
    </row>
    <row r="977" spans="1:11" x14ac:dyDescent="0.2">
      <c r="A977" s="1" t="s">
        <v>528</v>
      </c>
      <c r="C977" s="173"/>
      <c r="D977" s="174"/>
      <c r="E977" s="175" t="s">
        <v>709</v>
      </c>
      <c r="F977" s="176"/>
      <c r="G977" s="176"/>
      <c r="H977" s="177">
        <v>9921</v>
      </c>
      <c r="I977" s="178">
        <v>10369</v>
      </c>
      <c r="J977" s="177"/>
      <c r="K977" s="178">
        <f t="shared" si="15"/>
        <v>1.045156738232033</v>
      </c>
    </row>
    <row r="978" spans="1:11" hidden="1" x14ac:dyDescent="0.2">
      <c r="A978" s="1" t="s">
        <v>528</v>
      </c>
      <c r="C978" s="173"/>
      <c r="D978" s="174"/>
      <c r="E978" s="175"/>
      <c r="F978" s="176" t="s">
        <v>710</v>
      </c>
      <c r="G978" s="176" t="s">
        <v>711</v>
      </c>
      <c r="H978" s="177"/>
      <c r="I978" s="178">
        <v>10369</v>
      </c>
      <c r="J978" s="177"/>
      <c r="K978" s="178" t="str">
        <f t="shared" si="15"/>
        <v>***</v>
      </c>
    </row>
    <row r="979" spans="1:11" x14ac:dyDescent="0.2">
      <c r="A979" s="1" t="s">
        <v>13</v>
      </c>
      <c r="C979" s="19" t="s">
        <v>907</v>
      </c>
      <c r="D979" s="25" t="s">
        <v>65</v>
      </c>
      <c r="E979" s="20" t="s">
        <v>66</v>
      </c>
      <c r="F979" s="21"/>
      <c r="G979" s="21"/>
      <c r="H979" s="28">
        <v>11406</v>
      </c>
      <c r="I979" s="29">
        <v>11256</v>
      </c>
      <c r="J979" s="28" t="s">
        <v>15</v>
      </c>
      <c r="K979" s="29">
        <f t="shared" si="15"/>
        <v>0.98684902682798525</v>
      </c>
    </row>
    <row r="980" spans="1:11" x14ac:dyDescent="0.2">
      <c r="A980" s="1" t="s">
        <v>16</v>
      </c>
      <c r="C980" s="22"/>
      <c r="D980" s="157"/>
      <c r="E980" s="23" t="s">
        <v>708</v>
      </c>
      <c r="F980" s="24"/>
      <c r="G980" s="24"/>
      <c r="H980" s="30">
        <v>11406</v>
      </c>
      <c r="I980" s="31">
        <v>11256</v>
      </c>
      <c r="J980" s="30"/>
      <c r="K980" s="31">
        <f t="shared" si="15"/>
        <v>0.98684902682798525</v>
      </c>
    </row>
    <row r="981" spans="1:11" x14ac:dyDescent="0.2">
      <c r="A981" s="1" t="s">
        <v>528</v>
      </c>
      <c r="C981" s="173"/>
      <c r="D981" s="174"/>
      <c r="E981" s="175" t="s">
        <v>709</v>
      </c>
      <c r="F981" s="176"/>
      <c r="G981" s="176"/>
      <c r="H981" s="177">
        <v>11406</v>
      </c>
      <c r="I981" s="178">
        <v>11256</v>
      </c>
      <c r="J981" s="177"/>
      <c r="K981" s="178">
        <f t="shared" si="15"/>
        <v>0.98684902682798525</v>
      </c>
    </row>
    <row r="982" spans="1:11" hidden="1" x14ac:dyDescent="0.2">
      <c r="A982" s="1" t="s">
        <v>528</v>
      </c>
      <c r="C982" s="173"/>
      <c r="D982" s="174"/>
      <c r="E982" s="175"/>
      <c r="F982" s="176" t="s">
        <v>710</v>
      </c>
      <c r="G982" s="176" t="s">
        <v>711</v>
      </c>
      <c r="H982" s="177"/>
      <c r="I982" s="178">
        <v>11256</v>
      </c>
      <c r="J982" s="177"/>
      <c r="K982" s="178" t="str">
        <f t="shared" si="15"/>
        <v>***</v>
      </c>
    </row>
    <row r="983" spans="1:11" x14ac:dyDescent="0.2">
      <c r="A983" s="1" t="s">
        <v>13</v>
      </c>
      <c r="C983" s="19" t="s">
        <v>908</v>
      </c>
      <c r="D983" s="25" t="s">
        <v>65</v>
      </c>
      <c r="E983" s="20" t="s">
        <v>66</v>
      </c>
      <c r="F983" s="21"/>
      <c r="G983" s="21"/>
      <c r="H983" s="28">
        <v>2046</v>
      </c>
      <c r="I983" s="29">
        <v>2269</v>
      </c>
      <c r="J983" s="28" t="s">
        <v>15</v>
      </c>
      <c r="K983" s="29">
        <f t="shared" si="15"/>
        <v>1.1089931573802541</v>
      </c>
    </row>
    <row r="984" spans="1:11" x14ac:dyDescent="0.2">
      <c r="A984" s="1" t="s">
        <v>16</v>
      </c>
      <c r="C984" s="22"/>
      <c r="D984" s="157"/>
      <c r="E984" s="23" t="s">
        <v>708</v>
      </c>
      <c r="F984" s="24"/>
      <c r="G984" s="24"/>
      <c r="H984" s="30">
        <v>2046</v>
      </c>
      <c r="I984" s="31">
        <v>2269</v>
      </c>
      <c r="J984" s="30"/>
      <c r="K984" s="31">
        <f t="shared" si="15"/>
        <v>1.1089931573802541</v>
      </c>
    </row>
    <row r="985" spans="1:11" x14ac:dyDescent="0.2">
      <c r="A985" s="1" t="s">
        <v>528</v>
      </c>
      <c r="C985" s="173"/>
      <c r="D985" s="174"/>
      <c r="E985" s="175" t="s">
        <v>709</v>
      </c>
      <c r="F985" s="176"/>
      <c r="G985" s="176"/>
      <c r="H985" s="177">
        <v>2046</v>
      </c>
      <c r="I985" s="178">
        <v>2269</v>
      </c>
      <c r="J985" s="177"/>
      <c r="K985" s="178">
        <f t="shared" si="15"/>
        <v>1.1089931573802541</v>
      </c>
    </row>
    <row r="986" spans="1:11" hidden="1" x14ac:dyDescent="0.2">
      <c r="A986" s="1" t="s">
        <v>528</v>
      </c>
      <c r="C986" s="173"/>
      <c r="D986" s="174"/>
      <c r="E986" s="175"/>
      <c r="F986" s="176" t="s">
        <v>710</v>
      </c>
      <c r="G986" s="176" t="s">
        <v>711</v>
      </c>
      <c r="H986" s="177"/>
      <c r="I986" s="178">
        <v>2269</v>
      </c>
      <c r="J986" s="177"/>
      <c r="K986" s="178" t="str">
        <f t="shared" si="15"/>
        <v>***</v>
      </c>
    </row>
    <row r="987" spans="1:11" x14ac:dyDescent="0.2">
      <c r="A987" s="1" t="s">
        <v>13</v>
      </c>
      <c r="C987" s="19" t="s">
        <v>909</v>
      </c>
      <c r="D987" s="25" t="s">
        <v>65</v>
      </c>
      <c r="E987" s="20" t="s">
        <v>66</v>
      </c>
      <c r="F987" s="21"/>
      <c r="G987" s="21"/>
      <c r="H987" s="28">
        <v>28751</v>
      </c>
      <c r="I987" s="29">
        <v>30050</v>
      </c>
      <c r="J987" s="28" t="s">
        <v>15</v>
      </c>
      <c r="K987" s="29">
        <f t="shared" si="15"/>
        <v>1.0451810371813155</v>
      </c>
    </row>
    <row r="988" spans="1:11" x14ac:dyDescent="0.2">
      <c r="A988" s="1" t="s">
        <v>16</v>
      </c>
      <c r="C988" s="22"/>
      <c r="D988" s="157"/>
      <c r="E988" s="23" t="s">
        <v>708</v>
      </c>
      <c r="F988" s="24"/>
      <c r="G988" s="24"/>
      <c r="H988" s="30">
        <v>28751</v>
      </c>
      <c r="I988" s="31">
        <v>30050</v>
      </c>
      <c r="J988" s="30"/>
      <c r="K988" s="31">
        <f t="shared" si="15"/>
        <v>1.0451810371813155</v>
      </c>
    </row>
    <row r="989" spans="1:11" x14ac:dyDescent="0.2">
      <c r="A989" s="1" t="s">
        <v>528</v>
      </c>
      <c r="C989" s="173"/>
      <c r="D989" s="174"/>
      <c r="E989" s="175" t="s">
        <v>709</v>
      </c>
      <c r="F989" s="176"/>
      <c r="G989" s="176"/>
      <c r="H989" s="177">
        <v>28751</v>
      </c>
      <c r="I989" s="178">
        <v>30050</v>
      </c>
      <c r="J989" s="177"/>
      <c r="K989" s="178">
        <f t="shared" si="15"/>
        <v>1.0451810371813155</v>
      </c>
    </row>
    <row r="990" spans="1:11" hidden="1" x14ac:dyDescent="0.2">
      <c r="A990" s="1" t="s">
        <v>528</v>
      </c>
      <c r="C990" s="173"/>
      <c r="D990" s="174"/>
      <c r="E990" s="175"/>
      <c r="F990" s="176" t="s">
        <v>710</v>
      </c>
      <c r="G990" s="176" t="s">
        <v>711</v>
      </c>
      <c r="H990" s="177"/>
      <c r="I990" s="178">
        <v>30050</v>
      </c>
      <c r="J990" s="177"/>
      <c r="K990" s="178" t="str">
        <f t="shared" si="15"/>
        <v>***</v>
      </c>
    </row>
    <row r="991" spans="1:11" x14ac:dyDescent="0.2">
      <c r="A991" s="1" t="s">
        <v>13</v>
      </c>
      <c r="C991" s="19" t="s">
        <v>910</v>
      </c>
      <c r="D991" s="25" t="s">
        <v>65</v>
      </c>
      <c r="E991" s="20" t="s">
        <v>66</v>
      </c>
      <c r="F991" s="21"/>
      <c r="G991" s="21"/>
      <c r="H991" s="28">
        <v>6070</v>
      </c>
      <c r="I991" s="29">
        <v>6382</v>
      </c>
      <c r="J991" s="28" t="s">
        <v>15</v>
      </c>
      <c r="K991" s="29">
        <f t="shared" si="15"/>
        <v>1.0514003294892915</v>
      </c>
    </row>
    <row r="992" spans="1:11" x14ac:dyDescent="0.2">
      <c r="A992" s="1" t="s">
        <v>16</v>
      </c>
      <c r="C992" s="22"/>
      <c r="D992" s="157"/>
      <c r="E992" s="23" t="s">
        <v>708</v>
      </c>
      <c r="F992" s="24"/>
      <c r="G992" s="24"/>
      <c r="H992" s="30">
        <v>6070</v>
      </c>
      <c r="I992" s="31">
        <v>6382</v>
      </c>
      <c r="J992" s="30"/>
      <c r="K992" s="31">
        <f t="shared" si="15"/>
        <v>1.0514003294892915</v>
      </c>
    </row>
    <row r="993" spans="1:11" x14ac:dyDescent="0.2">
      <c r="A993" s="1" t="s">
        <v>528</v>
      </c>
      <c r="C993" s="173"/>
      <c r="D993" s="174"/>
      <c r="E993" s="175" t="s">
        <v>709</v>
      </c>
      <c r="F993" s="176"/>
      <c r="G993" s="176"/>
      <c r="H993" s="177">
        <v>6070</v>
      </c>
      <c r="I993" s="178">
        <v>6382</v>
      </c>
      <c r="J993" s="177"/>
      <c r="K993" s="178">
        <f t="shared" si="15"/>
        <v>1.0514003294892915</v>
      </c>
    </row>
    <row r="994" spans="1:11" hidden="1" x14ac:dyDescent="0.2">
      <c r="A994" s="1" t="s">
        <v>528</v>
      </c>
      <c r="C994" s="173"/>
      <c r="D994" s="174"/>
      <c r="E994" s="175"/>
      <c r="F994" s="176" t="s">
        <v>710</v>
      </c>
      <c r="G994" s="176" t="s">
        <v>711</v>
      </c>
      <c r="H994" s="177"/>
      <c r="I994" s="178">
        <v>6382</v>
      </c>
      <c r="J994" s="177"/>
      <c r="K994" s="178" t="str">
        <f t="shared" si="15"/>
        <v>***</v>
      </c>
    </row>
    <row r="995" spans="1:11" x14ac:dyDescent="0.2">
      <c r="A995" s="1" t="s">
        <v>13</v>
      </c>
      <c r="C995" s="19" t="s">
        <v>911</v>
      </c>
      <c r="D995" s="25" t="s">
        <v>65</v>
      </c>
      <c r="E995" s="20" t="s">
        <v>66</v>
      </c>
      <c r="F995" s="21"/>
      <c r="G995" s="21"/>
      <c r="H995" s="28">
        <v>15005</v>
      </c>
      <c r="I995" s="29">
        <v>15734</v>
      </c>
      <c r="J995" s="28" t="s">
        <v>15</v>
      </c>
      <c r="K995" s="29">
        <f t="shared" si="15"/>
        <v>1.0485838053982006</v>
      </c>
    </row>
    <row r="996" spans="1:11" x14ac:dyDescent="0.2">
      <c r="A996" s="1" t="s">
        <v>16</v>
      </c>
      <c r="C996" s="22"/>
      <c r="D996" s="157"/>
      <c r="E996" s="23" t="s">
        <v>708</v>
      </c>
      <c r="F996" s="24"/>
      <c r="G996" s="24"/>
      <c r="H996" s="30">
        <v>15005</v>
      </c>
      <c r="I996" s="31">
        <v>15734</v>
      </c>
      <c r="J996" s="30"/>
      <c r="K996" s="31">
        <f t="shared" si="15"/>
        <v>1.0485838053982006</v>
      </c>
    </row>
    <row r="997" spans="1:11" x14ac:dyDescent="0.2">
      <c r="A997" s="1" t="s">
        <v>528</v>
      </c>
      <c r="C997" s="173"/>
      <c r="D997" s="174"/>
      <c r="E997" s="175" t="s">
        <v>709</v>
      </c>
      <c r="F997" s="176"/>
      <c r="G997" s="176"/>
      <c r="H997" s="177">
        <v>15005</v>
      </c>
      <c r="I997" s="178">
        <v>15734</v>
      </c>
      <c r="J997" s="177"/>
      <c r="K997" s="178">
        <f t="shared" si="15"/>
        <v>1.0485838053982006</v>
      </c>
    </row>
    <row r="998" spans="1:11" hidden="1" x14ac:dyDescent="0.2">
      <c r="A998" s="1" t="s">
        <v>528</v>
      </c>
      <c r="C998" s="173"/>
      <c r="D998" s="174"/>
      <c r="E998" s="175"/>
      <c r="F998" s="176" t="s">
        <v>710</v>
      </c>
      <c r="G998" s="176" t="s">
        <v>711</v>
      </c>
      <c r="H998" s="177"/>
      <c r="I998" s="178">
        <v>15734</v>
      </c>
      <c r="J998" s="177"/>
      <c r="K998" s="178" t="str">
        <f t="shared" si="15"/>
        <v>***</v>
      </c>
    </row>
    <row r="999" spans="1:11" x14ac:dyDescent="0.2">
      <c r="A999" s="1" t="s">
        <v>13</v>
      </c>
      <c r="C999" s="19" t="s">
        <v>912</v>
      </c>
      <c r="D999" s="25" t="s">
        <v>65</v>
      </c>
      <c r="E999" s="20" t="s">
        <v>66</v>
      </c>
      <c r="F999" s="21"/>
      <c r="G999" s="21"/>
      <c r="H999" s="28">
        <v>9150</v>
      </c>
      <c r="I999" s="29">
        <v>9732</v>
      </c>
      <c r="J999" s="28" t="s">
        <v>15</v>
      </c>
      <c r="K999" s="29">
        <f t="shared" si="15"/>
        <v>1.0636065573770492</v>
      </c>
    </row>
    <row r="1000" spans="1:11" x14ac:dyDescent="0.2">
      <c r="A1000" s="1" t="s">
        <v>16</v>
      </c>
      <c r="C1000" s="22"/>
      <c r="D1000" s="157"/>
      <c r="E1000" s="23" t="s">
        <v>708</v>
      </c>
      <c r="F1000" s="24"/>
      <c r="G1000" s="24"/>
      <c r="H1000" s="30">
        <v>9150</v>
      </c>
      <c r="I1000" s="31">
        <v>9732</v>
      </c>
      <c r="J1000" s="30"/>
      <c r="K1000" s="31">
        <f t="shared" si="15"/>
        <v>1.0636065573770492</v>
      </c>
    </row>
    <row r="1001" spans="1:11" x14ac:dyDescent="0.2">
      <c r="A1001" s="1" t="s">
        <v>528</v>
      </c>
      <c r="C1001" s="173"/>
      <c r="D1001" s="174"/>
      <c r="E1001" s="175" t="s">
        <v>709</v>
      </c>
      <c r="F1001" s="176"/>
      <c r="G1001" s="176"/>
      <c r="H1001" s="177">
        <v>9150</v>
      </c>
      <c r="I1001" s="178">
        <v>9732</v>
      </c>
      <c r="J1001" s="177"/>
      <c r="K1001" s="178">
        <f t="shared" si="15"/>
        <v>1.0636065573770492</v>
      </c>
    </row>
    <row r="1002" spans="1:11" hidden="1" x14ac:dyDescent="0.2">
      <c r="A1002" s="1" t="s">
        <v>528</v>
      </c>
      <c r="C1002" s="173"/>
      <c r="D1002" s="174"/>
      <c r="E1002" s="175"/>
      <c r="F1002" s="176" t="s">
        <v>710</v>
      </c>
      <c r="G1002" s="176" t="s">
        <v>711</v>
      </c>
      <c r="H1002" s="177"/>
      <c r="I1002" s="178">
        <v>9732</v>
      </c>
      <c r="J1002" s="177"/>
      <c r="K1002" s="178" t="str">
        <f t="shared" si="15"/>
        <v>***</v>
      </c>
    </row>
    <row r="1003" spans="1:11" x14ac:dyDescent="0.2">
      <c r="A1003" s="1" t="s">
        <v>13</v>
      </c>
      <c r="C1003" s="19" t="s">
        <v>913</v>
      </c>
      <c r="D1003" s="25" t="s">
        <v>65</v>
      </c>
      <c r="E1003" s="20" t="s">
        <v>66</v>
      </c>
      <c r="F1003" s="21"/>
      <c r="G1003" s="21"/>
      <c r="H1003" s="28">
        <v>11810</v>
      </c>
      <c r="I1003" s="29">
        <v>12781</v>
      </c>
      <c r="J1003" s="28" t="s">
        <v>15</v>
      </c>
      <c r="K1003" s="29">
        <f t="shared" si="15"/>
        <v>1.0822184589331076</v>
      </c>
    </row>
    <row r="1004" spans="1:11" x14ac:dyDescent="0.2">
      <c r="A1004" s="1" t="s">
        <v>16</v>
      </c>
      <c r="C1004" s="22"/>
      <c r="D1004" s="157"/>
      <c r="E1004" s="23" t="s">
        <v>708</v>
      </c>
      <c r="F1004" s="24"/>
      <c r="G1004" s="24"/>
      <c r="H1004" s="30">
        <v>11810</v>
      </c>
      <c r="I1004" s="31">
        <v>12781</v>
      </c>
      <c r="J1004" s="30"/>
      <c r="K1004" s="31">
        <f t="shared" si="15"/>
        <v>1.0822184589331076</v>
      </c>
    </row>
    <row r="1005" spans="1:11" x14ac:dyDescent="0.2">
      <c r="A1005" s="1" t="s">
        <v>528</v>
      </c>
      <c r="C1005" s="173"/>
      <c r="D1005" s="174"/>
      <c r="E1005" s="175" t="s">
        <v>709</v>
      </c>
      <c r="F1005" s="176"/>
      <c r="G1005" s="176"/>
      <c r="H1005" s="177">
        <v>11810</v>
      </c>
      <c r="I1005" s="178">
        <v>12781</v>
      </c>
      <c r="J1005" s="177"/>
      <c r="K1005" s="178">
        <f t="shared" si="15"/>
        <v>1.0822184589331076</v>
      </c>
    </row>
    <row r="1006" spans="1:11" hidden="1" x14ac:dyDescent="0.2">
      <c r="A1006" s="1" t="s">
        <v>528</v>
      </c>
      <c r="C1006" s="173"/>
      <c r="D1006" s="174"/>
      <c r="E1006" s="175"/>
      <c r="F1006" s="176" t="s">
        <v>710</v>
      </c>
      <c r="G1006" s="176" t="s">
        <v>711</v>
      </c>
      <c r="H1006" s="177"/>
      <c r="I1006" s="178">
        <v>12781</v>
      </c>
      <c r="J1006" s="177"/>
      <c r="K1006" s="178" t="str">
        <f t="shared" si="15"/>
        <v>***</v>
      </c>
    </row>
    <row r="1007" spans="1:11" x14ac:dyDescent="0.2">
      <c r="A1007" s="1" t="s">
        <v>13</v>
      </c>
      <c r="C1007" s="19" t="s">
        <v>914</v>
      </c>
      <c r="D1007" s="25" t="s">
        <v>65</v>
      </c>
      <c r="E1007" s="20" t="s">
        <v>66</v>
      </c>
      <c r="F1007" s="21"/>
      <c r="G1007" s="21"/>
      <c r="H1007" s="28">
        <v>11536</v>
      </c>
      <c r="I1007" s="29">
        <v>12253</v>
      </c>
      <c r="J1007" s="28" t="s">
        <v>15</v>
      </c>
      <c r="K1007" s="29">
        <f t="shared" si="15"/>
        <v>1.0621532593619971</v>
      </c>
    </row>
    <row r="1008" spans="1:11" x14ac:dyDescent="0.2">
      <c r="A1008" s="1" t="s">
        <v>16</v>
      </c>
      <c r="C1008" s="22"/>
      <c r="D1008" s="157"/>
      <c r="E1008" s="23" t="s">
        <v>708</v>
      </c>
      <c r="F1008" s="24"/>
      <c r="G1008" s="24"/>
      <c r="H1008" s="30">
        <v>11536</v>
      </c>
      <c r="I1008" s="31">
        <v>12253</v>
      </c>
      <c r="J1008" s="30"/>
      <c r="K1008" s="31">
        <f t="shared" si="15"/>
        <v>1.0621532593619971</v>
      </c>
    </row>
    <row r="1009" spans="1:11" x14ac:dyDescent="0.2">
      <c r="A1009" s="1" t="s">
        <v>528</v>
      </c>
      <c r="C1009" s="173"/>
      <c r="D1009" s="174"/>
      <c r="E1009" s="175" t="s">
        <v>709</v>
      </c>
      <c r="F1009" s="176"/>
      <c r="G1009" s="176"/>
      <c r="H1009" s="177">
        <v>11536</v>
      </c>
      <c r="I1009" s="178">
        <v>12253</v>
      </c>
      <c r="J1009" s="177"/>
      <c r="K1009" s="178">
        <f t="shared" si="15"/>
        <v>1.0621532593619971</v>
      </c>
    </row>
    <row r="1010" spans="1:11" hidden="1" x14ac:dyDescent="0.2">
      <c r="A1010" s="1" t="s">
        <v>528</v>
      </c>
      <c r="C1010" s="173"/>
      <c r="D1010" s="174"/>
      <c r="E1010" s="175"/>
      <c r="F1010" s="176" t="s">
        <v>710</v>
      </c>
      <c r="G1010" s="176" t="s">
        <v>711</v>
      </c>
      <c r="H1010" s="177"/>
      <c r="I1010" s="178">
        <v>12253</v>
      </c>
      <c r="J1010" s="177"/>
      <c r="K1010" s="178" t="str">
        <f t="shared" si="15"/>
        <v>***</v>
      </c>
    </row>
    <row r="1011" spans="1:11" x14ac:dyDescent="0.2">
      <c r="A1011" s="1" t="s">
        <v>13</v>
      </c>
      <c r="C1011" s="19" t="s">
        <v>915</v>
      </c>
      <c r="D1011" s="25" t="s">
        <v>65</v>
      </c>
      <c r="E1011" s="20" t="s">
        <v>66</v>
      </c>
      <c r="F1011" s="21"/>
      <c r="G1011" s="21"/>
      <c r="H1011" s="28">
        <v>12667</v>
      </c>
      <c r="I1011" s="29">
        <v>13221</v>
      </c>
      <c r="J1011" s="28" t="s">
        <v>15</v>
      </c>
      <c r="K1011" s="29">
        <f t="shared" si="15"/>
        <v>1.0437356911660221</v>
      </c>
    </row>
    <row r="1012" spans="1:11" x14ac:dyDescent="0.2">
      <c r="A1012" s="1" t="s">
        <v>16</v>
      </c>
      <c r="C1012" s="22"/>
      <c r="D1012" s="157"/>
      <c r="E1012" s="23" t="s">
        <v>708</v>
      </c>
      <c r="F1012" s="24"/>
      <c r="G1012" s="24"/>
      <c r="H1012" s="30">
        <v>12667</v>
      </c>
      <c r="I1012" s="31">
        <v>13221</v>
      </c>
      <c r="J1012" s="30"/>
      <c r="K1012" s="31">
        <f t="shared" si="15"/>
        <v>1.0437356911660221</v>
      </c>
    </row>
    <row r="1013" spans="1:11" x14ac:dyDescent="0.2">
      <c r="A1013" s="1" t="s">
        <v>528</v>
      </c>
      <c r="C1013" s="173"/>
      <c r="D1013" s="174"/>
      <c r="E1013" s="175" t="s">
        <v>709</v>
      </c>
      <c r="F1013" s="176"/>
      <c r="G1013" s="176"/>
      <c r="H1013" s="177">
        <v>12667</v>
      </c>
      <c r="I1013" s="178">
        <v>13221</v>
      </c>
      <c r="J1013" s="177"/>
      <c r="K1013" s="178">
        <f t="shared" si="15"/>
        <v>1.0437356911660221</v>
      </c>
    </row>
    <row r="1014" spans="1:11" hidden="1" x14ac:dyDescent="0.2">
      <c r="A1014" s="1" t="s">
        <v>528</v>
      </c>
      <c r="C1014" s="173"/>
      <c r="D1014" s="174"/>
      <c r="E1014" s="175"/>
      <c r="F1014" s="176" t="s">
        <v>710</v>
      </c>
      <c r="G1014" s="176" t="s">
        <v>711</v>
      </c>
      <c r="H1014" s="177"/>
      <c r="I1014" s="178">
        <v>13221</v>
      </c>
      <c r="J1014" s="177"/>
      <c r="K1014" s="178" t="str">
        <f t="shared" si="15"/>
        <v>***</v>
      </c>
    </row>
    <row r="1015" spans="1:11" x14ac:dyDescent="0.2">
      <c r="A1015" s="1" t="s">
        <v>13</v>
      </c>
      <c r="C1015" s="19" t="s">
        <v>916</v>
      </c>
      <c r="D1015" s="25" t="s">
        <v>65</v>
      </c>
      <c r="E1015" s="20" t="s">
        <v>66</v>
      </c>
      <c r="F1015" s="21"/>
      <c r="G1015" s="21"/>
      <c r="H1015" s="28">
        <v>13771</v>
      </c>
      <c r="I1015" s="29">
        <v>14782</v>
      </c>
      <c r="J1015" s="28" t="s">
        <v>15</v>
      </c>
      <c r="K1015" s="29">
        <f t="shared" si="15"/>
        <v>1.0734151477743084</v>
      </c>
    </row>
    <row r="1016" spans="1:11" x14ac:dyDescent="0.2">
      <c r="A1016" s="1" t="s">
        <v>16</v>
      </c>
      <c r="C1016" s="22"/>
      <c r="D1016" s="157"/>
      <c r="E1016" s="23" t="s">
        <v>708</v>
      </c>
      <c r="F1016" s="24"/>
      <c r="G1016" s="24"/>
      <c r="H1016" s="30">
        <v>13771</v>
      </c>
      <c r="I1016" s="31">
        <v>14782</v>
      </c>
      <c r="J1016" s="30"/>
      <c r="K1016" s="31">
        <f t="shared" si="15"/>
        <v>1.0734151477743084</v>
      </c>
    </row>
    <row r="1017" spans="1:11" x14ac:dyDescent="0.2">
      <c r="A1017" s="1" t="s">
        <v>528</v>
      </c>
      <c r="C1017" s="173"/>
      <c r="D1017" s="174"/>
      <c r="E1017" s="175" t="s">
        <v>709</v>
      </c>
      <c r="F1017" s="176"/>
      <c r="G1017" s="176"/>
      <c r="H1017" s="177">
        <v>13771</v>
      </c>
      <c r="I1017" s="178">
        <v>14782</v>
      </c>
      <c r="J1017" s="177"/>
      <c r="K1017" s="178">
        <f t="shared" si="15"/>
        <v>1.0734151477743084</v>
      </c>
    </row>
    <row r="1018" spans="1:11" hidden="1" x14ac:dyDescent="0.2">
      <c r="A1018" s="1" t="s">
        <v>528</v>
      </c>
      <c r="C1018" s="173"/>
      <c r="D1018" s="174"/>
      <c r="E1018" s="175"/>
      <c r="F1018" s="176" t="s">
        <v>710</v>
      </c>
      <c r="G1018" s="176" t="s">
        <v>711</v>
      </c>
      <c r="H1018" s="177"/>
      <c r="I1018" s="178">
        <v>14782</v>
      </c>
      <c r="J1018" s="177"/>
      <c r="K1018" s="178" t="str">
        <f t="shared" si="15"/>
        <v>***</v>
      </c>
    </row>
    <row r="1019" spans="1:11" x14ac:dyDescent="0.2">
      <c r="A1019" s="1" t="s">
        <v>13</v>
      </c>
      <c r="C1019" s="19" t="s">
        <v>917</v>
      </c>
      <c r="D1019" s="25" t="s">
        <v>65</v>
      </c>
      <c r="E1019" s="20" t="s">
        <v>66</v>
      </c>
      <c r="F1019" s="21"/>
      <c r="G1019" s="21"/>
      <c r="H1019" s="28">
        <v>11563</v>
      </c>
      <c r="I1019" s="29">
        <v>12197</v>
      </c>
      <c r="J1019" s="28" t="s">
        <v>15</v>
      </c>
      <c r="K1019" s="29">
        <f t="shared" si="15"/>
        <v>1.0548300614027502</v>
      </c>
    </row>
    <row r="1020" spans="1:11" x14ac:dyDescent="0.2">
      <c r="A1020" s="1" t="s">
        <v>16</v>
      </c>
      <c r="C1020" s="22"/>
      <c r="D1020" s="157"/>
      <c r="E1020" s="23" t="s">
        <v>708</v>
      </c>
      <c r="F1020" s="24"/>
      <c r="G1020" s="24"/>
      <c r="H1020" s="30">
        <v>11563</v>
      </c>
      <c r="I1020" s="31">
        <v>12197</v>
      </c>
      <c r="J1020" s="30"/>
      <c r="K1020" s="31">
        <f t="shared" ref="K1020:K1083" si="16">IF(H1020=0,"***",I1020/H1020)</f>
        <v>1.0548300614027502</v>
      </c>
    </row>
    <row r="1021" spans="1:11" x14ac:dyDescent="0.2">
      <c r="A1021" s="1" t="s">
        <v>528</v>
      </c>
      <c r="C1021" s="173"/>
      <c r="D1021" s="174"/>
      <c r="E1021" s="175" t="s">
        <v>709</v>
      </c>
      <c r="F1021" s="176"/>
      <c r="G1021" s="176"/>
      <c r="H1021" s="177">
        <v>11563</v>
      </c>
      <c r="I1021" s="178">
        <v>12197</v>
      </c>
      <c r="J1021" s="177"/>
      <c r="K1021" s="178">
        <f t="shared" si="16"/>
        <v>1.0548300614027502</v>
      </c>
    </row>
    <row r="1022" spans="1:11" hidden="1" x14ac:dyDescent="0.2">
      <c r="A1022" s="1" t="s">
        <v>528</v>
      </c>
      <c r="C1022" s="173"/>
      <c r="D1022" s="174"/>
      <c r="E1022" s="175"/>
      <c r="F1022" s="176" t="s">
        <v>710</v>
      </c>
      <c r="G1022" s="176" t="s">
        <v>711</v>
      </c>
      <c r="H1022" s="177"/>
      <c r="I1022" s="178">
        <v>12197</v>
      </c>
      <c r="J1022" s="177"/>
      <c r="K1022" s="178" t="str">
        <f t="shared" si="16"/>
        <v>***</v>
      </c>
    </row>
    <row r="1023" spans="1:11" x14ac:dyDescent="0.2">
      <c r="A1023" s="1" t="s">
        <v>13</v>
      </c>
      <c r="C1023" s="19" t="s">
        <v>918</v>
      </c>
      <c r="D1023" s="25" t="s">
        <v>65</v>
      </c>
      <c r="E1023" s="20" t="s">
        <v>66</v>
      </c>
      <c r="F1023" s="21"/>
      <c r="G1023" s="21"/>
      <c r="H1023" s="28">
        <v>9749</v>
      </c>
      <c r="I1023" s="29">
        <v>9562</v>
      </c>
      <c r="J1023" s="28" t="s">
        <v>15</v>
      </c>
      <c r="K1023" s="29">
        <f t="shared" si="16"/>
        <v>0.98081854549184533</v>
      </c>
    </row>
    <row r="1024" spans="1:11" x14ac:dyDescent="0.2">
      <c r="A1024" s="1" t="s">
        <v>16</v>
      </c>
      <c r="C1024" s="22"/>
      <c r="D1024" s="157"/>
      <c r="E1024" s="23" t="s">
        <v>708</v>
      </c>
      <c r="F1024" s="24"/>
      <c r="G1024" s="24"/>
      <c r="H1024" s="30">
        <v>9749</v>
      </c>
      <c r="I1024" s="31">
        <v>9562</v>
      </c>
      <c r="J1024" s="30"/>
      <c r="K1024" s="31">
        <f t="shared" si="16"/>
        <v>0.98081854549184533</v>
      </c>
    </row>
    <row r="1025" spans="1:11" x14ac:dyDescent="0.2">
      <c r="A1025" s="1" t="s">
        <v>528</v>
      </c>
      <c r="C1025" s="173"/>
      <c r="D1025" s="174"/>
      <c r="E1025" s="175" t="s">
        <v>709</v>
      </c>
      <c r="F1025" s="176"/>
      <c r="G1025" s="176"/>
      <c r="H1025" s="177">
        <v>9749</v>
      </c>
      <c r="I1025" s="178">
        <v>9562</v>
      </c>
      <c r="J1025" s="177"/>
      <c r="K1025" s="178">
        <f t="shared" si="16"/>
        <v>0.98081854549184533</v>
      </c>
    </row>
    <row r="1026" spans="1:11" hidden="1" x14ac:dyDescent="0.2">
      <c r="A1026" s="1" t="s">
        <v>528</v>
      </c>
      <c r="C1026" s="173"/>
      <c r="D1026" s="174"/>
      <c r="E1026" s="175"/>
      <c r="F1026" s="176" t="s">
        <v>710</v>
      </c>
      <c r="G1026" s="176" t="s">
        <v>711</v>
      </c>
      <c r="H1026" s="177"/>
      <c r="I1026" s="178">
        <v>9562</v>
      </c>
      <c r="J1026" s="177"/>
      <c r="K1026" s="178" t="str">
        <f t="shared" si="16"/>
        <v>***</v>
      </c>
    </row>
    <row r="1027" spans="1:11" x14ac:dyDescent="0.2">
      <c r="A1027" s="1" t="s">
        <v>13</v>
      </c>
      <c r="C1027" s="19" t="s">
        <v>919</v>
      </c>
      <c r="D1027" s="25" t="s">
        <v>65</v>
      </c>
      <c r="E1027" s="20" t="s">
        <v>66</v>
      </c>
      <c r="F1027" s="21"/>
      <c r="G1027" s="21"/>
      <c r="H1027" s="28">
        <v>9480</v>
      </c>
      <c r="I1027" s="29">
        <v>10294</v>
      </c>
      <c r="J1027" s="28" t="s">
        <v>15</v>
      </c>
      <c r="K1027" s="29">
        <f t="shared" si="16"/>
        <v>1.0858649789029535</v>
      </c>
    </row>
    <row r="1028" spans="1:11" x14ac:dyDescent="0.2">
      <c r="A1028" s="1" t="s">
        <v>16</v>
      </c>
      <c r="C1028" s="22"/>
      <c r="D1028" s="157"/>
      <c r="E1028" s="23" t="s">
        <v>708</v>
      </c>
      <c r="F1028" s="24"/>
      <c r="G1028" s="24"/>
      <c r="H1028" s="30">
        <v>9480</v>
      </c>
      <c r="I1028" s="31">
        <v>10294</v>
      </c>
      <c r="J1028" s="30"/>
      <c r="K1028" s="31">
        <f t="shared" si="16"/>
        <v>1.0858649789029535</v>
      </c>
    </row>
    <row r="1029" spans="1:11" x14ac:dyDescent="0.2">
      <c r="A1029" s="1" t="s">
        <v>528</v>
      </c>
      <c r="C1029" s="173"/>
      <c r="D1029" s="174"/>
      <c r="E1029" s="175" t="s">
        <v>709</v>
      </c>
      <c r="F1029" s="176"/>
      <c r="G1029" s="176"/>
      <c r="H1029" s="177">
        <v>9480</v>
      </c>
      <c r="I1029" s="178">
        <v>10294</v>
      </c>
      <c r="J1029" s="177"/>
      <c r="K1029" s="178">
        <f t="shared" si="16"/>
        <v>1.0858649789029535</v>
      </c>
    </row>
    <row r="1030" spans="1:11" hidden="1" x14ac:dyDescent="0.2">
      <c r="A1030" s="1" t="s">
        <v>528</v>
      </c>
      <c r="C1030" s="173"/>
      <c r="D1030" s="174"/>
      <c r="E1030" s="175"/>
      <c r="F1030" s="176" t="s">
        <v>710</v>
      </c>
      <c r="G1030" s="176" t="s">
        <v>711</v>
      </c>
      <c r="H1030" s="177"/>
      <c r="I1030" s="178">
        <v>10294</v>
      </c>
      <c r="J1030" s="177"/>
      <c r="K1030" s="178" t="str">
        <f t="shared" si="16"/>
        <v>***</v>
      </c>
    </row>
    <row r="1031" spans="1:11" x14ac:dyDescent="0.2">
      <c r="A1031" s="1" t="s">
        <v>13</v>
      </c>
      <c r="C1031" s="19" t="s">
        <v>920</v>
      </c>
      <c r="D1031" s="25" t="s">
        <v>65</v>
      </c>
      <c r="E1031" s="20" t="s">
        <v>66</v>
      </c>
      <c r="F1031" s="21"/>
      <c r="G1031" s="21"/>
      <c r="H1031" s="28">
        <v>6120</v>
      </c>
      <c r="I1031" s="29">
        <v>6298</v>
      </c>
      <c r="J1031" s="28" t="s">
        <v>15</v>
      </c>
      <c r="K1031" s="29">
        <f t="shared" si="16"/>
        <v>1.0290849673202613</v>
      </c>
    </row>
    <row r="1032" spans="1:11" x14ac:dyDescent="0.2">
      <c r="A1032" s="1" t="s">
        <v>16</v>
      </c>
      <c r="C1032" s="22"/>
      <c r="D1032" s="157"/>
      <c r="E1032" s="23" t="s">
        <v>708</v>
      </c>
      <c r="F1032" s="24"/>
      <c r="G1032" s="24"/>
      <c r="H1032" s="30">
        <v>6120</v>
      </c>
      <c r="I1032" s="31">
        <v>6298</v>
      </c>
      <c r="J1032" s="30"/>
      <c r="K1032" s="31">
        <f t="shared" si="16"/>
        <v>1.0290849673202613</v>
      </c>
    </row>
    <row r="1033" spans="1:11" x14ac:dyDescent="0.2">
      <c r="A1033" s="1" t="s">
        <v>528</v>
      </c>
      <c r="C1033" s="173"/>
      <c r="D1033" s="174"/>
      <c r="E1033" s="175" t="s">
        <v>709</v>
      </c>
      <c r="F1033" s="176"/>
      <c r="G1033" s="176"/>
      <c r="H1033" s="177">
        <v>6120</v>
      </c>
      <c r="I1033" s="178">
        <v>6298</v>
      </c>
      <c r="J1033" s="177"/>
      <c r="K1033" s="178">
        <f t="shared" si="16"/>
        <v>1.0290849673202613</v>
      </c>
    </row>
    <row r="1034" spans="1:11" hidden="1" x14ac:dyDescent="0.2">
      <c r="A1034" s="1" t="s">
        <v>528</v>
      </c>
      <c r="C1034" s="173"/>
      <c r="D1034" s="174"/>
      <c r="E1034" s="175"/>
      <c r="F1034" s="176" t="s">
        <v>710</v>
      </c>
      <c r="G1034" s="176" t="s">
        <v>711</v>
      </c>
      <c r="H1034" s="177"/>
      <c r="I1034" s="178">
        <v>6298</v>
      </c>
      <c r="J1034" s="177"/>
      <c r="K1034" s="178" t="str">
        <f t="shared" si="16"/>
        <v>***</v>
      </c>
    </row>
    <row r="1035" spans="1:11" x14ac:dyDescent="0.2">
      <c r="A1035" s="1" t="s">
        <v>13</v>
      </c>
      <c r="C1035" s="19" t="s">
        <v>921</v>
      </c>
      <c r="D1035" s="25" t="s">
        <v>65</v>
      </c>
      <c r="E1035" s="20" t="s">
        <v>66</v>
      </c>
      <c r="F1035" s="21"/>
      <c r="G1035" s="21"/>
      <c r="H1035" s="28">
        <v>7602</v>
      </c>
      <c r="I1035" s="29">
        <v>9114</v>
      </c>
      <c r="J1035" s="28" t="s">
        <v>15</v>
      </c>
      <c r="K1035" s="29">
        <f t="shared" si="16"/>
        <v>1.1988950276243093</v>
      </c>
    </row>
    <row r="1036" spans="1:11" x14ac:dyDescent="0.2">
      <c r="A1036" s="1" t="s">
        <v>16</v>
      </c>
      <c r="C1036" s="22"/>
      <c r="D1036" s="157"/>
      <c r="E1036" s="23" t="s">
        <v>708</v>
      </c>
      <c r="F1036" s="24"/>
      <c r="G1036" s="24"/>
      <c r="H1036" s="30">
        <v>7602</v>
      </c>
      <c r="I1036" s="31">
        <v>9114</v>
      </c>
      <c r="J1036" s="30"/>
      <c r="K1036" s="31">
        <f t="shared" si="16"/>
        <v>1.1988950276243093</v>
      </c>
    </row>
    <row r="1037" spans="1:11" x14ac:dyDescent="0.2">
      <c r="A1037" s="1" t="s">
        <v>528</v>
      </c>
      <c r="C1037" s="173"/>
      <c r="D1037" s="174"/>
      <c r="E1037" s="175" t="s">
        <v>709</v>
      </c>
      <c r="F1037" s="176"/>
      <c r="G1037" s="176"/>
      <c r="H1037" s="177">
        <v>7602</v>
      </c>
      <c r="I1037" s="178">
        <v>9114</v>
      </c>
      <c r="J1037" s="177"/>
      <c r="K1037" s="178">
        <f t="shared" si="16"/>
        <v>1.1988950276243093</v>
      </c>
    </row>
    <row r="1038" spans="1:11" hidden="1" x14ac:dyDescent="0.2">
      <c r="A1038" s="1" t="s">
        <v>528</v>
      </c>
      <c r="C1038" s="173"/>
      <c r="D1038" s="174"/>
      <c r="E1038" s="175"/>
      <c r="F1038" s="176" t="s">
        <v>710</v>
      </c>
      <c r="G1038" s="176" t="s">
        <v>711</v>
      </c>
      <c r="H1038" s="177"/>
      <c r="I1038" s="178">
        <v>9114</v>
      </c>
      <c r="J1038" s="177"/>
      <c r="K1038" s="178" t="str">
        <f t="shared" si="16"/>
        <v>***</v>
      </c>
    </row>
    <row r="1039" spans="1:11" x14ac:dyDescent="0.2">
      <c r="A1039" s="1" t="s">
        <v>13</v>
      </c>
      <c r="C1039" s="19" t="s">
        <v>922</v>
      </c>
      <c r="D1039" s="25" t="s">
        <v>65</v>
      </c>
      <c r="E1039" s="20" t="s">
        <v>66</v>
      </c>
      <c r="F1039" s="21"/>
      <c r="G1039" s="21"/>
      <c r="H1039" s="28">
        <v>13942</v>
      </c>
      <c r="I1039" s="29">
        <v>14282</v>
      </c>
      <c r="J1039" s="28" t="s">
        <v>15</v>
      </c>
      <c r="K1039" s="29">
        <f t="shared" si="16"/>
        <v>1.0243867450867881</v>
      </c>
    </row>
    <row r="1040" spans="1:11" x14ac:dyDescent="0.2">
      <c r="A1040" s="1" t="s">
        <v>16</v>
      </c>
      <c r="C1040" s="22"/>
      <c r="D1040" s="157"/>
      <c r="E1040" s="23" t="s">
        <v>708</v>
      </c>
      <c r="F1040" s="24"/>
      <c r="G1040" s="24"/>
      <c r="H1040" s="30">
        <v>13942</v>
      </c>
      <c r="I1040" s="31">
        <v>14282</v>
      </c>
      <c r="J1040" s="30"/>
      <c r="K1040" s="31">
        <f t="shared" si="16"/>
        <v>1.0243867450867881</v>
      </c>
    </row>
    <row r="1041" spans="1:11" x14ac:dyDescent="0.2">
      <c r="A1041" s="1" t="s">
        <v>528</v>
      </c>
      <c r="C1041" s="173"/>
      <c r="D1041" s="174"/>
      <c r="E1041" s="175" t="s">
        <v>709</v>
      </c>
      <c r="F1041" s="176"/>
      <c r="G1041" s="176"/>
      <c r="H1041" s="177">
        <v>13942</v>
      </c>
      <c r="I1041" s="178">
        <v>14282</v>
      </c>
      <c r="J1041" s="177"/>
      <c r="K1041" s="178">
        <f t="shared" si="16"/>
        <v>1.0243867450867881</v>
      </c>
    </row>
    <row r="1042" spans="1:11" hidden="1" x14ac:dyDescent="0.2">
      <c r="A1042" s="1" t="s">
        <v>528</v>
      </c>
      <c r="C1042" s="173"/>
      <c r="D1042" s="174"/>
      <c r="E1042" s="175"/>
      <c r="F1042" s="176" t="s">
        <v>710</v>
      </c>
      <c r="G1042" s="176" t="s">
        <v>711</v>
      </c>
      <c r="H1042" s="177"/>
      <c r="I1042" s="178">
        <v>14282</v>
      </c>
      <c r="J1042" s="177"/>
      <c r="K1042" s="178" t="str">
        <f t="shared" si="16"/>
        <v>***</v>
      </c>
    </row>
    <row r="1043" spans="1:11" x14ac:dyDescent="0.2">
      <c r="A1043" s="1" t="s">
        <v>13</v>
      </c>
      <c r="C1043" s="19" t="s">
        <v>923</v>
      </c>
      <c r="D1043" s="25" t="s">
        <v>65</v>
      </c>
      <c r="E1043" s="20" t="s">
        <v>66</v>
      </c>
      <c r="F1043" s="21"/>
      <c r="G1043" s="21"/>
      <c r="H1043" s="28">
        <v>45715</v>
      </c>
      <c r="I1043" s="29">
        <v>55691</v>
      </c>
      <c r="J1043" s="28" t="s">
        <v>15</v>
      </c>
      <c r="K1043" s="29">
        <f t="shared" si="16"/>
        <v>1.2182215902876516</v>
      </c>
    </row>
    <row r="1044" spans="1:11" x14ac:dyDescent="0.2">
      <c r="A1044" s="1" t="s">
        <v>16</v>
      </c>
      <c r="C1044" s="22"/>
      <c r="D1044" s="157"/>
      <c r="E1044" s="23" t="s">
        <v>708</v>
      </c>
      <c r="F1044" s="24"/>
      <c r="G1044" s="24"/>
      <c r="H1044" s="30">
        <v>45715</v>
      </c>
      <c r="I1044" s="31">
        <v>55691</v>
      </c>
      <c r="J1044" s="30"/>
      <c r="K1044" s="31">
        <f t="shared" si="16"/>
        <v>1.2182215902876516</v>
      </c>
    </row>
    <row r="1045" spans="1:11" x14ac:dyDescent="0.2">
      <c r="A1045" s="1" t="s">
        <v>528</v>
      </c>
      <c r="C1045" s="173"/>
      <c r="D1045" s="174"/>
      <c r="E1045" s="175" t="s">
        <v>709</v>
      </c>
      <c r="F1045" s="176"/>
      <c r="G1045" s="176"/>
      <c r="H1045" s="177">
        <v>45715</v>
      </c>
      <c r="I1045" s="178">
        <v>55691</v>
      </c>
      <c r="J1045" s="177"/>
      <c r="K1045" s="178">
        <f t="shared" si="16"/>
        <v>1.2182215902876516</v>
      </c>
    </row>
    <row r="1046" spans="1:11" hidden="1" x14ac:dyDescent="0.2">
      <c r="A1046" s="1" t="s">
        <v>528</v>
      </c>
      <c r="C1046" s="173"/>
      <c r="D1046" s="174"/>
      <c r="E1046" s="175"/>
      <c r="F1046" s="176" t="s">
        <v>710</v>
      </c>
      <c r="G1046" s="176" t="s">
        <v>711</v>
      </c>
      <c r="H1046" s="177"/>
      <c r="I1046" s="178">
        <v>55691</v>
      </c>
      <c r="J1046" s="177"/>
      <c r="K1046" s="178" t="str">
        <f t="shared" si="16"/>
        <v>***</v>
      </c>
    </row>
    <row r="1047" spans="1:11" x14ac:dyDescent="0.2">
      <c r="A1047" s="1" t="s">
        <v>13</v>
      </c>
      <c r="C1047" s="19" t="s">
        <v>924</v>
      </c>
      <c r="D1047" s="25" t="s">
        <v>65</v>
      </c>
      <c r="E1047" s="20" t="s">
        <v>66</v>
      </c>
      <c r="F1047" s="21"/>
      <c r="G1047" s="21"/>
      <c r="H1047" s="28">
        <v>16118</v>
      </c>
      <c r="I1047" s="29">
        <v>16730</v>
      </c>
      <c r="J1047" s="28" t="s">
        <v>15</v>
      </c>
      <c r="K1047" s="29">
        <f t="shared" si="16"/>
        <v>1.0379699714604789</v>
      </c>
    </row>
    <row r="1048" spans="1:11" x14ac:dyDescent="0.2">
      <c r="A1048" s="1" t="s">
        <v>16</v>
      </c>
      <c r="C1048" s="22"/>
      <c r="D1048" s="157"/>
      <c r="E1048" s="23" t="s">
        <v>708</v>
      </c>
      <c r="F1048" s="24"/>
      <c r="G1048" s="24"/>
      <c r="H1048" s="30">
        <v>16118</v>
      </c>
      <c r="I1048" s="31">
        <v>16730</v>
      </c>
      <c r="J1048" s="30"/>
      <c r="K1048" s="31">
        <f t="shared" si="16"/>
        <v>1.0379699714604789</v>
      </c>
    </row>
    <row r="1049" spans="1:11" x14ac:dyDescent="0.2">
      <c r="A1049" s="1" t="s">
        <v>528</v>
      </c>
      <c r="C1049" s="173"/>
      <c r="D1049" s="174"/>
      <c r="E1049" s="175" t="s">
        <v>709</v>
      </c>
      <c r="F1049" s="176"/>
      <c r="G1049" s="176"/>
      <c r="H1049" s="177">
        <v>16118</v>
      </c>
      <c r="I1049" s="178">
        <v>16730</v>
      </c>
      <c r="J1049" s="177"/>
      <c r="K1049" s="178">
        <f t="shared" si="16"/>
        <v>1.0379699714604789</v>
      </c>
    </row>
    <row r="1050" spans="1:11" hidden="1" x14ac:dyDescent="0.2">
      <c r="A1050" s="1" t="s">
        <v>528</v>
      </c>
      <c r="C1050" s="173"/>
      <c r="D1050" s="174"/>
      <c r="E1050" s="175"/>
      <c r="F1050" s="176" t="s">
        <v>710</v>
      </c>
      <c r="G1050" s="176" t="s">
        <v>711</v>
      </c>
      <c r="H1050" s="177"/>
      <c r="I1050" s="178">
        <v>16730</v>
      </c>
      <c r="J1050" s="177"/>
      <c r="K1050" s="178" t="str">
        <f t="shared" si="16"/>
        <v>***</v>
      </c>
    </row>
    <row r="1051" spans="1:11" x14ac:dyDescent="0.2">
      <c r="A1051" s="1" t="s">
        <v>13</v>
      </c>
      <c r="C1051" s="19" t="s">
        <v>925</v>
      </c>
      <c r="D1051" s="25" t="s">
        <v>65</v>
      </c>
      <c r="E1051" s="20" t="s">
        <v>66</v>
      </c>
      <c r="F1051" s="21"/>
      <c r="G1051" s="21"/>
      <c r="H1051" s="28">
        <v>8897</v>
      </c>
      <c r="I1051" s="29">
        <v>9539</v>
      </c>
      <c r="J1051" s="28" t="s">
        <v>15</v>
      </c>
      <c r="K1051" s="29">
        <f t="shared" si="16"/>
        <v>1.0721591547712712</v>
      </c>
    </row>
    <row r="1052" spans="1:11" x14ac:dyDescent="0.2">
      <c r="A1052" s="1" t="s">
        <v>16</v>
      </c>
      <c r="C1052" s="22"/>
      <c r="D1052" s="157"/>
      <c r="E1052" s="23" t="s">
        <v>708</v>
      </c>
      <c r="F1052" s="24"/>
      <c r="G1052" s="24"/>
      <c r="H1052" s="30">
        <v>8897</v>
      </c>
      <c r="I1052" s="31">
        <v>9539</v>
      </c>
      <c r="J1052" s="30"/>
      <c r="K1052" s="31">
        <f t="shared" si="16"/>
        <v>1.0721591547712712</v>
      </c>
    </row>
    <row r="1053" spans="1:11" x14ac:dyDescent="0.2">
      <c r="A1053" s="1" t="s">
        <v>528</v>
      </c>
      <c r="C1053" s="173"/>
      <c r="D1053" s="174"/>
      <c r="E1053" s="175" t="s">
        <v>709</v>
      </c>
      <c r="F1053" s="176"/>
      <c r="G1053" s="176"/>
      <c r="H1053" s="177">
        <v>8897</v>
      </c>
      <c r="I1053" s="178">
        <v>9539</v>
      </c>
      <c r="J1053" s="177"/>
      <c r="K1053" s="178">
        <f t="shared" si="16"/>
        <v>1.0721591547712712</v>
      </c>
    </row>
    <row r="1054" spans="1:11" hidden="1" x14ac:dyDescent="0.2">
      <c r="A1054" s="1" t="s">
        <v>528</v>
      </c>
      <c r="C1054" s="173"/>
      <c r="D1054" s="174"/>
      <c r="E1054" s="175"/>
      <c r="F1054" s="176" t="s">
        <v>710</v>
      </c>
      <c r="G1054" s="176" t="s">
        <v>711</v>
      </c>
      <c r="H1054" s="177"/>
      <c r="I1054" s="178">
        <v>9539</v>
      </c>
      <c r="J1054" s="177"/>
      <c r="K1054" s="178" t="str">
        <f t="shared" si="16"/>
        <v>***</v>
      </c>
    </row>
    <row r="1055" spans="1:11" x14ac:dyDescent="0.2">
      <c r="A1055" s="1" t="s">
        <v>13</v>
      </c>
      <c r="C1055" s="19" t="s">
        <v>926</v>
      </c>
      <c r="D1055" s="25" t="s">
        <v>65</v>
      </c>
      <c r="E1055" s="20" t="s">
        <v>66</v>
      </c>
      <c r="F1055" s="21"/>
      <c r="G1055" s="21"/>
      <c r="H1055" s="28">
        <v>8135</v>
      </c>
      <c r="I1055" s="29">
        <v>9289</v>
      </c>
      <c r="J1055" s="28" t="s">
        <v>15</v>
      </c>
      <c r="K1055" s="29">
        <f t="shared" si="16"/>
        <v>1.1418561770129072</v>
      </c>
    </row>
    <row r="1056" spans="1:11" x14ac:dyDescent="0.2">
      <c r="A1056" s="1" t="s">
        <v>16</v>
      </c>
      <c r="C1056" s="22"/>
      <c r="D1056" s="157"/>
      <c r="E1056" s="23" t="s">
        <v>708</v>
      </c>
      <c r="F1056" s="24"/>
      <c r="G1056" s="24"/>
      <c r="H1056" s="30">
        <v>8135</v>
      </c>
      <c r="I1056" s="31">
        <v>9289</v>
      </c>
      <c r="J1056" s="30"/>
      <c r="K1056" s="31">
        <f t="shared" si="16"/>
        <v>1.1418561770129072</v>
      </c>
    </row>
    <row r="1057" spans="1:11" x14ac:dyDescent="0.2">
      <c r="A1057" s="1" t="s">
        <v>528</v>
      </c>
      <c r="C1057" s="173"/>
      <c r="D1057" s="174"/>
      <c r="E1057" s="175" t="s">
        <v>709</v>
      </c>
      <c r="F1057" s="176"/>
      <c r="G1057" s="176"/>
      <c r="H1057" s="177">
        <v>8135</v>
      </c>
      <c r="I1057" s="178">
        <v>9289</v>
      </c>
      <c r="J1057" s="177"/>
      <c r="K1057" s="178">
        <f t="shared" si="16"/>
        <v>1.1418561770129072</v>
      </c>
    </row>
    <row r="1058" spans="1:11" hidden="1" x14ac:dyDescent="0.2">
      <c r="A1058" s="1" t="s">
        <v>528</v>
      </c>
      <c r="C1058" s="173"/>
      <c r="D1058" s="174"/>
      <c r="E1058" s="175"/>
      <c r="F1058" s="176" t="s">
        <v>710</v>
      </c>
      <c r="G1058" s="176" t="s">
        <v>711</v>
      </c>
      <c r="H1058" s="177"/>
      <c r="I1058" s="178">
        <v>9289</v>
      </c>
      <c r="J1058" s="177"/>
      <c r="K1058" s="178" t="str">
        <f t="shared" si="16"/>
        <v>***</v>
      </c>
    </row>
    <row r="1059" spans="1:11" x14ac:dyDescent="0.2">
      <c r="A1059" s="1" t="s">
        <v>13</v>
      </c>
      <c r="C1059" s="19" t="s">
        <v>927</v>
      </c>
      <c r="D1059" s="25" t="s">
        <v>65</v>
      </c>
      <c r="E1059" s="20" t="s">
        <v>66</v>
      </c>
      <c r="F1059" s="21"/>
      <c r="G1059" s="21"/>
      <c r="H1059" s="28">
        <v>13973</v>
      </c>
      <c r="I1059" s="29">
        <v>16668</v>
      </c>
      <c r="J1059" s="28" t="s">
        <v>15</v>
      </c>
      <c r="K1059" s="29">
        <f t="shared" si="16"/>
        <v>1.1928719673656336</v>
      </c>
    </row>
    <row r="1060" spans="1:11" x14ac:dyDescent="0.2">
      <c r="A1060" s="1" t="s">
        <v>16</v>
      </c>
      <c r="C1060" s="22"/>
      <c r="D1060" s="157"/>
      <c r="E1060" s="23" t="s">
        <v>708</v>
      </c>
      <c r="F1060" s="24"/>
      <c r="G1060" s="24"/>
      <c r="H1060" s="30">
        <v>13973</v>
      </c>
      <c r="I1060" s="31">
        <v>16668</v>
      </c>
      <c r="J1060" s="30"/>
      <c r="K1060" s="31">
        <f t="shared" si="16"/>
        <v>1.1928719673656336</v>
      </c>
    </row>
    <row r="1061" spans="1:11" x14ac:dyDescent="0.2">
      <c r="A1061" s="1" t="s">
        <v>528</v>
      </c>
      <c r="C1061" s="173"/>
      <c r="D1061" s="174"/>
      <c r="E1061" s="175" t="s">
        <v>709</v>
      </c>
      <c r="F1061" s="176"/>
      <c r="G1061" s="176"/>
      <c r="H1061" s="177">
        <v>13973</v>
      </c>
      <c r="I1061" s="178">
        <v>16668</v>
      </c>
      <c r="J1061" s="177"/>
      <c r="K1061" s="178">
        <f t="shared" si="16"/>
        <v>1.1928719673656336</v>
      </c>
    </row>
    <row r="1062" spans="1:11" hidden="1" x14ac:dyDescent="0.2">
      <c r="A1062" s="1" t="s">
        <v>528</v>
      </c>
      <c r="C1062" s="173"/>
      <c r="D1062" s="174"/>
      <c r="E1062" s="175"/>
      <c r="F1062" s="176" t="s">
        <v>710</v>
      </c>
      <c r="G1062" s="176" t="s">
        <v>711</v>
      </c>
      <c r="H1062" s="177"/>
      <c r="I1062" s="178">
        <v>16668</v>
      </c>
      <c r="J1062" s="177"/>
      <c r="K1062" s="178" t="str">
        <f t="shared" si="16"/>
        <v>***</v>
      </c>
    </row>
    <row r="1063" spans="1:11" x14ac:dyDescent="0.2">
      <c r="A1063" s="1" t="s">
        <v>13</v>
      </c>
      <c r="C1063" s="19" t="s">
        <v>928</v>
      </c>
      <c r="D1063" s="25" t="s">
        <v>65</v>
      </c>
      <c r="E1063" s="20" t="s">
        <v>66</v>
      </c>
      <c r="F1063" s="21"/>
      <c r="G1063" s="21"/>
      <c r="H1063" s="28">
        <v>8478</v>
      </c>
      <c r="I1063" s="29">
        <v>9606</v>
      </c>
      <c r="J1063" s="28" t="s">
        <v>15</v>
      </c>
      <c r="K1063" s="29">
        <f t="shared" si="16"/>
        <v>1.1330502476999291</v>
      </c>
    </row>
    <row r="1064" spans="1:11" x14ac:dyDescent="0.2">
      <c r="A1064" s="1" t="s">
        <v>16</v>
      </c>
      <c r="C1064" s="22"/>
      <c r="D1064" s="157"/>
      <c r="E1064" s="23" t="s">
        <v>708</v>
      </c>
      <c r="F1064" s="24"/>
      <c r="G1064" s="24"/>
      <c r="H1064" s="30">
        <v>8478</v>
      </c>
      <c r="I1064" s="31">
        <v>9606</v>
      </c>
      <c r="J1064" s="30"/>
      <c r="K1064" s="31">
        <f t="shared" si="16"/>
        <v>1.1330502476999291</v>
      </c>
    </row>
    <row r="1065" spans="1:11" x14ac:dyDescent="0.2">
      <c r="A1065" s="1" t="s">
        <v>528</v>
      </c>
      <c r="C1065" s="173"/>
      <c r="D1065" s="174"/>
      <c r="E1065" s="175" t="s">
        <v>709</v>
      </c>
      <c r="F1065" s="176"/>
      <c r="G1065" s="176"/>
      <c r="H1065" s="177">
        <v>8478</v>
      </c>
      <c r="I1065" s="178">
        <v>9606</v>
      </c>
      <c r="J1065" s="177"/>
      <c r="K1065" s="178">
        <f t="shared" si="16"/>
        <v>1.1330502476999291</v>
      </c>
    </row>
    <row r="1066" spans="1:11" hidden="1" x14ac:dyDescent="0.2">
      <c r="A1066" s="1" t="s">
        <v>528</v>
      </c>
      <c r="C1066" s="173"/>
      <c r="D1066" s="174"/>
      <c r="E1066" s="175"/>
      <c r="F1066" s="176" t="s">
        <v>710</v>
      </c>
      <c r="G1066" s="176" t="s">
        <v>711</v>
      </c>
      <c r="H1066" s="177"/>
      <c r="I1066" s="178">
        <v>9606</v>
      </c>
      <c r="J1066" s="177"/>
      <c r="K1066" s="178" t="str">
        <f t="shared" si="16"/>
        <v>***</v>
      </c>
    </row>
    <row r="1067" spans="1:11" x14ac:dyDescent="0.2">
      <c r="A1067" s="1" t="s">
        <v>13</v>
      </c>
      <c r="C1067" s="19" t="s">
        <v>929</v>
      </c>
      <c r="D1067" s="25" t="s">
        <v>65</v>
      </c>
      <c r="E1067" s="20" t="s">
        <v>66</v>
      </c>
      <c r="F1067" s="21"/>
      <c r="G1067" s="21"/>
      <c r="H1067" s="28">
        <v>10631</v>
      </c>
      <c r="I1067" s="29">
        <v>11203</v>
      </c>
      <c r="J1067" s="28" t="s">
        <v>15</v>
      </c>
      <c r="K1067" s="29">
        <f t="shared" si="16"/>
        <v>1.0538049101683755</v>
      </c>
    </row>
    <row r="1068" spans="1:11" x14ac:dyDescent="0.2">
      <c r="A1068" s="1" t="s">
        <v>16</v>
      </c>
      <c r="C1068" s="22"/>
      <c r="D1068" s="157"/>
      <c r="E1068" s="23" t="s">
        <v>708</v>
      </c>
      <c r="F1068" s="24"/>
      <c r="G1068" s="24"/>
      <c r="H1068" s="30">
        <v>10631</v>
      </c>
      <c r="I1068" s="31">
        <v>11203</v>
      </c>
      <c r="J1068" s="30"/>
      <c r="K1068" s="31">
        <f t="shared" si="16"/>
        <v>1.0538049101683755</v>
      </c>
    </row>
    <row r="1069" spans="1:11" x14ac:dyDescent="0.2">
      <c r="A1069" s="1" t="s">
        <v>528</v>
      </c>
      <c r="C1069" s="173"/>
      <c r="D1069" s="174"/>
      <c r="E1069" s="175" t="s">
        <v>709</v>
      </c>
      <c r="F1069" s="176"/>
      <c r="G1069" s="176"/>
      <c r="H1069" s="177">
        <v>10631</v>
      </c>
      <c r="I1069" s="178">
        <v>11203</v>
      </c>
      <c r="J1069" s="177"/>
      <c r="K1069" s="178">
        <f t="shared" si="16"/>
        <v>1.0538049101683755</v>
      </c>
    </row>
    <row r="1070" spans="1:11" hidden="1" x14ac:dyDescent="0.2">
      <c r="A1070" s="1" t="s">
        <v>528</v>
      </c>
      <c r="C1070" s="173"/>
      <c r="D1070" s="174"/>
      <c r="E1070" s="175"/>
      <c r="F1070" s="176" t="s">
        <v>710</v>
      </c>
      <c r="G1070" s="176" t="s">
        <v>711</v>
      </c>
      <c r="H1070" s="177"/>
      <c r="I1070" s="178">
        <v>11203</v>
      </c>
      <c r="J1070" s="177"/>
      <c r="K1070" s="178" t="str">
        <f t="shared" si="16"/>
        <v>***</v>
      </c>
    </row>
    <row r="1071" spans="1:11" x14ac:dyDescent="0.2">
      <c r="A1071" s="1" t="s">
        <v>13</v>
      </c>
      <c r="C1071" s="19" t="s">
        <v>930</v>
      </c>
      <c r="D1071" s="25" t="s">
        <v>65</v>
      </c>
      <c r="E1071" s="20" t="s">
        <v>66</v>
      </c>
      <c r="F1071" s="21"/>
      <c r="G1071" s="21"/>
      <c r="H1071" s="28">
        <v>6029</v>
      </c>
      <c r="I1071" s="29">
        <v>6532</v>
      </c>
      <c r="J1071" s="28" t="s">
        <v>15</v>
      </c>
      <c r="K1071" s="29">
        <f t="shared" si="16"/>
        <v>1.0834300879084424</v>
      </c>
    </row>
    <row r="1072" spans="1:11" x14ac:dyDescent="0.2">
      <c r="A1072" s="1" t="s">
        <v>16</v>
      </c>
      <c r="C1072" s="22"/>
      <c r="D1072" s="157"/>
      <c r="E1072" s="23" t="s">
        <v>708</v>
      </c>
      <c r="F1072" s="24"/>
      <c r="G1072" s="24"/>
      <c r="H1072" s="30">
        <v>6029</v>
      </c>
      <c r="I1072" s="31">
        <v>6532</v>
      </c>
      <c r="J1072" s="30"/>
      <c r="K1072" s="31">
        <f t="shared" si="16"/>
        <v>1.0834300879084424</v>
      </c>
    </row>
    <row r="1073" spans="1:11" x14ac:dyDescent="0.2">
      <c r="A1073" s="1" t="s">
        <v>528</v>
      </c>
      <c r="C1073" s="173"/>
      <c r="D1073" s="174"/>
      <c r="E1073" s="175" t="s">
        <v>709</v>
      </c>
      <c r="F1073" s="176"/>
      <c r="G1073" s="176"/>
      <c r="H1073" s="177">
        <v>6029</v>
      </c>
      <c r="I1073" s="178">
        <v>6532</v>
      </c>
      <c r="J1073" s="177"/>
      <c r="K1073" s="178">
        <f t="shared" si="16"/>
        <v>1.0834300879084424</v>
      </c>
    </row>
    <row r="1074" spans="1:11" hidden="1" x14ac:dyDescent="0.2">
      <c r="A1074" s="1" t="s">
        <v>528</v>
      </c>
      <c r="C1074" s="173"/>
      <c r="D1074" s="174"/>
      <c r="E1074" s="175"/>
      <c r="F1074" s="176" t="s">
        <v>710</v>
      </c>
      <c r="G1074" s="176" t="s">
        <v>711</v>
      </c>
      <c r="H1074" s="177"/>
      <c r="I1074" s="178">
        <v>6532</v>
      </c>
      <c r="J1074" s="177"/>
      <c r="K1074" s="178" t="str">
        <f t="shared" si="16"/>
        <v>***</v>
      </c>
    </row>
    <row r="1075" spans="1:11" x14ac:dyDescent="0.2">
      <c r="A1075" s="1" t="s">
        <v>13</v>
      </c>
      <c r="C1075" s="19" t="s">
        <v>931</v>
      </c>
      <c r="D1075" s="25" t="s">
        <v>65</v>
      </c>
      <c r="E1075" s="20" t="s">
        <v>66</v>
      </c>
      <c r="F1075" s="21"/>
      <c r="G1075" s="21"/>
      <c r="H1075" s="28">
        <v>7906</v>
      </c>
      <c r="I1075" s="29">
        <v>7890</v>
      </c>
      <c r="J1075" s="28" t="s">
        <v>15</v>
      </c>
      <c r="K1075" s="29">
        <f t="shared" si="16"/>
        <v>0.99797622059195545</v>
      </c>
    </row>
    <row r="1076" spans="1:11" x14ac:dyDescent="0.2">
      <c r="A1076" s="1" t="s">
        <v>16</v>
      </c>
      <c r="C1076" s="22"/>
      <c r="D1076" s="157"/>
      <c r="E1076" s="23" t="s">
        <v>708</v>
      </c>
      <c r="F1076" s="24"/>
      <c r="G1076" s="24"/>
      <c r="H1076" s="30">
        <v>7906</v>
      </c>
      <c r="I1076" s="31">
        <v>7890</v>
      </c>
      <c r="J1076" s="30"/>
      <c r="K1076" s="31">
        <f t="shared" si="16"/>
        <v>0.99797622059195545</v>
      </c>
    </row>
    <row r="1077" spans="1:11" x14ac:dyDescent="0.2">
      <c r="A1077" s="1" t="s">
        <v>528</v>
      </c>
      <c r="C1077" s="173"/>
      <c r="D1077" s="174"/>
      <c r="E1077" s="175" t="s">
        <v>709</v>
      </c>
      <c r="F1077" s="176"/>
      <c r="G1077" s="176"/>
      <c r="H1077" s="177">
        <v>7906</v>
      </c>
      <c r="I1077" s="178">
        <v>7890</v>
      </c>
      <c r="J1077" s="177"/>
      <c r="K1077" s="178">
        <f t="shared" si="16"/>
        <v>0.99797622059195545</v>
      </c>
    </row>
    <row r="1078" spans="1:11" hidden="1" x14ac:dyDescent="0.2">
      <c r="A1078" s="1" t="s">
        <v>528</v>
      </c>
      <c r="C1078" s="173"/>
      <c r="D1078" s="174"/>
      <c r="E1078" s="175"/>
      <c r="F1078" s="176" t="s">
        <v>710</v>
      </c>
      <c r="G1078" s="176" t="s">
        <v>711</v>
      </c>
      <c r="H1078" s="177"/>
      <c r="I1078" s="178">
        <v>7890</v>
      </c>
      <c r="J1078" s="177"/>
      <c r="K1078" s="178" t="str">
        <f t="shared" si="16"/>
        <v>***</v>
      </c>
    </row>
    <row r="1079" spans="1:11" x14ac:dyDescent="0.2">
      <c r="A1079" s="1" t="s">
        <v>13</v>
      </c>
      <c r="C1079" s="19" t="s">
        <v>932</v>
      </c>
      <c r="D1079" s="25" t="s">
        <v>65</v>
      </c>
      <c r="E1079" s="20" t="s">
        <v>66</v>
      </c>
      <c r="F1079" s="21"/>
      <c r="G1079" s="21"/>
      <c r="H1079" s="28">
        <v>14074</v>
      </c>
      <c r="I1079" s="29">
        <v>15084</v>
      </c>
      <c r="J1079" s="28" t="s">
        <v>15</v>
      </c>
      <c r="K1079" s="29">
        <f t="shared" si="16"/>
        <v>1.0717635355975559</v>
      </c>
    </row>
    <row r="1080" spans="1:11" x14ac:dyDescent="0.2">
      <c r="A1080" s="1" t="s">
        <v>16</v>
      </c>
      <c r="C1080" s="22"/>
      <c r="D1080" s="157"/>
      <c r="E1080" s="23" t="s">
        <v>708</v>
      </c>
      <c r="F1080" s="24"/>
      <c r="G1080" s="24"/>
      <c r="H1080" s="30">
        <v>14074</v>
      </c>
      <c r="I1080" s="31">
        <v>15084</v>
      </c>
      <c r="J1080" s="30"/>
      <c r="K1080" s="31">
        <f t="shared" si="16"/>
        <v>1.0717635355975559</v>
      </c>
    </row>
    <row r="1081" spans="1:11" x14ac:dyDescent="0.2">
      <c r="A1081" s="1" t="s">
        <v>528</v>
      </c>
      <c r="C1081" s="173"/>
      <c r="D1081" s="174"/>
      <c r="E1081" s="175" t="s">
        <v>709</v>
      </c>
      <c r="F1081" s="176"/>
      <c r="G1081" s="176"/>
      <c r="H1081" s="177">
        <v>14074</v>
      </c>
      <c r="I1081" s="178">
        <v>15084</v>
      </c>
      <c r="J1081" s="177"/>
      <c r="K1081" s="178">
        <f t="shared" si="16"/>
        <v>1.0717635355975559</v>
      </c>
    </row>
    <row r="1082" spans="1:11" hidden="1" x14ac:dyDescent="0.2">
      <c r="A1082" s="1" t="s">
        <v>528</v>
      </c>
      <c r="C1082" s="173"/>
      <c r="D1082" s="174"/>
      <c r="E1082" s="175"/>
      <c r="F1082" s="176" t="s">
        <v>710</v>
      </c>
      <c r="G1082" s="176" t="s">
        <v>711</v>
      </c>
      <c r="H1082" s="177"/>
      <c r="I1082" s="178">
        <v>15084</v>
      </c>
      <c r="J1082" s="177"/>
      <c r="K1082" s="178" t="str">
        <f t="shared" si="16"/>
        <v>***</v>
      </c>
    </row>
    <row r="1083" spans="1:11" x14ac:dyDescent="0.2">
      <c r="A1083" s="1" t="s">
        <v>13</v>
      </c>
      <c r="C1083" s="19" t="s">
        <v>933</v>
      </c>
      <c r="D1083" s="25" t="s">
        <v>65</v>
      </c>
      <c r="E1083" s="20" t="s">
        <v>66</v>
      </c>
      <c r="F1083" s="21"/>
      <c r="G1083" s="21"/>
      <c r="H1083" s="28">
        <v>12984</v>
      </c>
      <c r="I1083" s="29">
        <v>13828</v>
      </c>
      <c r="J1083" s="28" t="s">
        <v>15</v>
      </c>
      <c r="K1083" s="29">
        <f t="shared" si="16"/>
        <v>1.0650030807147257</v>
      </c>
    </row>
    <row r="1084" spans="1:11" x14ac:dyDescent="0.2">
      <c r="A1084" s="1" t="s">
        <v>16</v>
      </c>
      <c r="C1084" s="22"/>
      <c r="D1084" s="157"/>
      <c r="E1084" s="23" t="s">
        <v>708</v>
      </c>
      <c r="F1084" s="24"/>
      <c r="G1084" s="24"/>
      <c r="H1084" s="30">
        <v>12984</v>
      </c>
      <c r="I1084" s="31">
        <v>13828</v>
      </c>
      <c r="J1084" s="30"/>
      <c r="K1084" s="31">
        <f t="shared" ref="K1084:K1147" si="17">IF(H1084=0,"***",I1084/H1084)</f>
        <v>1.0650030807147257</v>
      </c>
    </row>
    <row r="1085" spans="1:11" x14ac:dyDescent="0.2">
      <c r="A1085" s="1" t="s">
        <v>528</v>
      </c>
      <c r="C1085" s="173"/>
      <c r="D1085" s="174"/>
      <c r="E1085" s="175" t="s">
        <v>709</v>
      </c>
      <c r="F1085" s="176"/>
      <c r="G1085" s="176"/>
      <c r="H1085" s="177">
        <v>12984</v>
      </c>
      <c r="I1085" s="178">
        <v>13828</v>
      </c>
      <c r="J1085" s="177"/>
      <c r="K1085" s="178">
        <f t="shared" si="17"/>
        <v>1.0650030807147257</v>
      </c>
    </row>
    <row r="1086" spans="1:11" hidden="1" x14ac:dyDescent="0.2">
      <c r="A1086" s="1" t="s">
        <v>528</v>
      </c>
      <c r="C1086" s="173"/>
      <c r="D1086" s="174"/>
      <c r="E1086" s="175"/>
      <c r="F1086" s="176" t="s">
        <v>710</v>
      </c>
      <c r="G1086" s="176" t="s">
        <v>711</v>
      </c>
      <c r="H1086" s="177"/>
      <c r="I1086" s="178">
        <v>13828</v>
      </c>
      <c r="J1086" s="177"/>
      <c r="K1086" s="178" t="str">
        <f t="shared" si="17"/>
        <v>***</v>
      </c>
    </row>
    <row r="1087" spans="1:11" x14ac:dyDescent="0.2">
      <c r="A1087" s="1" t="s">
        <v>13</v>
      </c>
      <c r="C1087" s="19" t="s">
        <v>934</v>
      </c>
      <c r="D1087" s="25" t="s">
        <v>65</v>
      </c>
      <c r="E1087" s="20" t="s">
        <v>66</v>
      </c>
      <c r="F1087" s="21"/>
      <c r="G1087" s="21"/>
      <c r="H1087" s="28">
        <v>14304</v>
      </c>
      <c r="I1087" s="29">
        <v>14719</v>
      </c>
      <c r="J1087" s="28" t="s">
        <v>15</v>
      </c>
      <c r="K1087" s="29">
        <f t="shared" si="17"/>
        <v>1.0290128635346756</v>
      </c>
    </row>
    <row r="1088" spans="1:11" x14ac:dyDescent="0.2">
      <c r="A1088" s="1" t="s">
        <v>16</v>
      </c>
      <c r="C1088" s="22"/>
      <c r="D1088" s="157"/>
      <c r="E1088" s="23" t="s">
        <v>708</v>
      </c>
      <c r="F1088" s="24"/>
      <c r="G1088" s="24"/>
      <c r="H1088" s="30">
        <v>14304</v>
      </c>
      <c r="I1088" s="31">
        <v>14719</v>
      </c>
      <c r="J1088" s="30"/>
      <c r="K1088" s="31">
        <f t="shared" si="17"/>
        <v>1.0290128635346756</v>
      </c>
    </row>
    <row r="1089" spans="1:11" x14ac:dyDescent="0.2">
      <c r="A1089" s="1" t="s">
        <v>528</v>
      </c>
      <c r="C1089" s="173"/>
      <c r="D1089" s="174"/>
      <c r="E1089" s="175" t="s">
        <v>709</v>
      </c>
      <c r="F1089" s="176"/>
      <c r="G1089" s="176"/>
      <c r="H1089" s="177">
        <v>14304</v>
      </c>
      <c r="I1089" s="178">
        <v>14719</v>
      </c>
      <c r="J1089" s="177"/>
      <c r="K1089" s="178">
        <f t="shared" si="17"/>
        <v>1.0290128635346756</v>
      </c>
    </row>
    <row r="1090" spans="1:11" hidden="1" x14ac:dyDescent="0.2">
      <c r="A1090" s="1" t="s">
        <v>528</v>
      </c>
      <c r="C1090" s="173"/>
      <c r="D1090" s="174"/>
      <c r="E1090" s="175"/>
      <c r="F1090" s="176" t="s">
        <v>710</v>
      </c>
      <c r="G1090" s="176" t="s">
        <v>711</v>
      </c>
      <c r="H1090" s="177"/>
      <c r="I1090" s="178">
        <v>14719</v>
      </c>
      <c r="J1090" s="177"/>
      <c r="K1090" s="178" t="str">
        <f t="shared" si="17"/>
        <v>***</v>
      </c>
    </row>
    <row r="1091" spans="1:11" x14ac:dyDescent="0.2">
      <c r="A1091" s="1" t="s">
        <v>13</v>
      </c>
      <c r="C1091" s="19" t="s">
        <v>935</v>
      </c>
      <c r="D1091" s="25" t="s">
        <v>65</v>
      </c>
      <c r="E1091" s="20" t="s">
        <v>66</v>
      </c>
      <c r="F1091" s="21"/>
      <c r="G1091" s="21"/>
      <c r="H1091" s="28">
        <v>6606</v>
      </c>
      <c r="I1091" s="29">
        <v>7263</v>
      </c>
      <c r="J1091" s="28" t="s">
        <v>15</v>
      </c>
      <c r="K1091" s="29">
        <f t="shared" si="17"/>
        <v>1.0994550408719346</v>
      </c>
    </row>
    <row r="1092" spans="1:11" x14ac:dyDescent="0.2">
      <c r="A1092" s="1" t="s">
        <v>16</v>
      </c>
      <c r="C1092" s="22"/>
      <c r="D1092" s="157"/>
      <c r="E1092" s="23" t="s">
        <v>708</v>
      </c>
      <c r="F1092" s="24"/>
      <c r="G1092" s="24"/>
      <c r="H1092" s="30">
        <v>6606</v>
      </c>
      <c r="I1092" s="31">
        <v>7263</v>
      </c>
      <c r="J1092" s="30"/>
      <c r="K1092" s="31">
        <f t="shared" si="17"/>
        <v>1.0994550408719346</v>
      </c>
    </row>
    <row r="1093" spans="1:11" x14ac:dyDescent="0.2">
      <c r="A1093" s="1" t="s">
        <v>528</v>
      </c>
      <c r="C1093" s="173"/>
      <c r="D1093" s="174"/>
      <c r="E1093" s="175" t="s">
        <v>709</v>
      </c>
      <c r="F1093" s="176"/>
      <c r="G1093" s="176"/>
      <c r="H1093" s="177">
        <v>6606</v>
      </c>
      <c r="I1093" s="178">
        <v>7263</v>
      </c>
      <c r="J1093" s="177"/>
      <c r="K1093" s="178">
        <f t="shared" si="17"/>
        <v>1.0994550408719346</v>
      </c>
    </row>
    <row r="1094" spans="1:11" hidden="1" x14ac:dyDescent="0.2">
      <c r="A1094" s="1" t="s">
        <v>528</v>
      </c>
      <c r="C1094" s="173"/>
      <c r="D1094" s="174"/>
      <c r="E1094" s="175"/>
      <c r="F1094" s="176" t="s">
        <v>710</v>
      </c>
      <c r="G1094" s="176" t="s">
        <v>711</v>
      </c>
      <c r="H1094" s="177"/>
      <c r="I1094" s="178">
        <v>7263</v>
      </c>
      <c r="J1094" s="177"/>
      <c r="K1094" s="178" t="str">
        <f t="shared" si="17"/>
        <v>***</v>
      </c>
    </row>
    <row r="1095" spans="1:11" x14ac:dyDescent="0.2">
      <c r="A1095" s="1" t="s">
        <v>13</v>
      </c>
      <c r="C1095" s="19" t="s">
        <v>936</v>
      </c>
      <c r="D1095" s="25" t="s">
        <v>65</v>
      </c>
      <c r="E1095" s="20" t="s">
        <v>66</v>
      </c>
      <c r="F1095" s="21"/>
      <c r="G1095" s="21"/>
      <c r="H1095" s="28">
        <v>8315</v>
      </c>
      <c r="I1095" s="29">
        <v>9566</v>
      </c>
      <c r="J1095" s="28" t="s">
        <v>15</v>
      </c>
      <c r="K1095" s="29">
        <f t="shared" si="17"/>
        <v>1.1504509921828021</v>
      </c>
    </row>
    <row r="1096" spans="1:11" x14ac:dyDescent="0.2">
      <c r="A1096" s="1" t="s">
        <v>16</v>
      </c>
      <c r="C1096" s="22"/>
      <c r="D1096" s="157"/>
      <c r="E1096" s="23" t="s">
        <v>708</v>
      </c>
      <c r="F1096" s="24"/>
      <c r="G1096" s="24"/>
      <c r="H1096" s="30">
        <v>8315</v>
      </c>
      <c r="I1096" s="31">
        <v>9566</v>
      </c>
      <c r="J1096" s="30"/>
      <c r="K1096" s="31">
        <f t="shared" si="17"/>
        <v>1.1504509921828021</v>
      </c>
    </row>
    <row r="1097" spans="1:11" x14ac:dyDescent="0.2">
      <c r="A1097" s="1" t="s">
        <v>528</v>
      </c>
      <c r="C1097" s="173"/>
      <c r="D1097" s="174"/>
      <c r="E1097" s="175" t="s">
        <v>709</v>
      </c>
      <c r="F1097" s="176"/>
      <c r="G1097" s="176"/>
      <c r="H1097" s="177">
        <v>8315</v>
      </c>
      <c r="I1097" s="178">
        <v>9566</v>
      </c>
      <c r="J1097" s="177"/>
      <c r="K1097" s="178">
        <f t="shared" si="17"/>
        <v>1.1504509921828021</v>
      </c>
    </row>
    <row r="1098" spans="1:11" hidden="1" x14ac:dyDescent="0.2">
      <c r="A1098" s="1" t="s">
        <v>528</v>
      </c>
      <c r="C1098" s="173"/>
      <c r="D1098" s="174"/>
      <c r="E1098" s="175"/>
      <c r="F1098" s="176" t="s">
        <v>710</v>
      </c>
      <c r="G1098" s="176" t="s">
        <v>711</v>
      </c>
      <c r="H1098" s="177"/>
      <c r="I1098" s="178">
        <v>9566</v>
      </c>
      <c r="J1098" s="177"/>
      <c r="K1098" s="178" t="str">
        <f t="shared" si="17"/>
        <v>***</v>
      </c>
    </row>
    <row r="1099" spans="1:11" x14ac:dyDescent="0.2">
      <c r="A1099" s="1" t="s">
        <v>13</v>
      </c>
      <c r="C1099" s="19" t="s">
        <v>937</v>
      </c>
      <c r="D1099" s="25" t="s">
        <v>65</v>
      </c>
      <c r="E1099" s="20" t="s">
        <v>66</v>
      </c>
      <c r="F1099" s="21"/>
      <c r="G1099" s="21"/>
      <c r="H1099" s="28">
        <v>0</v>
      </c>
      <c r="I1099" s="29">
        <v>9221</v>
      </c>
      <c r="J1099" s="28" t="s">
        <v>15</v>
      </c>
      <c r="K1099" s="29" t="str">
        <f t="shared" si="17"/>
        <v>***</v>
      </c>
    </row>
    <row r="1100" spans="1:11" x14ac:dyDescent="0.2">
      <c r="A1100" s="1" t="s">
        <v>16</v>
      </c>
      <c r="C1100" s="22"/>
      <c r="D1100" s="157"/>
      <c r="E1100" s="23" t="s">
        <v>708</v>
      </c>
      <c r="F1100" s="24"/>
      <c r="G1100" s="24"/>
      <c r="H1100" s="30">
        <v>0</v>
      </c>
      <c r="I1100" s="31">
        <v>9221</v>
      </c>
      <c r="J1100" s="30"/>
      <c r="K1100" s="31" t="str">
        <f t="shared" si="17"/>
        <v>***</v>
      </c>
    </row>
    <row r="1101" spans="1:11" x14ac:dyDescent="0.2">
      <c r="A1101" s="1" t="s">
        <v>528</v>
      </c>
      <c r="C1101" s="173"/>
      <c r="D1101" s="174"/>
      <c r="E1101" s="175" t="s">
        <v>709</v>
      </c>
      <c r="F1101" s="176"/>
      <c r="G1101" s="176"/>
      <c r="H1101" s="177">
        <v>0</v>
      </c>
      <c r="I1101" s="178">
        <v>9221</v>
      </c>
      <c r="J1101" s="177"/>
      <c r="K1101" s="178" t="str">
        <f t="shared" si="17"/>
        <v>***</v>
      </c>
    </row>
    <row r="1102" spans="1:11" hidden="1" x14ac:dyDescent="0.2">
      <c r="A1102" s="1" t="s">
        <v>528</v>
      </c>
      <c r="C1102" s="173"/>
      <c r="D1102" s="174"/>
      <c r="E1102" s="175"/>
      <c r="F1102" s="176" t="s">
        <v>710</v>
      </c>
      <c r="G1102" s="176" t="s">
        <v>711</v>
      </c>
      <c r="H1102" s="177"/>
      <c r="I1102" s="178">
        <v>9221</v>
      </c>
      <c r="J1102" s="177"/>
      <c r="K1102" s="178" t="str">
        <f t="shared" si="17"/>
        <v>***</v>
      </c>
    </row>
    <row r="1103" spans="1:11" x14ac:dyDescent="0.2">
      <c r="A1103" s="1" t="s">
        <v>13</v>
      </c>
      <c r="C1103" s="19" t="s">
        <v>938</v>
      </c>
      <c r="D1103" s="25" t="s">
        <v>65</v>
      </c>
      <c r="E1103" s="20" t="s">
        <v>66</v>
      </c>
      <c r="F1103" s="21"/>
      <c r="G1103" s="21"/>
      <c r="H1103" s="28">
        <v>14443</v>
      </c>
      <c r="I1103" s="29">
        <v>15338</v>
      </c>
      <c r="J1103" s="28" t="s">
        <v>15</v>
      </c>
      <c r="K1103" s="29">
        <f t="shared" si="17"/>
        <v>1.061967735235062</v>
      </c>
    </row>
    <row r="1104" spans="1:11" x14ac:dyDescent="0.2">
      <c r="A1104" s="1" t="s">
        <v>16</v>
      </c>
      <c r="C1104" s="22"/>
      <c r="D1104" s="157"/>
      <c r="E1104" s="23" t="s">
        <v>708</v>
      </c>
      <c r="F1104" s="24"/>
      <c r="G1104" s="24"/>
      <c r="H1104" s="30">
        <v>14443</v>
      </c>
      <c r="I1104" s="31">
        <v>15338</v>
      </c>
      <c r="J1104" s="30"/>
      <c r="K1104" s="31">
        <f t="shared" si="17"/>
        <v>1.061967735235062</v>
      </c>
    </row>
    <row r="1105" spans="1:11" x14ac:dyDescent="0.2">
      <c r="A1105" s="1" t="s">
        <v>528</v>
      </c>
      <c r="C1105" s="173"/>
      <c r="D1105" s="174"/>
      <c r="E1105" s="175" t="s">
        <v>709</v>
      </c>
      <c r="F1105" s="176"/>
      <c r="G1105" s="176"/>
      <c r="H1105" s="177">
        <v>14443</v>
      </c>
      <c r="I1105" s="178">
        <v>15338</v>
      </c>
      <c r="J1105" s="177"/>
      <c r="K1105" s="178">
        <f t="shared" si="17"/>
        <v>1.061967735235062</v>
      </c>
    </row>
    <row r="1106" spans="1:11" hidden="1" x14ac:dyDescent="0.2">
      <c r="A1106" s="1" t="s">
        <v>528</v>
      </c>
      <c r="C1106" s="173"/>
      <c r="D1106" s="174"/>
      <c r="E1106" s="175"/>
      <c r="F1106" s="176" t="s">
        <v>710</v>
      </c>
      <c r="G1106" s="176" t="s">
        <v>711</v>
      </c>
      <c r="H1106" s="177"/>
      <c r="I1106" s="178">
        <v>15338</v>
      </c>
      <c r="J1106" s="177"/>
      <c r="K1106" s="178" t="str">
        <f t="shared" si="17"/>
        <v>***</v>
      </c>
    </row>
    <row r="1107" spans="1:11" x14ac:dyDescent="0.2">
      <c r="A1107" s="1" t="s">
        <v>13</v>
      </c>
      <c r="C1107" s="19" t="s">
        <v>939</v>
      </c>
      <c r="D1107" s="25" t="s">
        <v>65</v>
      </c>
      <c r="E1107" s="20" t="s">
        <v>66</v>
      </c>
      <c r="F1107" s="21"/>
      <c r="G1107" s="21"/>
      <c r="H1107" s="28">
        <v>8137</v>
      </c>
      <c r="I1107" s="29">
        <v>8658</v>
      </c>
      <c r="J1107" s="28" t="s">
        <v>15</v>
      </c>
      <c r="K1107" s="29">
        <f t="shared" si="17"/>
        <v>1.0640285117365123</v>
      </c>
    </row>
    <row r="1108" spans="1:11" x14ac:dyDescent="0.2">
      <c r="A1108" s="1" t="s">
        <v>16</v>
      </c>
      <c r="C1108" s="22"/>
      <c r="D1108" s="157"/>
      <c r="E1108" s="23" t="s">
        <v>708</v>
      </c>
      <c r="F1108" s="24"/>
      <c r="G1108" s="24"/>
      <c r="H1108" s="30">
        <v>8137</v>
      </c>
      <c r="I1108" s="31">
        <v>8658</v>
      </c>
      <c r="J1108" s="30"/>
      <c r="K1108" s="31">
        <f t="shared" si="17"/>
        <v>1.0640285117365123</v>
      </c>
    </row>
    <row r="1109" spans="1:11" x14ac:dyDescent="0.2">
      <c r="A1109" s="1" t="s">
        <v>528</v>
      </c>
      <c r="C1109" s="173"/>
      <c r="D1109" s="174"/>
      <c r="E1109" s="175" t="s">
        <v>709</v>
      </c>
      <c r="F1109" s="176"/>
      <c r="G1109" s="176"/>
      <c r="H1109" s="177">
        <v>8137</v>
      </c>
      <c r="I1109" s="178">
        <v>8658</v>
      </c>
      <c r="J1109" s="177"/>
      <c r="K1109" s="178">
        <f t="shared" si="17"/>
        <v>1.0640285117365123</v>
      </c>
    </row>
    <row r="1110" spans="1:11" hidden="1" x14ac:dyDescent="0.2">
      <c r="A1110" s="1" t="s">
        <v>528</v>
      </c>
      <c r="C1110" s="173"/>
      <c r="D1110" s="174"/>
      <c r="E1110" s="175"/>
      <c r="F1110" s="176" t="s">
        <v>710</v>
      </c>
      <c r="G1110" s="176" t="s">
        <v>711</v>
      </c>
      <c r="H1110" s="177"/>
      <c r="I1110" s="178">
        <v>8658</v>
      </c>
      <c r="J1110" s="177"/>
      <c r="K1110" s="178" t="str">
        <f t="shared" si="17"/>
        <v>***</v>
      </c>
    </row>
    <row r="1111" spans="1:11" x14ac:dyDescent="0.2">
      <c r="A1111" s="1" t="s">
        <v>13</v>
      </c>
      <c r="C1111" s="19" t="s">
        <v>940</v>
      </c>
      <c r="D1111" s="25" t="s">
        <v>65</v>
      </c>
      <c r="E1111" s="20" t="s">
        <v>66</v>
      </c>
      <c r="F1111" s="21"/>
      <c r="G1111" s="21"/>
      <c r="H1111" s="28">
        <v>8932</v>
      </c>
      <c r="I1111" s="29">
        <v>8703</v>
      </c>
      <c r="J1111" s="28" t="s">
        <v>15</v>
      </c>
      <c r="K1111" s="29">
        <f t="shared" si="17"/>
        <v>0.97436184505150025</v>
      </c>
    </row>
    <row r="1112" spans="1:11" x14ac:dyDescent="0.2">
      <c r="A1112" s="1" t="s">
        <v>16</v>
      </c>
      <c r="C1112" s="22"/>
      <c r="D1112" s="157"/>
      <c r="E1112" s="23" t="s">
        <v>708</v>
      </c>
      <c r="F1112" s="24"/>
      <c r="G1112" s="24"/>
      <c r="H1112" s="30">
        <v>8932</v>
      </c>
      <c r="I1112" s="31">
        <v>8703</v>
      </c>
      <c r="J1112" s="30"/>
      <c r="K1112" s="31">
        <f t="shared" si="17"/>
        <v>0.97436184505150025</v>
      </c>
    </row>
    <row r="1113" spans="1:11" x14ac:dyDescent="0.2">
      <c r="A1113" s="1" t="s">
        <v>528</v>
      </c>
      <c r="C1113" s="173"/>
      <c r="D1113" s="174"/>
      <c r="E1113" s="175" t="s">
        <v>709</v>
      </c>
      <c r="F1113" s="176"/>
      <c r="G1113" s="176"/>
      <c r="H1113" s="177">
        <v>8932</v>
      </c>
      <c r="I1113" s="178">
        <v>8703</v>
      </c>
      <c r="J1113" s="177"/>
      <c r="K1113" s="178">
        <f t="shared" si="17"/>
        <v>0.97436184505150025</v>
      </c>
    </row>
    <row r="1114" spans="1:11" hidden="1" x14ac:dyDescent="0.2">
      <c r="A1114" s="1" t="s">
        <v>528</v>
      </c>
      <c r="C1114" s="173"/>
      <c r="D1114" s="174"/>
      <c r="E1114" s="175"/>
      <c r="F1114" s="176" t="s">
        <v>710</v>
      </c>
      <c r="G1114" s="176" t="s">
        <v>711</v>
      </c>
      <c r="H1114" s="177"/>
      <c r="I1114" s="178">
        <v>8703</v>
      </c>
      <c r="J1114" s="177"/>
      <c r="K1114" s="178" t="str">
        <f t="shared" si="17"/>
        <v>***</v>
      </c>
    </row>
    <row r="1115" spans="1:11" x14ac:dyDescent="0.2">
      <c r="A1115" s="1" t="s">
        <v>13</v>
      </c>
      <c r="C1115" s="19" t="s">
        <v>941</v>
      </c>
      <c r="D1115" s="25" t="s">
        <v>65</v>
      </c>
      <c r="E1115" s="20" t="s">
        <v>66</v>
      </c>
      <c r="F1115" s="21"/>
      <c r="G1115" s="21"/>
      <c r="H1115" s="28">
        <v>17578</v>
      </c>
      <c r="I1115" s="29">
        <v>17986</v>
      </c>
      <c r="J1115" s="28" t="s">
        <v>15</v>
      </c>
      <c r="K1115" s="29">
        <f t="shared" si="17"/>
        <v>1.0232108317214701</v>
      </c>
    </row>
    <row r="1116" spans="1:11" x14ac:dyDescent="0.2">
      <c r="A1116" s="1" t="s">
        <v>16</v>
      </c>
      <c r="C1116" s="22"/>
      <c r="D1116" s="157"/>
      <c r="E1116" s="23" t="s">
        <v>708</v>
      </c>
      <c r="F1116" s="24"/>
      <c r="G1116" s="24"/>
      <c r="H1116" s="30">
        <v>17578</v>
      </c>
      <c r="I1116" s="31">
        <v>17986</v>
      </c>
      <c r="J1116" s="30"/>
      <c r="K1116" s="31">
        <f t="shared" si="17"/>
        <v>1.0232108317214701</v>
      </c>
    </row>
    <row r="1117" spans="1:11" x14ac:dyDescent="0.2">
      <c r="A1117" s="1" t="s">
        <v>528</v>
      </c>
      <c r="C1117" s="173"/>
      <c r="D1117" s="174"/>
      <c r="E1117" s="175" t="s">
        <v>709</v>
      </c>
      <c r="F1117" s="176"/>
      <c r="G1117" s="176"/>
      <c r="H1117" s="177">
        <v>17578</v>
      </c>
      <c r="I1117" s="178">
        <v>17986</v>
      </c>
      <c r="J1117" s="177"/>
      <c r="K1117" s="178">
        <f t="shared" si="17"/>
        <v>1.0232108317214701</v>
      </c>
    </row>
    <row r="1118" spans="1:11" hidden="1" x14ac:dyDescent="0.2">
      <c r="A1118" s="1" t="s">
        <v>528</v>
      </c>
      <c r="C1118" s="173"/>
      <c r="D1118" s="174"/>
      <c r="E1118" s="175"/>
      <c r="F1118" s="176" t="s">
        <v>710</v>
      </c>
      <c r="G1118" s="176" t="s">
        <v>711</v>
      </c>
      <c r="H1118" s="177"/>
      <c r="I1118" s="178">
        <v>17986</v>
      </c>
      <c r="J1118" s="177"/>
      <c r="K1118" s="178" t="str">
        <f t="shared" si="17"/>
        <v>***</v>
      </c>
    </row>
    <row r="1119" spans="1:11" x14ac:dyDescent="0.2">
      <c r="A1119" s="1" t="s">
        <v>13</v>
      </c>
      <c r="C1119" s="19" t="s">
        <v>942</v>
      </c>
      <c r="D1119" s="25" t="s">
        <v>65</v>
      </c>
      <c r="E1119" s="20" t="s">
        <v>66</v>
      </c>
      <c r="F1119" s="21"/>
      <c r="G1119" s="21"/>
      <c r="H1119" s="28">
        <v>10477</v>
      </c>
      <c r="I1119" s="29">
        <v>11445</v>
      </c>
      <c r="J1119" s="28" t="s">
        <v>15</v>
      </c>
      <c r="K1119" s="29">
        <f t="shared" si="17"/>
        <v>1.0923928605516846</v>
      </c>
    </row>
    <row r="1120" spans="1:11" x14ac:dyDescent="0.2">
      <c r="A1120" s="1" t="s">
        <v>16</v>
      </c>
      <c r="C1120" s="22"/>
      <c r="D1120" s="157"/>
      <c r="E1120" s="23" t="s">
        <v>708</v>
      </c>
      <c r="F1120" s="24"/>
      <c r="G1120" s="24"/>
      <c r="H1120" s="30">
        <v>10477</v>
      </c>
      <c r="I1120" s="31">
        <v>11445</v>
      </c>
      <c r="J1120" s="30"/>
      <c r="K1120" s="31">
        <f t="shared" si="17"/>
        <v>1.0923928605516846</v>
      </c>
    </row>
    <row r="1121" spans="1:11" x14ac:dyDescent="0.2">
      <c r="A1121" s="1" t="s">
        <v>528</v>
      </c>
      <c r="C1121" s="173"/>
      <c r="D1121" s="174"/>
      <c r="E1121" s="175" t="s">
        <v>709</v>
      </c>
      <c r="F1121" s="176"/>
      <c r="G1121" s="176"/>
      <c r="H1121" s="177">
        <v>10477</v>
      </c>
      <c r="I1121" s="178">
        <v>11445</v>
      </c>
      <c r="J1121" s="177"/>
      <c r="K1121" s="178">
        <f t="shared" si="17"/>
        <v>1.0923928605516846</v>
      </c>
    </row>
    <row r="1122" spans="1:11" hidden="1" x14ac:dyDescent="0.2">
      <c r="A1122" s="1" t="s">
        <v>528</v>
      </c>
      <c r="C1122" s="173"/>
      <c r="D1122" s="174"/>
      <c r="E1122" s="175"/>
      <c r="F1122" s="176" t="s">
        <v>710</v>
      </c>
      <c r="G1122" s="176" t="s">
        <v>711</v>
      </c>
      <c r="H1122" s="177"/>
      <c r="I1122" s="178">
        <v>11445</v>
      </c>
      <c r="J1122" s="177"/>
      <c r="K1122" s="178" t="str">
        <f t="shared" si="17"/>
        <v>***</v>
      </c>
    </row>
    <row r="1123" spans="1:11" x14ac:dyDescent="0.2">
      <c r="A1123" s="1" t="s">
        <v>13</v>
      </c>
      <c r="C1123" s="19" t="s">
        <v>943</v>
      </c>
      <c r="D1123" s="25" t="s">
        <v>65</v>
      </c>
      <c r="E1123" s="20" t="s">
        <v>66</v>
      </c>
      <c r="F1123" s="21"/>
      <c r="G1123" s="21"/>
      <c r="H1123" s="28">
        <v>10676</v>
      </c>
      <c r="I1123" s="29">
        <v>11207</v>
      </c>
      <c r="J1123" s="28" t="s">
        <v>15</v>
      </c>
      <c r="K1123" s="29">
        <f t="shared" si="17"/>
        <v>1.0497377294866992</v>
      </c>
    </row>
    <row r="1124" spans="1:11" x14ac:dyDescent="0.2">
      <c r="A1124" s="1" t="s">
        <v>16</v>
      </c>
      <c r="C1124" s="22"/>
      <c r="D1124" s="157"/>
      <c r="E1124" s="23" t="s">
        <v>708</v>
      </c>
      <c r="F1124" s="24"/>
      <c r="G1124" s="24"/>
      <c r="H1124" s="30">
        <v>10676</v>
      </c>
      <c r="I1124" s="31">
        <v>11207</v>
      </c>
      <c r="J1124" s="30"/>
      <c r="K1124" s="31">
        <f t="shared" si="17"/>
        <v>1.0497377294866992</v>
      </c>
    </row>
    <row r="1125" spans="1:11" x14ac:dyDescent="0.2">
      <c r="A1125" s="1" t="s">
        <v>528</v>
      </c>
      <c r="C1125" s="173"/>
      <c r="D1125" s="174"/>
      <c r="E1125" s="175" t="s">
        <v>709</v>
      </c>
      <c r="F1125" s="176"/>
      <c r="G1125" s="176"/>
      <c r="H1125" s="177">
        <v>10676</v>
      </c>
      <c r="I1125" s="178">
        <v>11207</v>
      </c>
      <c r="J1125" s="177"/>
      <c r="K1125" s="178">
        <f t="shared" si="17"/>
        <v>1.0497377294866992</v>
      </c>
    </row>
    <row r="1126" spans="1:11" hidden="1" x14ac:dyDescent="0.2">
      <c r="A1126" s="1" t="s">
        <v>528</v>
      </c>
      <c r="C1126" s="173"/>
      <c r="D1126" s="174"/>
      <c r="E1126" s="175"/>
      <c r="F1126" s="176" t="s">
        <v>710</v>
      </c>
      <c r="G1126" s="176" t="s">
        <v>711</v>
      </c>
      <c r="H1126" s="177"/>
      <c r="I1126" s="178">
        <v>11207</v>
      </c>
      <c r="J1126" s="177"/>
      <c r="K1126" s="178" t="str">
        <f t="shared" si="17"/>
        <v>***</v>
      </c>
    </row>
    <row r="1127" spans="1:11" x14ac:dyDescent="0.2">
      <c r="A1127" s="1" t="s">
        <v>13</v>
      </c>
      <c r="C1127" s="19" t="s">
        <v>944</v>
      </c>
      <c r="D1127" s="25" t="s">
        <v>65</v>
      </c>
      <c r="E1127" s="20" t="s">
        <v>66</v>
      </c>
      <c r="F1127" s="21"/>
      <c r="G1127" s="21"/>
      <c r="H1127" s="28">
        <v>8660</v>
      </c>
      <c r="I1127" s="29">
        <v>9192</v>
      </c>
      <c r="J1127" s="28" t="s">
        <v>15</v>
      </c>
      <c r="K1127" s="29">
        <f t="shared" si="17"/>
        <v>1.0614318706697459</v>
      </c>
    </row>
    <row r="1128" spans="1:11" x14ac:dyDescent="0.2">
      <c r="A1128" s="1" t="s">
        <v>16</v>
      </c>
      <c r="C1128" s="22"/>
      <c r="D1128" s="157"/>
      <c r="E1128" s="23" t="s">
        <v>708</v>
      </c>
      <c r="F1128" s="24"/>
      <c r="G1128" s="24"/>
      <c r="H1128" s="30">
        <v>8660</v>
      </c>
      <c r="I1128" s="31">
        <v>9192</v>
      </c>
      <c r="J1128" s="30"/>
      <c r="K1128" s="31">
        <f t="shared" si="17"/>
        <v>1.0614318706697459</v>
      </c>
    </row>
    <row r="1129" spans="1:11" x14ac:dyDescent="0.2">
      <c r="A1129" s="1" t="s">
        <v>528</v>
      </c>
      <c r="C1129" s="173"/>
      <c r="D1129" s="174"/>
      <c r="E1129" s="175" t="s">
        <v>709</v>
      </c>
      <c r="F1129" s="176"/>
      <c r="G1129" s="176"/>
      <c r="H1129" s="177">
        <v>8660</v>
      </c>
      <c r="I1129" s="178">
        <v>9192</v>
      </c>
      <c r="J1129" s="177"/>
      <c r="K1129" s="178">
        <f t="shared" si="17"/>
        <v>1.0614318706697459</v>
      </c>
    </row>
    <row r="1130" spans="1:11" hidden="1" x14ac:dyDescent="0.2">
      <c r="A1130" s="1" t="s">
        <v>528</v>
      </c>
      <c r="C1130" s="173"/>
      <c r="D1130" s="174"/>
      <c r="E1130" s="175"/>
      <c r="F1130" s="176" t="s">
        <v>710</v>
      </c>
      <c r="G1130" s="176" t="s">
        <v>711</v>
      </c>
      <c r="H1130" s="177"/>
      <c r="I1130" s="178">
        <v>9192</v>
      </c>
      <c r="J1130" s="177"/>
      <c r="K1130" s="178" t="str">
        <f t="shared" si="17"/>
        <v>***</v>
      </c>
    </row>
    <row r="1131" spans="1:11" x14ac:dyDescent="0.2">
      <c r="A1131" s="1" t="s">
        <v>13</v>
      </c>
      <c r="C1131" s="19" t="s">
        <v>945</v>
      </c>
      <c r="D1131" s="25" t="s">
        <v>65</v>
      </c>
      <c r="E1131" s="20" t="s">
        <v>66</v>
      </c>
      <c r="F1131" s="21"/>
      <c r="G1131" s="21"/>
      <c r="H1131" s="28">
        <v>8865</v>
      </c>
      <c r="I1131" s="29">
        <v>9601</v>
      </c>
      <c r="J1131" s="28" t="s">
        <v>15</v>
      </c>
      <c r="K1131" s="29">
        <f t="shared" si="17"/>
        <v>1.0830231246474902</v>
      </c>
    </row>
    <row r="1132" spans="1:11" x14ac:dyDescent="0.2">
      <c r="A1132" s="1" t="s">
        <v>16</v>
      </c>
      <c r="C1132" s="22"/>
      <c r="D1132" s="157"/>
      <c r="E1132" s="23" t="s">
        <v>708</v>
      </c>
      <c r="F1132" s="24"/>
      <c r="G1132" s="24"/>
      <c r="H1132" s="30">
        <v>8865</v>
      </c>
      <c r="I1132" s="31">
        <v>9601</v>
      </c>
      <c r="J1132" s="30"/>
      <c r="K1132" s="31">
        <f t="shared" si="17"/>
        <v>1.0830231246474902</v>
      </c>
    </row>
    <row r="1133" spans="1:11" x14ac:dyDescent="0.2">
      <c r="A1133" s="1" t="s">
        <v>528</v>
      </c>
      <c r="C1133" s="173"/>
      <c r="D1133" s="174"/>
      <c r="E1133" s="175" t="s">
        <v>709</v>
      </c>
      <c r="F1133" s="176"/>
      <c r="G1133" s="176"/>
      <c r="H1133" s="177">
        <v>8865</v>
      </c>
      <c r="I1133" s="178">
        <v>9601</v>
      </c>
      <c r="J1133" s="177"/>
      <c r="K1133" s="178">
        <f t="shared" si="17"/>
        <v>1.0830231246474902</v>
      </c>
    </row>
    <row r="1134" spans="1:11" hidden="1" x14ac:dyDescent="0.2">
      <c r="A1134" s="1" t="s">
        <v>528</v>
      </c>
      <c r="C1134" s="173"/>
      <c r="D1134" s="174"/>
      <c r="E1134" s="175"/>
      <c r="F1134" s="176" t="s">
        <v>710</v>
      </c>
      <c r="G1134" s="176" t="s">
        <v>711</v>
      </c>
      <c r="H1134" s="177"/>
      <c r="I1134" s="178">
        <v>9601</v>
      </c>
      <c r="J1134" s="177"/>
      <c r="K1134" s="178" t="str">
        <f t="shared" si="17"/>
        <v>***</v>
      </c>
    </row>
    <row r="1135" spans="1:11" x14ac:dyDescent="0.2">
      <c r="A1135" s="1" t="s">
        <v>13</v>
      </c>
      <c r="C1135" s="19" t="s">
        <v>946</v>
      </c>
      <c r="D1135" s="25" t="s">
        <v>65</v>
      </c>
      <c r="E1135" s="20" t="s">
        <v>66</v>
      </c>
      <c r="F1135" s="21"/>
      <c r="G1135" s="21"/>
      <c r="H1135" s="28">
        <v>8530</v>
      </c>
      <c r="I1135" s="29">
        <v>8997</v>
      </c>
      <c r="J1135" s="28" t="s">
        <v>15</v>
      </c>
      <c r="K1135" s="29">
        <f t="shared" si="17"/>
        <v>1.0547479484173505</v>
      </c>
    </row>
    <row r="1136" spans="1:11" x14ac:dyDescent="0.2">
      <c r="A1136" s="1" t="s">
        <v>16</v>
      </c>
      <c r="C1136" s="22"/>
      <c r="D1136" s="157"/>
      <c r="E1136" s="23" t="s">
        <v>708</v>
      </c>
      <c r="F1136" s="24"/>
      <c r="G1136" s="24"/>
      <c r="H1136" s="30">
        <v>8530</v>
      </c>
      <c r="I1136" s="31">
        <v>8997</v>
      </c>
      <c r="J1136" s="30"/>
      <c r="K1136" s="31">
        <f t="shared" si="17"/>
        <v>1.0547479484173505</v>
      </c>
    </row>
    <row r="1137" spans="1:11" x14ac:dyDescent="0.2">
      <c r="A1137" s="1" t="s">
        <v>528</v>
      </c>
      <c r="C1137" s="173"/>
      <c r="D1137" s="174"/>
      <c r="E1137" s="175" t="s">
        <v>709</v>
      </c>
      <c r="F1137" s="176"/>
      <c r="G1137" s="176"/>
      <c r="H1137" s="177">
        <v>8530</v>
      </c>
      <c r="I1137" s="178">
        <v>8997</v>
      </c>
      <c r="J1137" s="177"/>
      <c r="K1137" s="178">
        <f t="shared" si="17"/>
        <v>1.0547479484173505</v>
      </c>
    </row>
    <row r="1138" spans="1:11" hidden="1" x14ac:dyDescent="0.2">
      <c r="A1138" s="1" t="s">
        <v>528</v>
      </c>
      <c r="C1138" s="173"/>
      <c r="D1138" s="174"/>
      <c r="E1138" s="175"/>
      <c r="F1138" s="176" t="s">
        <v>710</v>
      </c>
      <c r="G1138" s="176" t="s">
        <v>711</v>
      </c>
      <c r="H1138" s="177"/>
      <c r="I1138" s="178">
        <v>8997</v>
      </c>
      <c r="J1138" s="177"/>
      <c r="K1138" s="178" t="str">
        <f t="shared" si="17"/>
        <v>***</v>
      </c>
    </row>
    <row r="1139" spans="1:11" x14ac:dyDescent="0.2">
      <c r="A1139" s="1" t="s">
        <v>13</v>
      </c>
      <c r="C1139" s="19" t="s">
        <v>947</v>
      </c>
      <c r="D1139" s="25" t="s">
        <v>65</v>
      </c>
      <c r="E1139" s="20" t="s">
        <v>66</v>
      </c>
      <c r="F1139" s="21"/>
      <c r="G1139" s="21"/>
      <c r="H1139" s="28">
        <v>15660</v>
      </c>
      <c r="I1139" s="29">
        <v>16820</v>
      </c>
      <c r="J1139" s="28" t="s">
        <v>15</v>
      </c>
      <c r="K1139" s="29">
        <f t="shared" si="17"/>
        <v>1.0740740740740742</v>
      </c>
    </row>
    <row r="1140" spans="1:11" x14ac:dyDescent="0.2">
      <c r="A1140" s="1" t="s">
        <v>16</v>
      </c>
      <c r="C1140" s="22"/>
      <c r="D1140" s="157"/>
      <c r="E1140" s="23" t="s">
        <v>708</v>
      </c>
      <c r="F1140" s="24"/>
      <c r="G1140" s="24"/>
      <c r="H1140" s="30">
        <v>15660</v>
      </c>
      <c r="I1140" s="31">
        <v>16820</v>
      </c>
      <c r="J1140" s="30"/>
      <c r="K1140" s="31">
        <f t="shared" si="17"/>
        <v>1.0740740740740742</v>
      </c>
    </row>
    <row r="1141" spans="1:11" x14ac:dyDescent="0.2">
      <c r="A1141" s="1" t="s">
        <v>528</v>
      </c>
      <c r="C1141" s="173"/>
      <c r="D1141" s="174"/>
      <c r="E1141" s="175" t="s">
        <v>709</v>
      </c>
      <c r="F1141" s="176"/>
      <c r="G1141" s="176"/>
      <c r="H1141" s="177">
        <v>15660</v>
      </c>
      <c r="I1141" s="178">
        <v>16820</v>
      </c>
      <c r="J1141" s="177"/>
      <c r="K1141" s="178">
        <f t="shared" si="17"/>
        <v>1.0740740740740742</v>
      </c>
    </row>
    <row r="1142" spans="1:11" hidden="1" x14ac:dyDescent="0.2">
      <c r="A1142" s="1" t="s">
        <v>528</v>
      </c>
      <c r="C1142" s="173"/>
      <c r="D1142" s="174"/>
      <c r="E1142" s="175"/>
      <c r="F1142" s="176" t="s">
        <v>710</v>
      </c>
      <c r="G1142" s="176" t="s">
        <v>711</v>
      </c>
      <c r="H1142" s="177"/>
      <c r="I1142" s="178">
        <v>16820</v>
      </c>
      <c r="J1142" s="177"/>
      <c r="K1142" s="178" t="str">
        <f t="shared" si="17"/>
        <v>***</v>
      </c>
    </row>
    <row r="1143" spans="1:11" x14ac:dyDescent="0.2">
      <c r="A1143" s="1" t="s">
        <v>13</v>
      </c>
      <c r="C1143" s="19" t="s">
        <v>948</v>
      </c>
      <c r="D1143" s="25" t="s">
        <v>65</v>
      </c>
      <c r="E1143" s="20" t="s">
        <v>66</v>
      </c>
      <c r="F1143" s="21"/>
      <c r="G1143" s="21"/>
      <c r="H1143" s="28">
        <v>18104</v>
      </c>
      <c r="I1143" s="29">
        <v>18578</v>
      </c>
      <c r="J1143" s="28" t="s">
        <v>15</v>
      </c>
      <c r="K1143" s="29">
        <f t="shared" si="17"/>
        <v>1.0261820592134334</v>
      </c>
    </row>
    <row r="1144" spans="1:11" x14ac:dyDescent="0.2">
      <c r="A1144" s="1" t="s">
        <v>16</v>
      </c>
      <c r="C1144" s="22"/>
      <c r="D1144" s="157"/>
      <c r="E1144" s="23" t="s">
        <v>708</v>
      </c>
      <c r="F1144" s="24"/>
      <c r="G1144" s="24"/>
      <c r="H1144" s="30">
        <v>18104</v>
      </c>
      <c r="I1144" s="31">
        <v>18578</v>
      </c>
      <c r="J1144" s="30"/>
      <c r="K1144" s="31">
        <f t="shared" si="17"/>
        <v>1.0261820592134334</v>
      </c>
    </row>
    <row r="1145" spans="1:11" x14ac:dyDescent="0.2">
      <c r="A1145" s="1" t="s">
        <v>528</v>
      </c>
      <c r="C1145" s="173"/>
      <c r="D1145" s="174"/>
      <c r="E1145" s="175" t="s">
        <v>709</v>
      </c>
      <c r="F1145" s="176"/>
      <c r="G1145" s="176"/>
      <c r="H1145" s="177">
        <v>18104</v>
      </c>
      <c r="I1145" s="178">
        <v>18578</v>
      </c>
      <c r="J1145" s="177"/>
      <c r="K1145" s="178">
        <f t="shared" si="17"/>
        <v>1.0261820592134334</v>
      </c>
    </row>
    <row r="1146" spans="1:11" hidden="1" x14ac:dyDescent="0.2">
      <c r="A1146" s="1" t="s">
        <v>528</v>
      </c>
      <c r="C1146" s="173"/>
      <c r="D1146" s="174"/>
      <c r="E1146" s="175"/>
      <c r="F1146" s="176" t="s">
        <v>710</v>
      </c>
      <c r="G1146" s="176" t="s">
        <v>711</v>
      </c>
      <c r="H1146" s="177"/>
      <c r="I1146" s="178">
        <v>18578</v>
      </c>
      <c r="J1146" s="177"/>
      <c r="K1146" s="178" t="str">
        <f t="shared" si="17"/>
        <v>***</v>
      </c>
    </row>
    <row r="1147" spans="1:11" x14ac:dyDescent="0.2">
      <c r="A1147" s="1" t="s">
        <v>13</v>
      </c>
      <c r="C1147" s="19" t="s">
        <v>949</v>
      </c>
      <c r="D1147" s="25" t="s">
        <v>65</v>
      </c>
      <c r="E1147" s="20" t="s">
        <v>66</v>
      </c>
      <c r="F1147" s="21"/>
      <c r="G1147" s="21"/>
      <c r="H1147" s="28">
        <v>11016</v>
      </c>
      <c r="I1147" s="29">
        <v>12289</v>
      </c>
      <c r="J1147" s="28" t="s">
        <v>15</v>
      </c>
      <c r="K1147" s="29">
        <f t="shared" si="17"/>
        <v>1.115559186637618</v>
      </c>
    </row>
    <row r="1148" spans="1:11" x14ac:dyDescent="0.2">
      <c r="A1148" s="1" t="s">
        <v>16</v>
      </c>
      <c r="C1148" s="22"/>
      <c r="D1148" s="157"/>
      <c r="E1148" s="23" t="s">
        <v>708</v>
      </c>
      <c r="F1148" s="24"/>
      <c r="G1148" s="24"/>
      <c r="H1148" s="30">
        <v>11016</v>
      </c>
      <c r="I1148" s="31">
        <v>12289</v>
      </c>
      <c r="J1148" s="30"/>
      <c r="K1148" s="31">
        <f t="shared" ref="K1148:K1211" si="18">IF(H1148=0,"***",I1148/H1148)</f>
        <v>1.115559186637618</v>
      </c>
    </row>
    <row r="1149" spans="1:11" x14ac:dyDescent="0.2">
      <c r="A1149" s="1" t="s">
        <v>528</v>
      </c>
      <c r="C1149" s="173"/>
      <c r="D1149" s="174"/>
      <c r="E1149" s="175" t="s">
        <v>709</v>
      </c>
      <c r="F1149" s="176"/>
      <c r="G1149" s="176"/>
      <c r="H1149" s="177">
        <v>11016</v>
      </c>
      <c r="I1149" s="178">
        <v>12289</v>
      </c>
      <c r="J1149" s="177"/>
      <c r="K1149" s="178">
        <f t="shared" si="18"/>
        <v>1.115559186637618</v>
      </c>
    </row>
    <row r="1150" spans="1:11" hidden="1" x14ac:dyDescent="0.2">
      <c r="A1150" s="1" t="s">
        <v>528</v>
      </c>
      <c r="C1150" s="173"/>
      <c r="D1150" s="174"/>
      <c r="E1150" s="175"/>
      <c r="F1150" s="176" t="s">
        <v>710</v>
      </c>
      <c r="G1150" s="176" t="s">
        <v>711</v>
      </c>
      <c r="H1150" s="177"/>
      <c r="I1150" s="178">
        <v>12289</v>
      </c>
      <c r="J1150" s="177"/>
      <c r="K1150" s="178" t="str">
        <f t="shared" si="18"/>
        <v>***</v>
      </c>
    </row>
    <row r="1151" spans="1:11" x14ac:dyDescent="0.2">
      <c r="A1151" s="1" t="s">
        <v>13</v>
      </c>
      <c r="C1151" s="19" t="s">
        <v>950</v>
      </c>
      <c r="D1151" s="25" t="s">
        <v>65</v>
      </c>
      <c r="E1151" s="20" t="s">
        <v>66</v>
      </c>
      <c r="F1151" s="21"/>
      <c r="G1151" s="21"/>
      <c r="H1151" s="28">
        <v>4956</v>
      </c>
      <c r="I1151" s="29">
        <v>5305</v>
      </c>
      <c r="J1151" s="28" t="s">
        <v>15</v>
      </c>
      <c r="K1151" s="29">
        <f t="shared" si="18"/>
        <v>1.0704196933010492</v>
      </c>
    </row>
    <row r="1152" spans="1:11" x14ac:dyDescent="0.2">
      <c r="A1152" s="1" t="s">
        <v>16</v>
      </c>
      <c r="C1152" s="22"/>
      <c r="D1152" s="157"/>
      <c r="E1152" s="23" t="s">
        <v>708</v>
      </c>
      <c r="F1152" s="24"/>
      <c r="G1152" s="24"/>
      <c r="H1152" s="30">
        <v>4956</v>
      </c>
      <c r="I1152" s="31">
        <v>5305</v>
      </c>
      <c r="J1152" s="30"/>
      <c r="K1152" s="31">
        <f t="shared" si="18"/>
        <v>1.0704196933010492</v>
      </c>
    </row>
    <row r="1153" spans="1:11" x14ac:dyDescent="0.2">
      <c r="A1153" s="1" t="s">
        <v>528</v>
      </c>
      <c r="C1153" s="173"/>
      <c r="D1153" s="174"/>
      <c r="E1153" s="175" t="s">
        <v>709</v>
      </c>
      <c r="F1153" s="176"/>
      <c r="G1153" s="176"/>
      <c r="H1153" s="177">
        <v>4956</v>
      </c>
      <c r="I1153" s="178">
        <v>5305</v>
      </c>
      <c r="J1153" s="177"/>
      <c r="K1153" s="178">
        <f t="shared" si="18"/>
        <v>1.0704196933010492</v>
      </c>
    </row>
    <row r="1154" spans="1:11" hidden="1" x14ac:dyDescent="0.2">
      <c r="A1154" s="1" t="s">
        <v>528</v>
      </c>
      <c r="C1154" s="173"/>
      <c r="D1154" s="174"/>
      <c r="E1154" s="175"/>
      <c r="F1154" s="176" t="s">
        <v>710</v>
      </c>
      <c r="G1154" s="176" t="s">
        <v>711</v>
      </c>
      <c r="H1154" s="177"/>
      <c r="I1154" s="178">
        <v>5305</v>
      </c>
      <c r="J1154" s="177"/>
      <c r="K1154" s="178" t="str">
        <f t="shared" si="18"/>
        <v>***</v>
      </c>
    </row>
    <row r="1155" spans="1:11" x14ac:dyDescent="0.2">
      <c r="A1155" s="1" t="s">
        <v>13</v>
      </c>
      <c r="C1155" s="19" t="s">
        <v>951</v>
      </c>
      <c r="D1155" s="25" t="s">
        <v>65</v>
      </c>
      <c r="E1155" s="20" t="s">
        <v>66</v>
      </c>
      <c r="F1155" s="21"/>
      <c r="G1155" s="21"/>
      <c r="H1155" s="28">
        <v>14890</v>
      </c>
      <c r="I1155" s="29">
        <v>13545</v>
      </c>
      <c r="J1155" s="28" t="s">
        <v>15</v>
      </c>
      <c r="K1155" s="29">
        <f t="shared" si="18"/>
        <v>0.90967092008059103</v>
      </c>
    </row>
    <row r="1156" spans="1:11" x14ac:dyDescent="0.2">
      <c r="A1156" s="1" t="s">
        <v>16</v>
      </c>
      <c r="C1156" s="22"/>
      <c r="D1156" s="157"/>
      <c r="E1156" s="23" t="s">
        <v>708</v>
      </c>
      <c r="F1156" s="24"/>
      <c r="G1156" s="24"/>
      <c r="H1156" s="30">
        <v>14890</v>
      </c>
      <c r="I1156" s="31">
        <v>13545</v>
      </c>
      <c r="J1156" s="30"/>
      <c r="K1156" s="31">
        <f t="shared" si="18"/>
        <v>0.90967092008059103</v>
      </c>
    </row>
    <row r="1157" spans="1:11" x14ac:dyDescent="0.2">
      <c r="A1157" s="1" t="s">
        <v>528</v>
      </c>
      <c r="C1157" s="173"/>
      <c r="D1157" s="174"/>
      <c r="E1157" s="175" t="s">
        <v>709</v>
      </c>
      <c r="F1157" s="176"/>
      <c r="G1157" s="176"/>
      <c r="H1157" s="177">
        <v>14890</v>
      </c>
      <c r="I1157" s="178">
        <v>13545</v>
      </c>
      <c r="J1157" s="177"/>
      <c r="K1157" s="178">
        <f t="shared" si="18"/>
        <v>0.90967092008059103</v>
      </c>
    </row>
    <row r="1158" spans="1:11" hidden="1" x14ac:dyDescent="0.2">
      <c r="A1158" s="1" t="s">
        <v>528</v>
      </c>
      <c r="C1158" s="173"/>
      <c r="D1158" s="174"/>
      <c r="E1158" s="175"/>
      <c r="F1158" s="176" t="s">
        <v>710</v>
      </c>
      <c r="G1158" s="176" t="s">
        <v>711</v>
      </c>
      <c r="H1158" s="177"/>
      <c r="I1158" s="178">
        <v>13545</v>
      </c>
      <c r="J1158" s="177"/>
      <c r="K1158" s="178" t="str">
        <f t="shared" si="18"/>
        <v>***</v>
      </c>
    </row>
    <row r="1159" spans="1:11" x14ac:dyDescent="0.2">
      <c r="A1159" s="1" t="s">
        <v>13</v>
      </c>
      <c r="C1159" s="19" t="s">
        <v>952</v>
      </c>
      <c r="D1159" s="25" t="s">
        <v>65</v>
      </c>
      <c r="E1159" s="20" t="s">
        <v>66</v>
      </c>
      <c r="F1159" s="21"/>
      <c r="G1159" s="21"/>
      <c r="H1159" s="28">
        <v>10771</v>
      </c>
      <c r="I1159" s="29">
        <v>11730</v>
      </c>
      <c r="J1159" s="28" t="s">
        <v>15</v>
      </c>
      <c r="K1159" s="29">
        <f t="shared" si="18"/>
        <v>1.0890353727601894</v>
      </c>
    </row>
    <row r="1160" spans="1:11" x14ac:dyDescent="0.2">
      <c r="A1160" s="1" t="s">
        <v>16</v>
      </c>
      <c r="C1160" s="22"/>
      <c r="D1160" s="157"/>
      <c r="E1160" s="23" t="s">
        <v>708</v>
      </c>
      <c r="F1160" s="24"/>
      <c r="G1160" s="24"/>
      <c r="H1160" s="30">
        <v>10771</v>
      </c>
      <c r="I1160" s="31">
        <v>11730</v>
      </c>
      <c r="J1160" s="30"/>
      <c r="K1160" s="31">
        <f t="shared" si="18"/>
        <v>1.0890353727601894</v>
      </c>
    </row>
    <row r="1161" spans="1:11" x14ac:dyDescent="0.2">
      <c r="A1161" s="1" t="s">
        <v>528</v>
      </c>
      <c r="C1161" s="173"/>
      <c r="D1161" s="174"/>
      <c r="E1161" s="175" t="s">
        <v>709</v>
      </c>
      <c r="F1161" s="176"/>
      <c r="G1161" s="176"/>
      <c r="H1161" s="177">
        <v>10771</v>
      </c>
      <c r="I1161" s="178">
        <v>11730</v>
      </c>
      <c r="J1161" s="177"/>
      <c r="K1161" s="178">
        <f t="shared" si="18"/>
        <v>1.0890353727601894</v>
      </c>
    </row>
    <row r="1162" spans="1:11" hidden="1" x14ac:dyDescent="0.2">
      <c r="A1162" s="1" t="s">
        <v>528</v>
      </c>
      <c r="C1162" s="173"/>
      <c r="D1162" s="174"/>
      <c r="E1162" s="175"/>
      <c r="F1162" s="176" t="s">
        <v>710</v>
      </c>
      <c r="G1162" s="176" t="s">
        <v>711</v>
      </c>
      <c r="H1162" s="177"/>
      <c r="I1162" s="178">
        <v>11730</v>
      </c>
      <c r="J1162" s="177"/>
      <c r="K1162" s="178" t="str">
        <f t="shared" si="18"/>
        <v>***</v>
      </c>
    </row>
    <row r="1163" spans="1:11" x14ac:dyDescent="0.2">
      <c r="A1163" s="1" t="s">
        <v>13</v>
      </c>
      <c r="C1163" s="19" t="s">
        <v>953</v>
      </c>
      <c r="D1163" s="25" t="s">
        <v>65</v>
      </c>
      <c r="E1163" s="20" t="s">
        <v>66</v>
      </c>
      <c r="F1163" s="21"/>
      <c r="G1163" s="21"/>
      <c r="H1163" s="28">
        <v>11379</v>
      </c>
      <c r="I1163" s="29">
        <v>13362</v>
      </c>
      <c r="J1163" s="28" t="s">
        <v>15</v>
      </c>
      <c r="K1163" s="29">
        <f t="shared" si="18"/>
        <v>1.1742683891378856</v>
      </c>
    </row>
    <row r="1164" spans="1:11" x14ac:dyDescent="0.2">
      <c r="A1164" s="1" t="s">
        <v>16</v>
      </c>
      <c r="C1164" s="22"/>
      <c r="D1164" s="157"/>
      <c r="E1164" s="23" t="s">
        <v>708</v>
      </c>
      <c r="F1164" s="24"/>
      <c r="G1164" s="24"/>
      <c r="H1164" s="30">
        <v>11379</v>
      </c>
      <c r="I1164" s="31">
        <v>13362</v>
      </c>
      <c r="J1164" s="30"/>
      <c r="K1164" s="31">
        <f t="shared" si="18"/>
        <v>1.1742683891378856</v>
      </c>
    </row>
    <row r="1165" spans="1:11" x14ac:dyDescent="0.2">
      <c r="A1165" s="1" t="s">
        <v>528</v>
      </c>
      <c r="C1165" s="173"/>
      <c r="D1165" s="174"/>
      <c r="E1165" s="175" t="s">
        <v>709</v>
      </c>
      <c r="F1165" s="176"/>
      <c r="G1165" s="176"/>
      <c r="H1165" s="177">
        <v>11379</v>
      </c>
      <c r="I1165" s="178">
        <v>13362</v>
      </c>
      <c r="J1165" s="177"/>
      <c r="K1165" s="178">
        <f t="shared" si="18"/>
        <v>1.1742683891378856</v>
      </c>
    </row>
    <row r="1166" spans="1:11" hidden="1" x14ac:dyDescent="0.2">
      <c r="A1166" s="1" t="s">
        <v>528</v>
      </c>
      <c r="C1166" s="173"/>
      <c r="D1166" s="174"/>
      <c r="E1166" s="175"/>
      <c r="F1166" s="176" t="s">
        <v>710</v>
      </c>
      <c r="G1166" s="176" t="s">
        <v>711</v>
      </c>
      <c r="H1166" s="177"/>
      <c r="I1166" s="178">
        <v>13362</v>
      </c>
      <c r="J1166" s="177"/>
      <c r="K1166" s="178" t="str">
        <f t="shared" si="18"/>
        <v>***</v>
      </c>
    </row>
    <row r="1167" spans="1:11" x14ac:dyDescent="0.2">
      <c r="A1167" s="1" t="s">
        <v>13</v>
      </c>
      <c r="C1167" s="19" t="s">
        <v>954</v>
      </c>
      <c r="D1167" s="25" t="s">
        <v>65</v>
      </c>
      <c r="E1167" s="20" t="s">
        <v>66</v>
      </c>
      <c r="F1167" s="21"/>
      <c r="G1167" s="21"/>
      <c r="H1167" s="28">
        <v>15946</v>
      </c>
      <c r="I1167" s="29">
        <v>17742</v>
      </c>
      <c r="J1167" s="28" t="s">
        <v>15</v>
      </c>
      <c r="K1167" s="29">
        <f t="shared" si="18"/>
        <v>1.1126301266775367</v>
      </c>
    </row>
    <row r="1168" spans="1:11" x14ac:dyDescent="0.2">
      <c r="A1168" s="1" t="s">
        <v>16</v>
      </c>
      <c r="C1168" s="22"/>
      <c r="D1168" s="157"/>
      <c r="E1168" s="23" t="s">
        <v>708</v>
      </c>
      <c r="F1168" s="24"/>
      <c r="G1168" s="24"/>
      <c r="H1168" s="30">
        <v>15946</v>
      </c>
      <c r="I1168" s="31">
        <v>17742</v>
      </c>
      <c r="J1168" s="30"/>
      <c r="K1168" s="31">
        <f t="shared" si="18"/>
        <v>1.1126301266775367</v>
      </c>
    </row>
    <row r="1169" spans="1:11" x14ac:dyDescent="0.2">
      <c r="A1169" s="1" t="s">
        <v>528</v>
      </c>
      <c r="C1169" s="173"/>
      <c r="D1169" s="174"/>
      <c r="E1169" s="175" t="s">
        <v>709</v>
      </c>
      <c r="F1169" s="176"/>
      <c r="G1169" s="176"/>
      <c r="H1169" s="177">
        <v>15946</v>
      </c>
      <c r="I1169" s="178">
        <v>17742</v>
      </c>
      <c r="J1169" s="177"/>
      <c r="K1169" s="178">
        <f t="shared" si="18"/>
        <v>1.1126301266775367</v>
      </c>
    </row>
    <row r="1170" spans="1:11" hidden="1" x14ac:dyDescent="0.2">
      <c r="A1170" s="1" t="s">
        <v>528</v>
      </c>
      <c r="C1170" s="173"/>
      <c r="D1170" s="174"/>
      <c r="E1170" s="175"/>
      <c r="F1170" s="176" t="s">
        <v>710</v>
      </c>
      <c r="G1170" s="176" t="s">
        <v>711</v>
      </c>
      <c r="H1170" s="177"/>
      <c r="I1170" s="178">
        <v>17742</v>
      </c>
      <c r="J1170" s="177"/>
      <c r="K1170" s="178" t="str">
        <f t="shared" si="18"/>
        <v>***</v>
      </c>
    </row>
    <row r="1171" spans="1:11" x14ac:dyDescent="0.2">
      <c r="A1171" s="1" t="s">
        <v>13</v>
      </c>
      <c r="C1171" s="19" t="s">
        <v>955</v>
      </c>
      <c r="D1171" s="25" t="s">
        <v>65</v>
      </c>
      <c r="E1171" s="20" t="s">
        <v>66</v>
      </c>
      <c r="F1171" s="21"/>
      <c r="G1171" s="21"/>
      <c r="H1171" s="28">
        <v>11567</v>
      </c>
      <c r="I1171" s="29">
        <v>12243</v>
      </c>
      <c r="J1171" s="28" t="s">
        <v>15</v>
      </c>
      <c r="K1171" s="29">
        <f t="shared" si="18"/>
        <v>1.0584421198236362</v>
      </c>
    </row>
    <row r="1172" spans="1:11" x14ac:dyDescent="0.2">
      <c r="A1172" s="1" t="s">
        <v>16</v>
      </c>
      <c r="C1172" s="22"/>
      <c r="D1172" s="157"/>
      <c r="E1172" s="23" t="s">
        <v>708</v>
      </c>
      <c r="F1172" s="24"/>
      <c r="G1172" s="24"/>
      <c r="H1172" s="30">
        <v>11567</v>
      </c>
      <c r="I1172" s="31">
        <v>12243</v>
      </c>
      <c r="J1172" s="30"/>
      <c r="K1172" s="31">
        <f t="shared" si="18"/>
        <v>1.0584421198236362</v>
      </c>
    </row>
    <row r="1173" spans="1:11" x14ac:dyDescent="0.2">
      <c r="A1173" s="1" t="s">
        <v>528</v>
      </c>
      <c r="C1173" s="173"/>
      <c r="D1173" s="174"/>
      <c r="E1173" s="175" t="s">
        <v>709</v>
      </c>
      <c r="F1173" s="176"/>
      <c r="G1173" s="176"/>
      <c r="H1173" s="177">
        <v>11567</v>
      </c>
      <c r="I1173" s="178">
        <v>12243</v>
      </c>
      <c r="J1173" s="177"/>
      <c r="K1173" s="178">
        <f t="shared" si="18"/>
        <v>1.0584421198236362</v>
      </c>
    </row>
    <row r="1174" spans="1:11" hidden="1" x14ac:dyDescent="0.2">
      <c r="A1174" s="1" t="s">
        <v>528</v>
      </c>
      <c r="C1174" s="173"/>
      <c r="D1174" s="174"/>
      <c r="E1174" s="175"/>
      <c r="F1174" s="176" t="s">
        <v>710</v>
      </c>
      <c r="G1174" s="176" t="s">
        <v>711</v>
      </c>
      <c r="H1174" s="177"/>
      <c r="I1174" s="178">
        <v>12243</v>
      </c>
      <c r="J1174" s="177"/>
      <c r="K1174" s="178" t="str">
        <f t="shared" si="18"/>
        <v>***</v>
      </c>
    </row>
    <row r="1175" spans="1:11" x14ac:dyDescent="0.2">
      <c r="A1175" s="1" t="s">
        <v>13</v>
      </c>
      <c r="C1175" s="19" t="s">
        <v>956</v>
      </c>
      <c r="D1175" s="25" t="s">
        <v>65</v>
      </c>
      <c r="E1175" s="20" t="s">
        <v>66</v>
      </c>
      <c r="F1175" s="21"/>
      <c r="G1175" s="21"/>
      <c r="H1175" s="28">
        <v>26511</v>
      </c>
      <c r="I1175" s="29">
        <v>27797</v>
      </c>
      <c r="J1175" s="28" t="s">
        <v>15</v>
      </c>
      <c r="K1175" s="29">
        <f t="shared" si="18"/>
        <v>1.0485081664214855</v>
      </c>
    </row>
    <row r="1176" spans="1:11" x14ac:dyDescent="0.2">
      <c r="A1176" s="1" t="s">
        <v>16</v>
      </c>
      <c r="C1176" s="22"/>
      <c r="D1176" s="157"/>
      <c r="E1176" s="23" t="s">
        <v>708</v>
      </c>
      <c r="F1176" s="24"/>
      <c r="G1176" s="24"/>
      <c r="H1176" s="30">
        <v>26511</v>
      </c>
      <c r="I1176" s="31">
        <v>27797</v>
      </c>
      <c r="J1176" s="30"/>
      <c r="K1176" s="31">
        <f t="shared" si="18"/>
        <v>1.0485081664214855</v>
      </c>
    </row>
    <row r="1177" spans="1:11" x14ac:dyDescent="0.2">
      <c r="A1177" s="1" t="s">
        <v>528</v>
      </c>
      <c r="C1177" s="173"/>
      <c r="D1177" s="174"/>
      <c r="E1177" s="175" t="s">
        <v>709</v>
      </c>
      <c r="F1177" s="176"/>
      <c r="G1177" s="176"/>
      <c r="H1177" s="177">
        <v>26511</v>
      </c>
      <c r="I1177" s="178">
        <v>27797</v>
      </c>
      <c r="J1177" s="177"/>
      <c r="K1177" s="178">
        <f t="shared" si="18"/>
        <v>1.0485081664214855</v>
      </c>
    </row>
    <row r="1178" spans="1:11" hidden="1" x14ac:dyDescent="0.2">
      <c r="A1178" s="1" t="s">
        <v>528</v>
      </c>
      <c r="C1178" s="173"/>
      <c r="D1178" s="174"/>
      <c r="E1178" s="175"/>
      <c r="F1178" s="176" t="s">
        <v>710</v>
      </c>
      <c r="G1178" s="176" t="s">
        <v>711</v>
      </c>
      <c r="H1178" s="177"/>
      <c r="I1178" s="178">
        <v>27797</v>
      </c>
      <c r="J1178" s="177"/>
      <c r="K1178" s="178" t="str">
        <f t="shared" si="18"/>
        <v>***</v>
      </c>
    </row>
    <row r="1179" spans="1:11" x14ac:dyDescent="0.2">
      <c r="A1179" s="1" t="s">
        <v>13</v>
      </c>
      <c r="C1179" s="19" t="s">
        <v>957</v>
      </c>
      <c r="D1179" s="25" t="s">
        <v>65</v>
      </c>
      <c r="E1179" s="20" t="s">
        <v>66</v>
      </c>
      <c r="F1179" s="21"/>
      <c r="G1179" s="21"/>
      <c r="H1179" s="28">
        <v>15252</v>
      </c>
      <c r="I1179" s="29">
        <v>18025</v>
      </c>
      <c r="J1179" s="28" t="s">
        <v>15</v>
      </c>
      <c r="K1179" s="29">
        <f t="shared" si="18"/>
        <v>1.18181222134802</v>
      </c>
    </row>
    <row r="1180" spans="1:11" x14ac:dyDescent="0.2">
      <c r="A1180" s="1" t="s">
        <v>16</v>
      </c>
      <c r="C1180" s="22"/>
      <c r="D1180" s="157"/>
      <c r="E1180" s="23" t="s">
        <v>708</v>
      </c>
      <c r="F1180" s="24"/>
      <c r="G1180" s="24"/>
      <c r="H1180" s="30">
        <v>15252</v>
      </c>
      <c r="I1180" s="31">
        <v>18025</v>
      </c>
      <c r="J1180" s="30"/>
      <c r="K1180" s="31">
        <f t="shared" si="18"/>
        <v>1.18181222134802</v>
      </c>
    </row>
    <row r="1181" spans="1:11" x14ac:dyDescent="0.2">
      <c r="A1181" s="1" t="s">
        <v>528</v>
      </c>
      <c r="C1181" s="173"/>
      <c r="D1181" s="174"/>
      <c r="E1181" s="175" t="s">
        <v>709</v>
      </c>
      <c r="F1181" s="176"/>
      <c r="G1181" s="176"/>
      <c r="H1181" s="177">
        <v>15252</v>
      </c>
      <c r="I1181" s="178">
        <v>18025</v>
      </c>
      <c r="J1181" s="177"/>
      <c r="K1181" s="178">
        <f t="shared" si="18"/>
        <v>1.18181222134802</v>
      </c>
    </row>
    <row r="1182" spans="1:11" hidden="1" x14ac:dyDescent="0.2">
      <c r="A1182" s="1" t="s">
        <v>528</v>
      </c>
      <c r="C1182" s="173"/>
      <c r="D1182" s="174"/>
      <c r="E1182" s="175"/>
      <c r="F1182" s="176" t="s">
        <v>710</v>
      </c>
      <c r="G1182" s="176" t="s">
        <v>711</v>
      </c>
      <c r="H1182" s="177"/>
      <c r="I1182" s="178">
        <v>18025</v>
      </c>
      <c r="J1182" s="177"/>
      <c r="K1182" s="178" t="str">
        <f t="shared" si="18"/>
        <v>***</v>
      </c>
    </row>
    <row r="1183" spans="1:11" x14ac:dyDescent="0.2">
      <c r="A1183" s="1" t="s">
        <v>13</v>
      </c>
      <c r="C1183" s="19" t="s">
        <v>958</v>
      </c>
      <c r="D1183" s="25" t="s">
        <v>65</v>
      </c>
      <c r="E1183" s="20" t="s">
        <v>66</v>
      </c>
      <c r="F1183" s="21"/>
      <c r="G1183" s="21"/>
      <c r="H1183" s="28">
        <v>14584</v>
      </c>
      <c r="I1183" s="29">
        <v>15879</v>
      </c>
      <c r="J1183" s="28" t="s">
        <v>15</v>
      </c>
      <c r="K1183" s="29">
        <f t="shared" si="18"/>
        <v>1.088795940756994</v>
      </c>
    </row>
    <row r="1184" spans="1:11" x14ac:dyDescent="0.2">
      <c r="A1184" s="1" t="s">
        <v>16</v>
      </c>
      <c r="C1184" s="22"/>
      <c r="D1184" s="157"/>
      <c r="E1184" s="23" t="s">
        <v>708</v>
      </c>
      <c r="F1184" s="24"/>
      <c r="G1184" s="24"/>
      <c r="H1184" s="30">
        <v>14584</v>
      </c>
      <c r="I1184" s="31">
        <v>15879</v>
      </c>
      <c r="J1184" s="30"/>
      <c r="K1184" s="31">
        <f t="shared" si="18"/>
        <v>1.088795940756994</v>
      </c>
    </row>
    <row r="1185" spans="1:11" x14ac:dyDescent="0.2">
      <c r="A1185" s="1" t="s">
        <v>528</v>
      </c>
      <c r="C1185" s="173"/>
      <c r="D1185" s="174"/>
      <c r="E1185" s="175" t="s">
        <v>709</v>
      </c>
      <c r="F1185" s="176"/>
      <c r="G1185" s="176"/>
      <c r="H1185" s="177">
        <v>14584</v>
      </c>
      <c r="I1185" s="178">
        <v>15879</v>
      </c>
      <c r="J1185" s="177"/>
      <c r="K1185" s="178">
        <f t="shared" si="18"/>
        <v>1.088795940756994</v>
      </c>
    </row>
    <row r="1186" spans="1:11" hidden="1" x14ac:dyDescent="0.2">
      <c r="A1186" s="1" t="s">
        <v>528</v>
      </c>
      <c r="C1186" s="173"/>
      <c r="D1186" s="174"/>
      <c r="E1186" s="175"/>
      <c r="F1186" s="176" t="s">
        <v>710</v>
      </c>
      <c r="G1186" s="176" t="s">
        <v>711</v>
      </c>
      <c r="H1186" s="177"/>
      <c r="I1186" s="178">
        <v>15879</v>
      </c>
      <c r="J1186" s="177"/>
      <c r="K1186" s="178" t="str">
        <f t="shared" si="18"/>
        <v>***</v>
      </c>
    </row>
    <row r="1187" spans="1:11" x14ac:dyDescent="0.2">
      <c r="A1187" s="1" t="s">
        <v>13</v>
      </c>
      <c r="C1187" s="19" t="s">
        <v>959</v>
      </c>
      <c r="D1187" s="25" t="s">
        <v>65</v>
      </c>
      <c r="E1187" s="20" t="s">
        <v>66</v>
      </c>
      <c r="F1187" s="21"/>
      <c r="G1187" s="21"/>
      <c r="H1187" s="28">
        <v>18352</v>
      </c>
      <c r="I1187" s="29">
        <v>18941</v>
      </c>
      <c r="J1187" s="28" t="s">
        <v>15</v>
      </c>
      <c r="K1187" s="29">
        <f t="shared" si="18"/>
        <v>1.0320945945945945</v>
      </c>
    </row>
    <row r="1188" spans="1:11" x14ac:dyDescent="0.2">
      <c r="A1188" s="1" t="s">
        <v>16</v>
      </c>
      <c r="C1188" s="22"/>
      <c r="D1188" s="157"/>
      <c r="E1188" s="23" t="s">
        <v>708</v>
      </c>
      <c r="F1188" s="24"/>
      <c r="G1188" s="24"/>
      <c r="H1188" s="30">
        <v>18352</v>
      </c>
      <c r="I1188" s="31">
        <v>18941</v>
      </c>
      <c r="J1188" s="30"/>
      <c r="K1188" s="31">
        <f t="shared" si="18"/>
        <v>1.0320945945945945</v>
      </c>
    </row>
    <row r="1189" spans="1:11" x14ac:dyDescent="0.2">
      <c r="A1189" s="1" t="s">
        <v>528</v>
      </c>
      <c r="C1189" s="173"/>
      <c r="D1189" s="174"/>
      <c r="E1189" s="175" t="s">
        <v>709</v>
      </c>
      <c r="F1189" s="176"/>
      <c r="G1189" s="176"/>
      <c r="H1189" s="177">
        <v>18352</v>
      </c>
      <c r="I1189" s="178">
        <v>18941</v>
      </c>
      <c r="J1189" s="177"/>
      <c r="K1189" s="178">
        <f t="shared" si="18"/>
        <v>1.0320945945945945</v>
      </c>
    </row>
    <row r="1190" spans="1:11" hidden="1" x14ac:dyDescent="0.2">
      <c r="A1190" s="1" t="s">
        <v>528</v>
      </c>
      <c r="C1190" s="173"/>
      <c r="D1190" s="174"/>
      <c r="E1190" s="175"/>
      <c r="F1190" s="176" t="s">
        <v>710</v>
      </c>
      <c r="G1190" s="176" t="s">
        <v>711</v>
      </c>
      <c r="H1190" s="177"/>
      <c r="I1190" s="178">
        <v>18941</v>
      </c>
      <c r="J1190" s="177"/>
      <c r="K1190" s="178" t="str">
        <f t="shared" si="18"/>
        <v>***</v>
      </c>
    </row>
    <row r="1191" spans="1:11" x14ac:dyDescent="0.2">
      <c r="A1191" s="1" t="s">
        <v>13</v>
      </c>
      <c r="C1191" s="19" t="s">
        <v>960</v>
      </c>
      <c r="D1191" s="25" t="s">
        <v>65</v>
      </c>
      <c r="E1191" s="20" t="s">
        <v>66</v>
      </c>
      <c r="F1191" s="21"/>
      <c r="G1191" s="21"/>
      <c r="H1191" s="28">
        <v>17965</v>
      </c>
      <c r="I1191" s="29">
        <v>18483</v>
      </c>
      <c r="J1191" s="28" t="s">
        <v>15</v>
      </c>
      <c r="K1191" s="29">
        <f t="shared" si="18"/>
        <v>1.0288338435847482</v>
      </c>
    </row>
    <row r="1192" spans="1:11" x14ac:dyDescent="0.2">
      <c r="A1192" s="1" t="s">
        <v>16</v>
      </c>
      <c r="C1192" s="22"/>
      <c r="D1192" s="157"/>
      <c r="E1192" s="23" t="s">
        <v>708</v>
      </c>
      <c r="F1192" s="24"/>
      <c r="G1192" s="24"/>
      <c r="H1192" s="30">
        <v>17965</v>
      </c>
      <c r="I1192" s="31">
        <v>18483</v>
      </c>
      <c r="J1192" s="30"/>
      <c r="K1192" s="31">
        <f t="shared" si="18"/>
        <v>1.0288338435847482</v>
      </c>
    </row>
    <row r="1193" spans="1:11" x14ac:dyDescent="0.2">
      <c r="A1193" s="1" t="s">
        <v>528</v>
      </c>
      <c r="C1193" s="173"/>
      <c r="D1193" s="174"/>
      <c r="E1193" s="175" t="s">
        <v>709</v>
      </c>
      <c r="F1193" s="176"/>
      <c r="G1193" s="176"/>
      <c r="H1193" s="177">
        <v>17965</v>
      </c>
      <c r="I1193" s="178">
        <v>18483</v>
      </c>
      <c r="J1193" s="177"/>
      <c r="K1193" s="178">
        <f t="shared" si="18"/>
        <v>1.0288338435847482</v>
      </c>
    </row>
    <row r="1194" spans="1:11" hidden="1" x14ac:dyDescent="0.2">
      <c r="A1194" s="1" t="s">
        <v>528</v>
      </c>
      <c r="C1194" s="173"/>
      <c r="D1194" s="174"/>
      <c r="E1194" s="175"/>
      <c r="F1194" s="176" t="s">
        <v>710</v>
      </c>
      <c r="G1194" s="176" t="s">
        <v>711</v>
      </c>
      <c r="H1194" s="177"/>
      <c r="I1194" s="178">
        <v>18483</v>
      </c>
      <c r="J1194" s="177"/>
      <c r="K1194" s="178" t="str">
        <f t="shared" si="18"/>
        <v>***</v>
      </c>
    </row>
    <row r="1195" spans="1:11" x14ac:dyDescent="0.2">
      <c r="A1195" s="1" t="s">
        <v>13</v>
      </c>
      <c r="C1195" s="19" t="s">
        <v>961</v>
      </c>
      <c r="D1195" s="25" t="s">
        <v>65</v>
      </c>
      <c r="E1195" s="20" t="s">
        <v>66</v>
      </c>
      <c r="F1195" s="21"/>
      <c r="G1195" s="21"/>
      <c r="H1195" s="28">
        <v>8322</v>
      </c>
      <c r="I1195" s="29">
        <v>9880</v>
      </c>
      <c r="J1195" s="28" t="s">
        <v>15</v>
      </c>
      <c r="K1195" s="29">
        <f t="shared" si="18"/>
        <v>1.1872146118721461</v>
      </c>
    </row>
    <row r="1196" spans="1:11" x14ac:dyDescent="0.2">
      <c r="A1196" s="1" t="s">
        <v>16</v>
      </c>
      <c r="C1196" s="22"/>
      <c r="D1196" s="157"/>
      <c r="E1196" s="23" t="s">
        <v>708</v>
      </c>
      <c r="F1196" s="24"/>
      <c r="G1196" s="24"/>
      <c r="H1196" s="30">
        <v>8322</v>
      </c>
      <c r="I1196" s="31">
        <v>9880</v>
      </c>
      <c r="J1196" s="30"/>
      <c r="K1196" s="31">
        <f t="shared" si="18"/>
        <v>1.1872146118721461</v>
      </c>
    </row>
    <row r="1197" spans="1:11" x14ac:dyDescent="0.2">
      <c r="A1197" s="1" t="s">
        <v>528</v>
      </c>
      <c r="C1197" s="173"/>
      <c r="D1197" s="174"/>
      <c r="E1197" s="175" t="s">
        <v>709</v>
      </c>
      <c r="F1197" s="176"/>
      <c r="G1197" s="176"/>
      <c r="H1197" s="177">
        <v>8322</v>
      </c>
      <c r="I1197" s="178">
        <v>9880</v>
      </c>
      <c r="J1197" s="177"/>
      <c r="K1197" s="178">
        <f t="shared" si="18"/>
        <v>1.1872146118721461</v>
      </c>
    </row>
    <row r="1198" spans="1:11" hidden="1" x14ac:dyDescent="0.2">
      <c r="A1198" s="1" t="s">
        <v>528</v>
      </c>
      <c r="C1198" s="173"/>
      <c r="D1198" s="174"/>
      <c r="E1198" s="175"/>
      <c r="F1198" s="176" t="s">
        <v>710</v>
      </c>
      <c r="G1198" s="176" t="s">
        <v>711</v>
      </c>
      <c r="H1198" s="177"/>
      <c r="I1198" s="178">
        <v>9880</v>
      </c>
      <c r="J1198" s="177"/>
      <c r="K1198" s="178" t="str">
        <f t="shared" si="18"/>
        <v>***</v>
      </c>
    </row>
    <row r="1199" spans="1:11" x14ac:dyDescent="0.2">
      <c r="A1199" s="1" t="s">
        <v>13</v>
      </c>
      <c r="C1199" s="19" t="s">
        <v>962</v>
      </c>
      <c r="D1199" s="25" t="s">
        <v>65</v>
      </c>
      <c r="E1199" s="20" t="s">
        <v>66</v>
      </c>
      <c r="F1199" s="21"/>
      <c r="G1199" s="21"/>
      <c r="H1199" s="28">
        <v>8011</v>
      </c>
      <c r="I1199" s="29">
        <v>9422</v>
      </c>
      <c r="J1199" s="28" t="s">
        <v>15</v>
      </c>
      <c r="K1199" s="29">
        <f t="shared" si="18"/>
        <v>1.1761328173761079</v>
      </c>
    </row>
    <row r="1200" spans="1:11" x14ac:dyDescent="0.2">
      <c r="A1200" s="1" t="s">
        <v>16</v>
      </c>
      <c r="C1200" s="22"/>
      <c r="D1200" s="157"/>
      <c r="E1200" s="23" t="s">
        <v>708</v>
      </c>
      <c r="F1200" s="24"/>
      <c r="G1200" s="24"/>
      <c r="H1200" s="30">
        <v>8011</v>
      </c>
      <c r="I1200" s="31">
        <v>9422</v>
      </c>
      <c r="J1200" s="30"/>
      <c r="K1200" s="31">
        <f t="shared" si="18"/>
        <v>1.1761328173761079</v>
      </c>
    </row>
    <row r="1201" spans="1:11" x14ac:dyDescent="0.2">
      <c r="A1201" s="1" t="s">
        <v>528</v>
      </c>
      <c r="C1201" s="173"/>
      <c r="D1201" s="174"/>
      <c r="E1201" s="175" t="s">
        <v>709</v>
      </c>
      <c r="F1201" s="176"/>
      <c r="G1201" s="176"/>
      <c r="H1201" s="177">
        <v>8011</v>
      </c>
      <c r="I1201" s="178">
        <v>9422</v>
      </c>
      <c r="J1201" s="177"/>
      <c r="K1201" s="178">
        <f t="shared" si="18"/>
        <v>1.1761328173761079</v>
      </c>
    </row>
    <row r="1202" spans="1:11" hidden="1" x14ac:dyDescent="0.2">
      <c r="A1202" s="1" t="s">
        <v>528</v>
      </c>
      <c r="C1202" s="173"/>
      <c r="D1202" s="174"/>
      <c r="E1202" s="175"/>
      <c r="F1202" s="176" t="s">
        <v>710</v>
      </c>
      <c r="G1202" s="176" t="s">
        <v>711</v>
      </c>
      <c r="H1202" s="177"/>
      <c r="I1202" s="178">
        <v>9422</v>
      </c>
      <c r="J1202" s="177"/>
      <c r="K1202" s="178" t="str">
        <f t="shared" si="18"/>
        <v>***</v>
      </c>
    </row>
    <row r="1203" spans="1:11" x14ac:dyDescent="0.2">
      <c r="A1203" s="1" t="s">
        <v>13</v>
      </c>
      <c r="C1203" s="19" t="s">
        <v>963</v>
      </c>
      <c r="D1203" s="25" t="s">
        <v>65</v>
      </c>
      <c r="E1203" s="20" t="s">
        <v>66</v>
      </c>
      <c r="F1203" s="21"/>
      <c r="G1203" s="21"/>
      <c r="H1203" s="28">
        <v>9390</v>
      </c>
      <c r="I1203" s="29">
        <v>14235</v>
      </c>
      <c r="J1203" s="28" t="s">
        <v>15</v>
      </c>
      <c r="K1203" s="29">
        <f t="shared" si="18"/>
        <v>1.5159744408945688</v>
      </c>
    </row>
    <row r="1204" spans="1:11" x14ac:dyDescent="0.2">
      <c r="A1204" s="1" t="s">
        <v>16</v>
      </c>
      <c r="C1204" s="22"/>
      <c r="D1204" s="157"/>
      <c r="E1204" s="23" t="s">
        <v>708</v>
      </c>
      <c r="F1204" s="24"/>
      <c r="G1204" s="24"/>
      <c r="H1204" s="30">
        <v>9390</v>
      </c>
      <c r="I1204" s="31">
        <v>14235</v>
      </c>
      <c r="J1204" s="30"/>
      <c r="K1204" s="31">
        <f t="shared" si="18"/>
        <v>1.5159744408945688</v>
      </c>
    </row>
    <row r="1205" spans="1:11" x14ac:dyDescent="0.2">
      <c r="A1205" s="1" t="s">
        <v>528</v>
      </c>
      <c r="C1205" s="173"/>
      <c r="D1205" s="174"/>
      <c r="E1205" s="175" t="s">
        <v>709</v>
      </c>
      <c r="F1205" s="176"/>
      <c r="G1205" s="176"/>
      <c r="H1205" s="177">
        <v>9390</v>
      </c>
      <c r="I1205" s="178">
        <v>14235</v>
      </c>
      <c r="J1205" s="177"/>
      <c r="K1205" s="178">
        <f t="shared" si="18"/>
        <v>1.5159744408945688</v>
      </c>
    </row>
    <row r="1206" spans="1:11" hidden="1" x14ac:dyDescent="0.2">
      <c r="A1206" s="1" t="s">
        <v>528</v>
      </c>
      <c r="C1206" s="173"/>
      <c r="D1206" s="174"/>
      <c r="E1206" s="175"/>
      <c r="F1206" s="176" t="s">
        <v>710</v>
      </c>
      <c r="G1206" s="176" t="s">
        <v>711</v>
      </c>
      <c r="H1206" s="177"/>
      <c r="I1206" s="178">
        <v>14235</v>
      </c>
      <c r="J1206" s="177"/>
      <c r="K1206" s="178" t="str">
        <f t="shared" si="18"/>
        <v>***</v>
      </c>
    </row>
    <row r="1207" spans="1:11" x14ac:dyDescent="0.2">
      <c r="A1207" s="1" t="s">
        <v>13</v>
      </c>
      <c r="C1207" s="19" t="s">
        <v>964</v>
      </c>
      <c r="D1207" s="25" t="s">
        <v>65</v>
      </c>
      <c r="E1207" s="20" t="s">
        <v>66</v>
      </c>
      <c r="F1207" s="21"/>
      <c r="G1207" s="21"/>
      <c r="H1207" s="28">
        <v>8765</v>
      </c>
      <c r="I1207" s="29">
        <v>9490</v>
      </c>
      <c r="J1207" s="28" t="s">
        <v>15</v>
      </c>
      <c r="K1207" s="29">
        <f t="shared" si="18"/>
        <v>1.082715345122647</v>
      </c>
    </row>
    <row r="1208" spans="1:11" x14ac:dyDescent="0.2">
      <c r="A1208" s="1" t="s">
        <v>16</v>
      </c>
      <c r="C1208" s="22"/>
      <c r="D1208" s="157"/>
      <c r="E1208" s="23" t="s">
        <v>708</v>
      </c>
      <c r="F1208" s="24"/>
      <c r="G1208" s="24"/>
      <c r="H1208" s="30">
        <v>8765</v>
      </c>
      <c r="I1208" s="31">
        <v>9490</v>
      </c>
      <c r="J1208" s="30"/>
      <c r="K1208" s="31">
        <f t="shared" si="18"/>
        <v>1.082715345122647</v>
      </c>
    </row>
    <row r="1209" spans="1:11" x14ac:dyDescent="0.2">
      <c r="A1209" s="1" t="s">
        <v>528</v>
      </c>
      <c r="C1209" s="173"/>
      <c r="D1209" s="174"/>
      <c r="E1209" s="175" t="s">
        <v>709</v>
      </c>
      <c r="F1209" s="176"/>
      <c r="G1209" s="176"/>
      <c r="H1209" s="177">
        <v>8765</v>
      </c>
      <c r="I1209" s="178">
        <v>9490</v>
      </c>
      <c r="J1209" s="177"/>
      <c r="K1209" s="178">
        <f t="shared" si="18"/>
        <v>1.082715345122647</v>
      </c>
    </row>
    <row r="1210" spans="1:11" hidden="1" x14ac:dyDescent="0.2">
      <c r="A1210" s="1" t="s">
        <v>528</v>
      </c>
      <c r="C1210" s="173"/>
      <c r="D1210" s="174"/>
      <c r="E1210" s="175"/>
      <c r="F1210" s="176" t="s">
        <v>710</v>
      </c>
      <c r="G1210" s="176" t="s">
        <v>711</v>
      </c>
      <c r="H1210" s="177"/>
      <c r="I1210" s="178">
        <v>9490</v>
      </c>
      <c r="J1210" s="177"/>
      <c r="K1210" s="178" t="str">
        <f t="shared" si="18"/>
        <v>***</v>
      </c>
    </row>
    <row r="1211" spans="1:11" x14ac:dyDescent="0.2">
      <c r="A1211" s="1" t="s">
        <v>13</v>
      </c>
      <c r="C1211" s="19" t="s">
        <v>965</v>
      </c>
      <c r="D1211" s="25" t="s">
        <v>65</v>
      </c>
      <c r="E1211" s="20" t="s">
        <v>66</v>
      </c>
      <c r="F1211" s="21"/>
      <c r="G1211" s="21"/>
      <c r="H1211" s="28">
        <v>4645</v>
      </c>
      <c r="I1211" s="29">
        <v>8850</v>
      </c>
      <c r="J1211" s="28" t="s">
        <v>15</v>
      </c>
      <c r="K1211" s="29">
        <f t="shared" si="18"/>
        <v>1.9052744886975241</v>
      </c>
    </row>
    <row r="1212" spans="1:11" x14ac:dyDescent="0.2">
      <c r="A1212" s="1" t="s">
        <v>16</v>
      </c>
      <c r="C1212" s="22"/>
      <c r="D1212" s="157"/>
      <c r="E1212" s="23" t="s">
        <v>708</v>
      </c>
      <c r="F1212" s="24"/>
      <c r="G1212" s="24"/>
      <c r="H1212" s="30">
        <v>4645</v>
      </c>
      <c r="I1212" s="31">
        <v>8850</v>
      </c>
      <c r="J1212" s="30"/>
      <c r="K1212" s="31">
        <f t="shared" ref="K1212:K1275" si="19">IF(H1212=0,"***",I1212/H1212)</f>
        <v>1.9052744886975241</v>
      </c>
    </row>
    <row r="1213" spans="1:11" x14ac:dyDescent="0.2">
      <c r="A1213" s="1" t="s">
        <v>528</v>
      </c>
      <c r="C1213" s="173"/>
      <c r="D1213" s="174"/>
      <c r="E1213" s="175" t="s">
        <v>709</v>
      </c>
      <c r="F1213" s="176"/>
      <c r="G1213" s="176"/>
      <c r="H1213" s="177">
        <v>4645</v>
      </c>
      <c r="I1213" s="178">
        <v>8850</v>
      </c>
      <c r="J1213" s="177"/>
      <c r="K1213" s="178">
        <f t="shared" si="19"/>
        <v>1.9052744886975241</v>
      </c>
    </row>
    <row r="1214" spans="1:11" hidden="1" x14ac:dyDescent="0.2">
      <c r="A1214" s="1" t="s">
        <v>528</v>
      </c>
      <c r="C1214" s="173"/>
      <c r="D1214" s="174"/>
      <c r="E1214" s="175"/>
      <c r="F1214" s="176" t="s">
        <v>710</v>
      </c>
      <c r="G1214" s="176" t="s">
        <v>966</v>
      </c>
      <c r="H1214" s="177"/>
      <c r="I1214" s="178">
        <v>8850</v>
      </c>
      <c r="J1214" s="177"/>
      <c r="K1214" s="178" t="str">
        <f t="shared" si="19"/>
        <v>***</v>
      </c>
    </row>
    <row r="1215" spans="1:11" x14ac:dyDescent="0.2">
      <c r="A1215" s="1" t="s">
        <v>13</v>
      </c>
      <c r="C1215" s="19" t="s">
        <v>967</v>
      </c>
      <c r="D1215" s="25" t="s">
        <v>65</v>
      </c>
      <c r="E1215" s="20" t="s">
        <v>66</v>
      </c>
      <c r="F1215" s="21"/>
      <c r="G1215" s="21"/>
      <c r="H1215" s="28">
        <v>9630</v>
      </c>
      <c r="I1215" s="29">
        <v>10626</v>
      </c>
      <c r="J1215" s="28" t="s">
        <v>15</v>
      </c>
      <c r="K1215" s="29">
        <f t="shared" si="19"/>
        <v>1.1034267912772586</v>
      </c>
    </row>
    <row r="1216" spans="1:11" x14ac:dyDescent="0.2">
      <c r="A1216" s="1" t="s">
        <v>16</v>
      </c>
      <c r="C1216" s="22"/>
      <c r="D1216" s="157"/>
      <c r="E1216" s="23" t="s">
        <v>708</v>
      </c>
      <c r="F1216" s="24"/>
      <c r="G1216" s="24"/>
      <c r="H1216" s="30">
        <v>9630</v>
      </c>
      <c r="I1216" s="31">
        <v>10626</v>
      </c>
      <c r="J1216" s="30"/>
      <c r="K1216" s="31">
        <f t="shared" si="19"/>
        <v>1.1034267912772586</v>
      </c>
    </row>
    <row r="1217" spans="1:11" x14ac:dyDescent="0.2">
      <c r="A1217" s="1" t="s">
        <v>528</v>
      </c>
      <c r="C1217" s="173"/>
      <c r="D1217" s="174"/>
      <c r="E1217" s="175" t="s">
        <v>709</v>
      </c>
      <c r="F1217" s="176"/>
      <c r="G1217" s="176"/>
      <c r="H1217" s="177">
        <v>9630</v>
      </c>
      <c r="I1217" s="178">
        <v>10626</v>
      </c>
      <c r="J1217" s="177"/>
      <c r="K1217" s="178">
        <f t="shared" si="19"/>
        <v>1.1034267912772586</v>
      </c>
    </row>
    <row r="1218" spans="1:11" hidden="1" x14ac:dyDescent="0.2">
      <c r="A1218" s="1" t="s">
        <v>528</v>
      </c>
      <c r="C1218" s="173"/>
      <c r="D1218" s="174"/>
      <c r="E1218" s="175"/>
      <c r="F1218" s="176" t="s">
        <v>710</v>
      </c>
      <c r="G1218" s="176" t="s">
        <v>711</v>
      </c>
      <c r="H1218" s="177"/>
      <c r="I1218" s="178">
        <v>10626</v>
      </c>
      <c r="J1218" s="177"/>
      <c r="K1218" s="178" t="str">
        <f t="shared" si="19"/>
        <v>***</v>
      </c>
    </row>
    <row r="1219" spans="1:11" x14ac:dyDescent="0.2">
      <c r="A1219" s="1" t="s">
        <v>13</v>
      </c>
      <c r="C1219" s="19" t="s">
        <v>968</v>
      </c>
      <c r="D1219" s="25" t="s">
        <v>65</v>
      </c>
      <c r="E1219" s="20" t="s">
        <v>66</v>
      </c>
      <c r="F1219" s="21"/>
      <c r="G1219" s="21"/>
      <c r="H1219" s="28">
        <v>9905</v>
      </c>
      <c r="I1219" s="29">
        <v>10057</v>
      </c>
      <c r="J1219" s="28" t="s">
        <v>15</v>
      </c>
      <c r="K1219" s="29">
        <f t="shared" si="19"/>
        <v>1.0153457849570924</v>
      </c>
    </row>
    <row r="1220" spans="1:11" x14ac:dyDescent="0.2">
      <c r="A1220" s="1" t="s">
        <v>16</v>
      </c>
      <c r="C1220" s="22"/>
      <c r="D1220" s="157"/>
      <c r="E1220" s="23" t="s">
        <v>708</v>
      </c>
      <c r="F1220" s="24"/>
      <c r="G1220" s="24"/>
      <c r="H1220" s="30">
        <v>9905</v>
      </c>
      <c r="I1220" s="31">
        <v>10057</v>
      </c>
      <c r="J1220" s="30"/>
      <c r="K1220" s="31">
        <f t="shared" si="19"/>
        <v>1.0153457849570924</v>
      </c>
    </row>
    <row r="1221" spans="1:11" x14ac:dyDescent="0.2">
      <c r="A1221" s="1" t="s">
        <v>528</v>
      </c>
      <c r="C1221" s="173"/>
      <c r="D1221" s="174"/>
      <c r="E1221" s="175" t="s">
        <v>709</v>
      </c>
      <c r="F1221" s="176"/>
      <c r="G1221" s="176"/>
      <c r="H1221" s="177">
        <v>9905</v>
      </c>
      <c r="I1221" s="178">
        <v>10057</v>
      </c>
      <c r="J1221" s="177"/>
      <c r="K1221" s="178">
        <f t="shared" si="19"/>
        <v>1.0153457849570924</v>
      </c>
    </row>
    <row r="1222" spans="1:11" hidden="1" x14ac:dyDescent="0.2">
      <c r="A1222" s="1" t="s">
        <v>528</v>
      </c>
      <c r="C1222" s="173"/>
      <c r="D1222" s="174"/>
      <c r="E1222" s="175"/>
      <c r="F1222" s="176" t="s">
        <v>710</v>
      </c>
      <c r="G1222" s="176" t="s">
        <v>711</v>
      </c>
      <c r="H1222" s="177"/>
      <c r="I1222" s="178">
        <v>10057</v>
      </c>
      <c r="J1222" s="177"/>
      <c r="K1222" s="178" t="str">
        <f t="shared" si="19"/>
        <v>***</v>
      </c>
    </row>
    <row r="1223" spans="1:11" x14ac:dyDescent="0.2">
      <c r="A1223" s="1" t="s">
        <v>13</v>
      </c>
      <c r="C1223" s="19" t="s">
        <v>969</v>
      </c>
      <c r="D1223" s="25" t="s">
        <v>65</v>
      </c>
      <c r="E1223" s="20" t="s">
        <v>66</v>
      </c>
      <c r="F1223" s="21"/>
      <c r="G1223" s="21"/>
      <c r="H1223" s="28">
        <v>20396</v>
      </c>
      <c r="I1223" s="29">
        <v>21476</v>
      </c>
      <c r="J1223" s="28" t="s">
        <v>15</v>
      </c>
      <c r="K1223" s="29">
        <f t="shared" si="19"/>
        <v>1.0529515591292411</v>
      </c>
    </row>
    <row r="1224" spans="1:11" x14ac:dyDescent="0.2">
      <c r="A1224" s="1" t="s">
        <v>16</v>
      </c>
      <c r="C1224" s="22"/>
      <c r="D1224" s="157"/>
      <c r="E1224" s="23" t="s">
        <v>708</v>
      </c>
      <c r="F1224" s="24"/>
      <c r="G1224" s="24"/>
      <c r="H1224" s="30">
        <v>20396</v>
      </c>
      <c r="I1224" s="31">
        <v>21476</v>
      </c>
      <c r="J1224" s="30"/>
      <c r="K1224" s="31">
        <f t="shared" si="19"/>
        <v>1.0529515591292411</v>
      </c>
    </row>
    <row r="1225" spans="1:11" x14ac:dyDescent="0.2">
      <c r="A1225" s="1" t="s">
        <v>528</v>
      </c>
      <c r="C1225" s="173"/>
      <c r="D1225" s="174"/>
      <c r="E1225" s="175" t="s">
        <v>709</v>
      </c>
      <c r="F1225" s="176"/>
      <c r="G1225" s="176"/>
      <c r="H1225" s="177">
        <v>20396</v>
      </c>
      <c r="I1225" s="178">
        <v>21476</v>
      </c>
      <c r="J1225" s="177"/>
      <c r="K1225" s="178">
        <f t="shared" si="19"/>
        <v>1.0529515591292411</v>
      </c>
    </row>
    <row r="1226" spans="1:11" hidden="1" x14ac:dyDescent="0.2">
      <c r="A1226" s="1" t="s">
        <v>528</v>
      </c>
      <c r="C1226" s="173"/>
      <c r="D1226" s="174"/>
      <c r="E1226" s="175"/>
      <c r="F1226" s="176" t="s">
        <v>710</v>
      </c>
      <c r="G1226" s="176" t="s">
        <v>711</v>
      </c>
      <c r="H1226" s="177"/>
      <c r="I1226" s="178">
        <v>21476</v>
      </c>
      <c r="J1226" s="177"/>
      <c r="K1226" s="178" t="str">
        <f t="shared" si="19"/>
        <v>***</v>
      </c>
    </row>
    <row r="1227" spans="1:11" x14ac:dyDescent="0.2">
      <c r="A1227" s="1" t="s">
        <v>13</v>
      </c>
      <c r="C1227" s="19" t="s">
        <v>970</v>
      </c>
      <c r="D1227" s="25" t="s">
        <v>65</v>
      </c>
      <c r="E1227" s="20" t="s">
        <v>66</v>
      </c>
      <c r="F1227" s="21"/>
      <c r="G1227" s="21"/>
      <c r="H1227" s="28">
        <v>8312</v>
      </c>
      <c r="I1227" s="29">
        <v>8514</v>
      </c>
      <c r="J1227" s="28" t="s">
        <v>15</v>
      </c>
      <c r="K1227" s="29">
        <f t="shared" si="19"/>
        <v>1.0243022136669875</v>
      </c>
    </row>
    <row r="1228" spans="1:11" x14ac:dyDescent="0.2">
      <c r="A1228" s="1" t="s">
        <v>16</v>
      </c>
      <c r="C1228" s="22"/>
      <c r="D1228" s="157"/>
      <c r="E1228" s="23" t="s">
        <v>708</v>
      </c>
      <c r="F1228" s="24"/>
      <c r="G1228" s="24"/>
      <c r="H1228" s="30">
        <v>8312</v>
      </c>
      <c r="I1228" s="31">
        <v>8514</v>
      </c>
      <c r="J1228" s="30"/>
      <c r="K1228" s="31">
        <f t="shared" si="19"/>
        <v>1.0243022136669875</v>
      </c>
    </row>
    <row r="1229" spans="1:11" x14ac:dyDescent="0.2">
      <c r="A1229" s="1" t="s">
        <v>528</v>
      </c>
      <c r="C1229" s="173"/>
      <c r="D1229" s="174"/>
      <c r="E1229" s="175" t="s">
        <v>709</v>
      </c>
      <c r="F1229" s="176"/>
      <c r="G1229" s="176"/>
      <c r="H1229" s="177">
        <v>8312</v>
      </c>
      <c r="I1229" s="178">
        <v>8514</v>
      </c>
      <c r="J1229" s="177"/>
      <c r="K1229" s="178">
        <f t="shared" si="19"/>
        <v>1.0243022136669875</v>
      </c>
    </row>
    <row r="1230" spans="1:11" hidden="1" x14ac:dyDescent="0.2">
      <c r="A1230" s="1" t="s">
        <v>528</v>
      </c>
      <c r="C1230" s="173"/>
      <c r="D1230" s="174"/>
      <c r="E1230" s="175"/>
      <c r="F1230" s="176" t="s">
        <v>710</v>
      </c>
      <c r="G1230" s="176" t="s">
        <v>711</v>
      </c>
      <c r="H1230" s="177"/>
      <c r="I1230" s="178">
        <v>8514</v>
      </c>
      <c r="J1230" s="177"/>
      <c r="K1230" s="178" t="str">
        <f t="shared" si="19"/>
        <v>***</v>
      </c>
    </row>
    <row r="1231" spans="1:11" x14ac:dyDescent="0.2">
      <c r="A1231" s="1" t="s">
        <v>13</v>
      </c>
      <c r="C1231" s="19" t="s">
        <v>971</v>
      </c>
      <c r="D1231" s="25" t="s">
        <v>65</v>
      </c>
      <c r="E1231" s="20" t="s">
        <v>66</v>
      </c>
      <c r="F1231" s="21"/>
      <c r="G1231" s="21"/>
      <c r="H1231" s="28">
        <v>7843</v>
      </c>
      <c r="I1231" s="29">
        <v>8323</v>
      </c>
      <c r="J1231" s="28" t="s">
        <v>15</v>
      </c>
      <c r="K1231" s="29">
        <f t="shared" si="19"/>
        <v>1.0612010710187427</v>
      </c>
    </row>
    <row r="1232" spans="1:11" x14ac:dyDescent="0.2">
      <c r="A1232" s="1" t="s">
        <v>16</v>
      </c>
      <c r="C1232" s="22"/>
      <c r="D1232" s="157"/>
      <c r="E1232" s="23" t="s">
        <v>708</v>
      </c>
      <c r="F1232" s="24"/>
      <c r="G1232" s="24"/>
      <c r="H1232" s="30">
        <v>7843</v>
      </c>
      <c r="I1232" s="31">
        <v>8323</v>
      </c>
      <c r="J1232" s="30"/>
      <c r="K1232" s="31">
        <f t="shared" si="19"/>
        <v>1.0612010710187427</v>
      </c>
    </row>
    <row r="1233" spans="1:11" x14ac:dyDescent="0.2">
      <c r="A1233" s="1" t="s">
        <v>528</v>
      </c>
      <c r="C1233" s="173"/>
      <c r="D1233" s="174"/>
      <c r="E1233" s="175" t="s">
        <v>709</v>
      </c>
      <c r="F1233" s="176"/>
      <c r="G1233" s="176"/>
      <c r="H1233" s="177">
        <v>7843</v>
      </c>
      <c r="I1233" s="178">
        <v>8323</v>
      </c>
      <c r="J1233" s="177"/>
      <c r="K1233" s="178">
        <f t="shared" si="19"/>
        <v>1.0612010710187427</v>
      </c>
    </row>
    <row r="1234" spans="1:11" hidden="1" x14ac:dyDescent="0.2">
      <c r="A1234" s="1" t="s">
        <v>528</v>
      </c>
      <c r="C1234" s="173"/>
      <c r="D1234" s="174"/>
      <c r="E1234" s="175"/>
      <c r="F1234" s="176" t="s">
        <v>710</v>
      </c>
      <c r="G1234" s="176" t="s">
        <v>711</v>
      </c>
      <c r="H1234" s="177"/>
      <c r="I1234" s="178">
        <v>8323</v>
      </c>
      <c r="J1234" s="177"/>
      <c r="K1234" s="178" t="str">
        <f t="shared" si="19"/>
        <v>***</v>
      </c>
    </row>
    <row r="1235" spans="1:11" x14ac:dyDescent="0.2">
      <c r="A1235" s="1" t="s">
        <v>13</v>
      </c>
      <c r="C1235" s="19" t="s">
        <v>972</v>
      </c>
      <c r="D1235" s="25" t="s">
        <v>65</v>
      </c>
      <c r="E1235" s="20" t="s">
        <v>66</v>
      </c>
      <c r="F1235" s="21"/>
      <c r="G1235" s="21"/>
      <c r="H1235" s="28">
        <v>7904</v>
      </c>
      <c r="I1235" s="29">
        <v>8579</v>
      </c>
      <c r="J1235" s="28" t="s">
        <v>15</v>
      </c>
      <c r="K1235" s="29">
        <f t="shared" si="19"/>
        <v>1.0853997975708503</v>
      </c>
    </row>
    <row r="1236" spans="1:11" x14ac:dyDescent="0.2">
      <c r="A1236" s="1" t="s">
        <v>16</v>
      </c>
      <c r="C1236" s="22"/>
      <c r="D1236" s="157"/>
      <c r="E1236" s="23" t="s">
        <v>708</v>
      </c>
      <c r="F1236" s="24"/>
      <c r="G1236" s="24"/>
      <c r="H1236" s="30">
        <v>7904</v>
      </c>
      <c r="I1236" s="31">
        <v>8579</v>
      </c>
      <c r="J1236" s="30"/>
      <c r="K1236" s="31">
        <f t="shared" si="19"/>
        <v>1.0853997975708503</v>
      </c>
    </row>
    <row r="1237" spans="1:11" x14ac:dyDescent="0.2">
      <c r="A1237" s="1" t="s">
        <v>528</v>
      </c>
      <c r="C1237" s="173"/>
      <c r="D1237" s="174"/>
      <c r="E1237" s="175" t="s">
        <v>709</v>
      </c>
      <c r="F1237" s="176"/>
      <c r="G1237" s="176"/>
      <c r="H1237" s="177">
        <v>7904</v>
      </c>
      <c r="I1237" s="178">
        <v>8579</v>
      </c>
      <c r="J1237" s="177"/>
      <c r="K1237" s="178">
        <f t="shared" si="19"/>
        <v>1.0853997975708503</v>
      </c>
    </row>
    <row r="1238" spans="1:11" hidden="1" x14ac:dyDescent="0.2">
      <c r="A1238" s="1" t="s">
        <v>528</v>
      </c>
      <c r="C1238" s="173"/>
      <c r="D1238" s="174"/>
      <c r="E1238" s="175"/>
      <c r="F1238" s="176" t="s">
        <v>710</v>
      </c>
      <c r="G1238" s="176" t="s">
        <v>711</v>
      </c>
      <c r="H1238" s="177"/>
      <c r="I1238" s="178">
        <v>8579</v>
      </c>
      <c r="J1238" s="177"/>
      <c r="K1238" s="178" t="str">
        <f t="shared" si="19"/>
        <v>***</v>
      </c>
    </row>
    <row r="1239" spans="1:11" x14ac:dyDescent="0.2">
      <c r="A1239" s="1" t="s">
        <v>13</v>
      </c>
      <c r="C1239" s="19" t="s">
        <v>973</v>
      </c>
      <c r="D1239" s="25" t="s">
        <v>65</v>
      </c>
      <c r="E1239" s="20" t="s">
        <v>66</v>
      </c>
      <c r="F1239" s="21"/>
      <c r="G1239" s="21"/>
      <c r="H1239" s="28">
        <v>8681</v>
      </c>
      <c r="I1239" s="29">
        <v>9136</v>
      </c>
      <c r="J1239" s="28" t="s">
        <v>15</v>
      </c>
      <c r="K1239" s="29">
        <f t="shared" si="19"/>
        <v>1.0524133164381984</v>
      </c>
    </row>
    <row r="1240" spans="1:11" x14ac:dyDescent="0.2">
      <c r="A1240" s="1" t="s">
        <v>16</v>
      </c>
      <c r="C1240" s="22"/>
      <c r="D1240" s="157"/>
      <c r="E1240" s="23" t="s">
        <v>708</v>
      </c>
      <c r="F1240" s="24"/>
      <c r="G1240" s="24"/>
      <c r="H1240" s="30">
        <v>8681</v>
      </c>
      <c r="I1240" s="31">
        <v>9136</v>
      </c>
      <c r="J1240" s="30"/>
      <c r="K1240" s="31">
        <f t="shared" si="19"/>
        <v>1.0524133164381984</v>
      </c>
    </row>
    <row r="1241" spans="1:11" x14ac:dyDescent="0.2">
      <c r="A1241" s="1" t="s">
        <v>528</v>
      </c>
      <c r="C1241" s="173"/>
      <c r="D1241" s="174"/>
      <c r="E1241" s="175" t="s">
        <v>709</v>
      </c>
      <c r="F1241" s="176"/>
      <c r="G1241" s="176"/>
      <c r="H1241" s="177">
        <v>8681</v>
      </c>
      <c r="I1241" s="178">
        <v>9136</v>
      </c>
      <c r="J1241" s="177"/>
      <c r="K1241" s="178">
        <f t="shared" si="19"/>
        <v>1.0524133164381984</v>
      </c>
    </row>
    <row r="1242" spans="1:11" hidden="1" x14ac:dyDescent="0.2">
      <c r="A1242" s="1" t="s">
        <v>528</v>
      </c>
      <c r="C1242" s="173"/>
      <c r="D1242" s="174"/>
      <c r="E1242" s="175"/>
      <c r="F1242" s="176" t="s">
        <v>710</v>
      </c>
      <c r="G1242" s="176" t="s">
        <v>856</v>
      </c>
      <c r="H1242" s="177"/>
      <c r="I1242" s="178">
        <v>9136</v>
      </c>
      <c r="J1242" s="177"/>
      <c r="K1242" s="178" t="str">
        <f t="shared" si="19"/>
        <v>***</v>
      </c>
    </row>
    <row r="1243" spans="1:11" x14ac:dyDescent="0.2">
      <c r="A1243" s="1" t="s">
        <v>13</v>
      </c>
      <c r="C1243" s="19" t="s">
        <v>974</v>
      </c>
      <c r="D1243" s="25" t="s">
        <v>65</v>
      </c>
      <c r="E1243" s="20" t="s">
        <v>66</v>
      </c>
      <c r="F1243" s="21"/>
      <c r="G1243" s="21"/>
      <c r="H1243" s="28">
        <v>8240</v>
      </c>
      <c r="I1243" s="29">
        <v>8579</v>
      </c>
      <c r="J1243" s="28" t="s">
        <v>15</v>
      </c>
      <c r="K1243" s="29">
        <f t="shared" si="19"/>
        <v>1.041140776699029</v>
      </c>
    </row>
    <row r="1244" spans="1:11" x14ac:dyDescent="0.2">
      <c r="A1244" s="1" t="s">
        <v>16</v>
      </c>
      <c r="C1244" s="22"/>
      <c r="D1244" s="157"/>
      <c r="E1244" s="23" t="s">
        <v>708</v>
      </c>
      <c r="F1244" s="24"/>
      <c r="G1244" s="24"/>
      <c r="H1244" s="30">
        <v>8240</v>
      </c>
      <c r="I1244" s="31">
        <v>8579</v>
      </c>
      <c r="J1244" s="30"/>
      <c r="K1244" s="31">
        <f t="shared" si="19"/>
        <v>1.041140776699029</v>
      </c>
    </row>
    <row r="1245" spans="1:11" x14ac:dyDescent="0.2">
      <c r="A1245" s="1" t="s">
        <v>528</v>
      </c>
      <c r="C1245" s="173"/>
      <c r="D1245" s="174"/>
      <c r="E1245" s="175" t="s">
        <v>709</v>
      </c>
      <c r="F1245" s="176"/>
      <c r="G1245" s="176"/>
      <c r="H1245" s="177">
        <v>8240</v>
      </c>
      <c r="I1245" s="178">
        <v>8579</v>
      </c>
      <c r="J1245" s="177"/>
      <c r="K1245" s="178">
        <f t="shared" si="19"/>
        <v>1.041140776699029</v>
      </c>
    </row>
    <row r="1246" spans="1:11" hidden="1" x14ac:dyDescent="0.2">
      <c r="A1246" s="1" t="s">
        <v>528</v>
      </c>
      <c r="C1246" s="173"/>
      <c r="D1246" s="174"/>
      <c r="E1246" s="175"/>
      <c r="F1246" s="176" t="s">
        <v>710</v>
      </c>
      <c r="G1246" s="176" t="s">
        <v>711</v>
      </c>
      <c r="H1246" s="177"/>
      <c r="I1246" s="178">
        <v>8579</v>
      </c>
      <c r="J1246" s="177"/>
      <c r="K1246" s="178" t="str">
        <f t="shared" si="19"/>
        <v>***</v>
      </c>
    </row>
    <row r="1247" spans="1:11" x14ac:dyDescent="0.2">
      <c r="A1247" s="1" t="s">
        <v>13</v>
      </c>
      <c r="C1247" s="19" t="s">
        <v>975</v>
      </c>
      <c r="D1247" s="25" t="s">
        <v>65</v>
      </c>
      <c r="E1247" s="20" t="s">
        <v>66</v>
      </c>
      <c r="F1247" s="21"/>
      <c r="G1247" s="21"/>
      <c r="H1247" s="28">
        <v>10389</v>
      </c>
      <c r="I1247" s="29">
        <v>15440</v>
      </c>
      <c r="J1247" s="28" t="s">
        <v>15</v>
      </c>
      <c r="K1247" s="29">
        <f t="shared" si="19"/>
        <v>1.4861873135046684</v>
      </c>
    </row>
    <row r="1248" spans="1:11" x14ac:dyDescent="0.2">
      <c r="A1248" s="1" t="s">
        <v>16</v>
      </c>
      <c r="C1248" s="22"/>
      <c r="D1248" s="157"/>
      <c r="E1248" s="23" t="s">
        <v>708</v>
      </c>
      <c r="F1248" s="24"/>
      <c r="G1248" s="24"/>
      <c r="H1248" s="30">
        <v>10389</v>
      </c>
      <c r="I1248" s="31">
        <v>15440</v>
      </c>
      <c r="J1248" s="30"/>
      <c r="K1248" s="31">
        <f t="shared" si="19"/>
        <v>1.4861873135046684</v>
      </c>
    </row>
    <row r="1249" spans="1:11" x14ac:dyDescent="0.2">
      <c r="A1249" s="1" t="s">
        <v>528</v>
      </c>
      <c r="C1249" s="173"/>
      <c r="D1249" s="174"/>
      <c r="E1249" s="175" t="s">
        <v>709</v>
      </c>
      <c r="F1249" s="176"/>
      <c r="G1249" s="176"/>
      <c r="H1249" s="177">
        <v>10389</v>
      </c>
      <c r="I1249" s="178">
        <v>15440</v>
      </c>
      <c r="J1249" s="177"/>
      <c r="K1249" s="178">
        <f t="shared" si="19"/>
        <v>1.4861873135046684</v>
      </c>
    </row>
    <row r="1250" spans="1:11" hidden="1" x14ac:dyDescent="0.2">
      <c r="A1250" s="1" t="s">
        <v>528</v>
      </c>
      <c r="C1250" s="173"/>
      <c r="D1250" s="174"/>
      <c r="E1250" s="175"/>
      <c r="F1250" s="176" t="s">
        <v>710</v>
      </c>
      <c r="G1250" s="176" t="s">
        <v>711</v>
      </c>
      <c r="H1250" s="177"/>
      <c r="I1250" s="178">
        <v>15440</v>
      </c>
      <c r="J1250" s="177"/>
      <c r="K1250" s="178" t="str">
        <f t="shared" si="19"/>
        <v>***</v>
      </c>
    </row>
    <row r="1251" spans="1:11" x14ac:dyDescent="0.2">
      <c r="A1251" s="1" t="s">
        <v>13</v>
      </c>
      <c r="C1251" s="19" t="s">
        <v>976</v>
      </c>
      <c r="D1251" s="25" t="s">
        <v>65</v>
      </c>
      <c r="E1251" s="20" t="s">
        <v>66</v>
      </c>
      <c r="F1251" s="21"/>
      <c r="G1251" s="21"/>
      <c r="H1251" s="28">
        <v>10155</v>
      </c>
      <c r="I1251" s="29">
        <v>12591</v>
      </c>
      <c r="J1251" s="28" t="s">
        <v>15</v>
      </c>
      <c r="K1251" s="29">
        <f t="shared" si="19"/>
        <v>1.2398818316100444</v>
      </c>
    </row>
    <row r="1252" spans="1:11" x14ac:dyDescent="0.2">
      <c r="A1252" s="1" t="s">
        <v>16</v>
      </c>
      <c r="C1252" s="22"/>
      <c r="D1252" s="157"/>
      <c r="E1252" s="23" t="s">
        <v>708</v>
      </c>
      <c r="F1252" s="24"/>
      <c r="G1252" s="24"/>
      <c r="H1252" s="30">
        <v>10155</v>
      </c>
      <c r="I1252" s="31">
        <v>12591</v>
      </c>
      <c r="J1252" s="30"/>
      <c r="K1252" s="31">
        <f t="shared" si="19"/>
        <v>1.2398818316100444</v>
      </c>
    </row>
    <row r="1253" spans="1:11" x14ac:dyDescent="0.2">
      <c r="A1253" s="1" t="s">
        <v>528</v>
      </c>
      <c r="C1253" s="173"/>
      <c r="D1253" s="174"/>
      <c r="E1253" s="175" t="s">
        <v>709</v>
      </c>
      <c r="F1253" s="176"/>
      <c r="G1253" s="176"/>
      <c r="H1253" s="177">
        <v>10155</v>
      </c>
      <c r="I1253" s="178">
        <v>12591</v>
      </c>
      <c r="J1253" s="177"/>
      <c r="K1253" s="178">
        <f t="shared" si="19"/>
        <v>1.2398818316100444</v>
      </c>
    </row>
    <row r="1254" spans="1:11" hidden="1" x14ac:dyDescent="0.2">
      <c r="A1254" s="1" t="s">
        <v>528</v>
      </c>
      <c r="C1254" s="173"/>
      <c r="D1254" s="174"/>
      <c r="E1254" s="175"/>
      <c r="F1254" s="176" t="s">
        <v>710</v>
      </c>
      <c r="G1254" s="176" t="s">
        <v>711</v>
      </c>
      <c r="H1254" s="177"/>
      <c r="I1254" s="178">
        <v>12591</v>
      </c>
      <c r="J1254" s="177"/>
      <c r="K1254" s="178" t="str">
        <f t="shared" si="19"/>
        <v>***</v>
      </c>
    </row>
    <row r="1255" spans="1:11" x14ac:dyDescent="0.2">
      <c r="A1255" s="1" t="s">
        <v>13</v>
      </c>
      <c r="C1255" s="19" t="s">
        <v>977</v>
      </c>
      <c r="D1255" s="25" t="s">
        <v>65</v>
      </c>
      <c r="E1255" s="20" t="s">
        <v>66</v>
      </c>
      <c r="F1255" s="21"/>
      <c r="G1255" s="21"/>
      <c r="H1255" s="28">
        <v>9353</v>
      </c>
      <c r="I1255" s="29">
        <v>11142</v>
      </c>
      <c r="J1255" s="28" t="s">
        <v>15</v>
      </c>
      <c r="K1255" s="29">
        <f t="shared" si="19"/>
        <v>1.1912755265690154</v>
      </c>
    </row>
    <row r="1256" spans="1:11" x14ac:dyDescent="0.2">
      <c r="A1256" s="1" t="s">
        <v>16</v>
      </c>
      <c r="C1256" s="22"/>
      <c r="D1256" s="157"/>
      <c r="E1256" s="23" t="s">
        <v>708</v>
      </c>
      <c r="F1256" s="24"/>
      <c r="G1256" s="24"/>
      <c r="H1256" s="30">
        <v>9353</v>
      </c>
      <c r="I1256" s="31">
        <v>11142</v>
      </c>
      <c r="J1256" s="30"/>
      <c r="K1256" s="31">
        <f t="shared" si="19"/>
        <v>1.1912755265690154</v>
      </c>
    </row>
    <row r="1257" spans="1:11" x14ac:dyDescent="0.2">
      <c r="A1257" s="1" t="s">
        <v>528</v>
      </c>
      <c r="C1257" s="173"/>
      <c r="D1257" s="174"/>
      <c r="E1257" s="175" t="s">
        <v>709</v>
      </c>
      <c r="F1257" s="176"/>
      <c r="G1257" s="176"/>
      <c r="H1257" s="177">
        <v>9353</v>
      </c>
      <c r="I1257" s="178">
        <v>11142</v>
      </c>
      <c r="J1257" s="177"/>
      <c r="K1257" s="178">
        <f t="shared" si="19"/>
        <v>1.1912755265690154</v>
      </c>
    </row>
    <row r="1258" spans="1:11" hidden="1" x14ac:dyDescent="0.2">
      <c r="A1258" s="1" t="s">
        <v>528</v>
      </c>
      <c r="C1258" s="173"/>
      <c r="D1258" s="174"/>
      <c r="E1258" s="175"/>
      <c r="F1258" s="176" t="s">
        <v>710</v>
      </c>
      <c r="G1258" s="176" t="s">
        <v>711</v>
      </c>
      <c r="H1258" s="177"/>
      <c r="I1258" s="178">
        <v>11142</v>
      </c>
      <c r="J1258" s="177"/>
      <c r="K1258" s="178" t="str">
        <f t="shared" si="19"/>
        <v>***</v>
      </c>
    </row>
    <row r="1259" spans="1:11" x14ac:dyDescent="0.2">
      <c r="A1259" s="1" t="s">
        <v>13</v>
      </c>
      <c r="C1259" s="19" t="s">
        <v>978</v>
      </c>
      <c r="D1259" s="25" t="s">
        <v>65</v>
      </c>
      <c r="E1259" s="20" t="s">
        <v>66</v>
      </c>
      <c r="F1259" s="21"/>
      <c r="G1259" s="21"/>
      <c r="H1259" s="28">
        <v>9546</v>
      </c>
      <c r="I1259" s="29">
        <v>9831</v>
      </c>
      <c r="J1259" s="28" t="s">
        <v>15</v>
      </c>
      <c r="K1259" s="29">
        <f t="shared" si="19"/>
        <v>1.0298554368321811</v>
      </c>
    </row>
    <row r="1260" spans="1:11" x14ac:dyDescent="0.2">
      <c r="A1260" s="1" t="s">
        <v>16</v>
      </c>
      <c r="C1260" s="22"/>
      <c r="D1260" s="157"/>
      <c r="E1260" s="23" t="s">
        <v>708</v>
      </c>
      <c r="F1260" s="24"/>
      <c r="G1260" s="24"/>
      <c r="H1260" s="30">
        <v>9546</v>
      </c>
      <c r="I1260" s="31">
        <v>9831</v>
      </c>
      <c r="J1260" s="30"/>
      <c r="K1260" s="31">
        <f t="shared" si="19"/>
        <v>1.0298554368321811</v>
      </c>
    </row>
    <row r="1261" spans="1:11" x14ac:dyDescent="0.2">
      <c r="A1261" s="1" t="s">
        <v>528</v>
      </c>
      <c r="C1261" s="173"/>
      <c r="D1261" s="174"/>
      <c r="E1261" s="175" t="s">
        <v>709</v>
      </c>
      <c r="F1261" s="176"/>
      <c r="G1261" s="176"/>
      <c r="H1261" s="177">
        <v>9546</v>
      </c>
      <c r="I1261" s="178">
        <v>9831</v>
      </c>
      <c r="J1261" s="177"/>
      <c r="K1261" s="178">
        <f t="shared" si="19"/>
        <v>1.0298554368321811</v>
      </c>
    </row>
    <row r="1262" spans="1:11" hidden="1" x14ac:dyDescent="0.2">
      <c r="A1262" s="1" t="s">
        <v>528</v>
      </c>
      <c r="C1262" s="173"/>
      <c r="D1262" s="174"/>
      <c r="E1262" s="175"/>
      <c r="F1262" s="176" t="s">
        <v>710</v>
      </c>
      <c r="G1262" s="176" t="s">
        <v>711</v>
      </c>
      <c r="H1262" s="177"/>
      <c r="I1262" s="178">
        <v>9831</v>
      </c>
      <c r="J1262" s="177"/>
      <c r="K1262" s="178" t="str">
        <f t="shared" si="19"/>
        <v>***</v>
      </c>
    </row>
    <row r="1263" spans="1:11" x14ac:dyDescent="0.2">
      <c r="A1263" s="1" t="s">
        <v>13</v>
      </c>
      <c r="C1263" s="19" t="s">
        <v>979</v>
      </c>
      <c r="D1263" s="25" t="s">
        <v>65</v>
      </c>
      <c r="E1263" s="20" t="s">
        <v>66</v>
      </c>
      <c r="F1263" s="21"/>
      <c r="G1263" s="21"/>
      <c r="H1263" s="28">
        <v>11140</v>
      </c>
      <c r="I1263" s="29">
        <v>11970</v>
      </c>
      <c r="J1263" s="28" t="s">
        <v>15</v>
      </c>
      <c r="K1263" s="29">
        <f t="shared" si="19"/>
        <v>1.0745062836624775</v>
      </c>
    </row>
    <row r="1264" spans="1:11" x14ac:dyDescent="0.2">
      <c r="A1264" s="1" t="s">
        <v>16</v>
      </c>
      <c r="C1264" s="22"/>
      <c r="D1264" s="157"/>
      <c r="E1264" s="23" t="s">
        <v>708</v>
      </c>
      <c r="F1264" s="24"/>
      <c r="G1264" s="24"/>
      <c r="H1264" s="30">
        <v>11140</v>
      </c>
      <c r="I1264" s="31">
        <v>11970</v>
      </c>
      <c r="J1264" s="30"/>
      <c r="K1264" s="31">
        <f t="shared" si="19"/>
        <v>1.0745062836624775</v>
      </c>
    </row>
    <row r="1265" spans="1:11" x14ac:dyDescent="0.2">
      <c r="A1265" s="1" t="s">
        <v>528</v>
      </c>
      <c r="C1265" s="173"/>
      <c r="D1265" s="174"/>
      <c r="E1265" s="175" t="s">
        <v>709</v>
      </c>
      <c r="F1265" s="176"/>
      <c r="G1265" s="176"/>
      <c r="H1265" s="177">
        <v>11140</v>
      </c>
      <c r="I1265" s="178">
        <v>11970</v>
      </c>
      <c r="J1265" s="177"/>
      <c r="K1265" s="178">
        <f t="shared" si="19"/>
        <v>1.0745062836624775</v>
      </c>
    </row>
    <row r="1266" spans="1:11" hidden="1" x14ac:dyDescent="0.2">
      <c r="A1266" s="1" t="s">
        <v>528</v>
      </c>
      <c r="C1266" s="173"/>
      <c r="D1266" s="174"/>
      <c r="E1266" s="175"/>
      <c r="F1266" s="176" t="s">
        <v>710</v>
      </c>
      <c r="G1266" s="176" t="s">
        <v>711</v>
      </c>
      <c r="H1266" s="177"/>
      <c r="I1266" s="178">
        <v>11970</v>
      </c>
      <c r="J1266" s="177"/>
      <c r="K1266" s="178" t="str">
        <f t="shared" si="19"/>
        <v>***</v>
      </c>
    </row>
    <row r="1267" spans="1:11" x14ac:dyDescent="0.2">
      <c r="A1267" s="1" t="s">
        <v>13</v>
      </c>
      <c r="C1267" s="19" t="s">
        <v>980</v>
      </c>
      <c r="D1267" s="25" t="s">
        <v>65</v>
      </c>
      <c r="E1267" s="20" t="s">
        <v>66</v>
      </c>
      <c r="F1267" s="21"/>
      <c r="G1267" s="21"/>
      <c r="H1267" s="28">
        <v>12466</v>
      </c>
      <c r="I1267" s="29">
        <v>13990</v>
      </c>
      <c r="J1267" s="28" t="s">
        <v>15</v>
      </c>
      <c r="K1267" s="29">
        <f t="shared" si="19"/>
        <v>1.1222525268730947</v>
      </c>
    </row>
    <row r="1268" spans="1:11" x14ac:dyDescent="0.2">
      <c r="A1268" s="1" t="s">
        <v>16</v>
      </c>
      <c r="C1268" s="22"/>
      <c r="D1268" s="157"/>
      <c r="E1268" s="23" t="s">
        <v>708</v>
      </c>
      <c r="F1268" s="24"/>
      <c r="G1268" s="24"/>
      <c r="H1268" s="30">
        <v>12466</v>
      </c>
      <c r="I1268" s="31">
        <v>13990</v>
      </c>
      <c r="J1268" s="30"/>
      <c r="K1268" s="31">
        <f t="shared" si="19"/>
        <v>1.1222525268730947</v>
      </c>
    </row>
    <row r="1269" spans="1:11" x14ac:dyDescent="0.2">
      <c r="A1269" s="1" t="s">
        <v>528</v>
      </c>
      <c r="C1269" s="173"/>
      <c r="D1269" s="174"/>
      <c r="E1269" s="175" t="s">
        <v>709</v>
      </c>
      <c r="F1269" s="176"/>
      <c r="G1269" s="176"/>
      <c r="H1269" s="177">
        <v>12466</v>
      </c>
      <c r="I1269" s="178">
        <v>13990</v>
      </c>
      <c r="J1269" s="177"/>
      <c r="K1269" s="178">
        <f t="shared" si="19"/>
        <v>1.1222525268730947</v>
      </c>
    </row>
    <row r="1270" spans="1:11" hidden="1" x14ac:dyDescent="0.2">
      <c r="A1270" s="1" t="s">
        <v>528</v>
      </c>
      <c r="C1270" s="173"/>
      <c r="D1270" s="174"/>
      <c r="E1270" s="175"/>
      <c r="F1270" s="176" t="s">
        <v>710</v>
      </c>
      <c r="G1270" s="176" t="s">
        <v>711</v>
      </c>
      <c r="H1270" s="177"/>
      <c r="I1270" s="178">
        <v>13990</v>
      </c>
      <c r="J1270" s="177"/>
      <c r="K1270" s="178" t="str">
        <f t="shared" si="19"/>
        <v>***</v>
      </c>
    </row>
    <row r="1271" spans="1:11" x14ac:dyDescent="0.2">
      <c r="A1271" s="1" t="s">
        <v>13</v>
      </c>
      <c r="C1271" s="19" t="s">
        <v>981</v>
      </c>
      <c r="D1271" s="25" t="s">
        <v>65</v>
      </c>
      <c r="E1271" s="20" t="s">
        <v>66</v>
      </c>
      <c r="F1271" s="21"/>
      <c r="G1271" s="21"/>
      <c r="H1271" s="28">
        <v>15506</v>
      </c>
      <c r="I1271" s="29">
        <v>16826</v>
      </c>
      <c r="J1271" s="28" t="s">
        <v>15</v>
      </c>
      <c r="K1271" s="29">
        <f t="shared" si="19"/>
        <v>1.0851283374177738</v>
      </c>
    </row>
    <row r="1272" spans="1:11" x14ac:dyDescent="0.2">
      <c r="A1272" s="1" t="s">
        <v>16</v>
      </c>
      <c r="C1272" s="22"/>
      <c r="D1272" s="157"/>
      <c r="E1272" s="23" t="s">
        <v>708</v>
      </c>
      <c r="F1272" s="24"/>
      <c r="G1272" s="24"/>
      <c r="H1272" s="30">
        <v>15506</v>
      </c>
      <c r="I1272" s="31">
        <v>16826</v>
      </c>
      <c r="J1272" s="30"/>
      <c r="K1272" s="31">
        <f t="shared" si="19"/>
        <v>1.0851283374177738</v>
      </c>
    </row>
    <row r="1273" spans="1:11" x14ac:dyDescent="0.2">
      <c r="A1273" s="1" t="s">
        <v>528</v>
      </c>
      <c r="C1273" s="173"/>
      <c r="D1273" s="174"/>
      <c r="E1273" s="175" t="s">
        <v>709</v>
      </c>
      <c r="F1273" s="176"/>
      <c r="G1273" s="176"/>
      <c r="H1273" s="177">
        <v>15506</v>
      </c>
      <c r="I1273" s="178">
        <v>16826</v>
      </c>
      <c r="J1273" s="177"/>
      <c r="K1273" s="178">
        <f t="shared" si="19"/>
        <v>1.0851283374177738</v>
      </c>
    </row>
    <row r="1274" spans="1:11" hidden="1" x14ac:dyDescent="0.2">
      <c r="A1274" s="1" t="s">
        <v>528</v>
      </c>
      <c r="C1274" s="173"/>
      <c r="D1274" s="174"/>
      <c r="E1274" s="175"/>
      <c r="F1274" s="176" t="s">
        <v>710</v>
      </c>
      <c r="G1274" s="176" t="s">
        <v>711</v>
      </c>
      <c r="H1274" s="177"/>
      <c r="I1274" s="178">
        <v>16826</v>
      </c>
      <c r="J1274" s="177"/>
      <c r="K1274" s="178" t="str">
        <f t="shared" si="19"/>
        <v>***</v>
      </c>
    </row>
    <row r="1275" spans="1:11" x14ac:dyDescent="0.2">
      <c r="A1275" s="1" t="s">
        <v>13</v>
      </c>
      <c r="C1275" s="19" t="s">
        <v>982</v>
      </c>
      <c r="D1275" s="25" t="s">
        <v>65</v>
      </c>
      <c r="E1275" s="20" t="s">
        <v>66</v>
      </c>
      <c r="F1275" s="21"/>
      <c r="G1275" s="21"/>
      <c r="H1275" s="28">
        <v>9259</v>
      </c>
      <c r="I1275" s="29">
        <v>9859</v>
      </c>
      <c r="J1275" s="28" t="s">
        <v>15</v>
      </c>
      <c r="K1275" s="29">
        <f t="shared" si="19"/>
        <v>1.0648018144508047</v>
      </c>
    </row>
    <row r="1276" spans="1:11" x14ac:dyDescent="0.2">
      <c r="A1276" s="1" t="s">
        <v>16</v>
      </c>
      <c r="C1276" s="22"/>
      <c r="D1276" s="157"/>
      <c r="E1276" s="23" t="s">
        <v>708</v>
      </c>
      <c r="F1276" s="24"/>
      <c r="G1276" s="24"/>
      <c r="H1276" s="30">
        <v>9259</v>
      </c>
      <c r="I1276" s="31">
        <v>9859</v>
      </c>
      <c r="J1276" s="30"/>
      <c r="K1276" s="31">
        <f t="shared" ref="K1276:K1339" si="20">IF(H1276=0,"***",I1276/H1276)</f>
        <v>1.0648018144508047</v>
      </c>
    </row>
    <row r="1277" spans="1:11" x14ac:dyDescent="0.2">
      <c r="A1277" s="1" t="s">
        <v>528</v>
      </c>
      <c r="C1277" s="173"/>
      <c r="D1277" s="174"/>
      <c r="E1277" s="175" t="s">
        <v>709</v>
      </c>
      <c r="F1277" s="176"/>
      <c r="G1277" s="176"/>
      <c r="H1277" s="177">
        <v>9259</v>
      </c>
      <c r="I1277" s="178">
        <v>9859</v>
      </c>
      <c r="J1277" s="177"/>
      <c r="K1277" s="178">
        <f t="shared" si="20"/>
        <v>1.0648018144508047</v>
      </c>
    </row>
    <row r="1278" spans="1:11" hidden="1" x14ac:dyDescent="0.2">
      <c r="A1278" s="1" t="s">
        <v>528</v>
      </c>
      <c r="C1278" s="173"/>
      <c r="D1278" s="174"/>
      <c r="E1278" s="175"/>
      <c r="F1278" s="176" t="s">
        <v>710</v>
      </c>
      <c r="G1278" s="176" t="s">
        <v>711</v>
      </c>
      <c r="H1278" s="177"/>
      <c r="I1278" s="178">
        <v>9859</v>
      </c>
      <c r="J1278" s="177"/>
      <c r="K1278" s="178" t="str">
        <f t="shared" si="20"/>
        <v>***</v>
      </c>
    </row>
    <row r="1279" spans="1:11" x14ac:dyDescent="0.2">
      <c r="A1279" s="1" t="s">
        <v>13</v>
      </c>
      <c r="C1279" s="19" t="s">
        <v>983</v>
      </c>
      <c r="D1279" s="25" t="s">
        <v>65</v>
      </c>
      <c r="E1279" s="20" t="s">
        <v>66</v>
      </c>
      <c r="F1279" s="21"/>
      <c r="G1279" s="21"/>
      <c r="H1279" s="28">
        <v>4633</v>
      </c>
      <c r="I1279" s="29">
        <v>4683</v>
      </c>
      <c r="J1279" s="28" t="s">
        <v>15</v>
      </c>
      <c r="K1279" s="29">
        <f t="shared" si="20"/>
        <v>1.0107921433196634</v>
      </c>
    </row>
    <row r="1280" spans="1:11" x14ac:dyDescent="0.2">
      <c r="A1280" s="1" t="s">
        <v>16</v>
      </c>
      <c r="C1280" s="22"/>
      <c r="D1280" s="157"/>
      <c r="E1280" s="23" t="s">
        <v>708</v>
      </c>
      <c r="F1280" s="24"/>
      <c r="G1280" s="24"/>
      <c r="H1280" s="30">
        <v>4633</v>
      </c>
      <c r="I1280" s="31">
        <v>4683</v>
      </c>
      <c r="J1280" s="30"/>
      <c r="K1280" s="31">
        <f t="shared" si="20"/>
        <v>1.0107921433196634</v>
      </c>
    </row>
    <row r="1281" spans="1:11" x14ac:dyDescent="0.2">
      <c r="A1281" s="1" t="s">
        <v>528</v>
      </c>
      <c r="C1281" s="173"/>
      <c r="D1281" s="174"/>
      <c r="E1281" s="175" t="s">
        <v>709</v>
      </c>
      <c r="F1281" s="176"/>
      <c r="G1281" s="176"/>
      <c r="H1281" s="177">
        <v>4633</v>
      </c>
      <c r="I1281" s="178">
        <v>4683</v>
      </c>
      <c r="J1281" s="177"/>
      <c r="K1281" s="178">
        <f t="shared" si="20"/>
        <v>1.0107921433196634</v>
      </c>
    </row>
    <row r="1282" spans="1:11" hidden="1" x14ac:dyDescent="0.2">
      <c r="A1282" s="1" t="s">
        <v>528</v>
      </c>
      <c r="C1282" s="173"/>
      <c r="D1282" s="174"/>
      <c r="E1282" s="175"/>
      <c r="F1282" s="176" t="s">
        <v>710</v>
      </c>
      <c r="G1282" s="176" t="s">
        <v>711</v>
      </c>
      <c r="H1282" s="177"/>
      <c r="I1282" s="178">
        <v>4683</v>
      </c>
      <c r="J1282" s="177"/>
      <c r="K1282" s="178" t="str">
        <f t="shared" si="20"/>
        <v>***</v>
      </c>
    </row>
    <row r="1283" spans="1:11" x14ac:dyDescent="0.2">
      <c r="A1283" s="1" t="s">
        <v>13</v>
      </c>
      <c r="C1283" s="19" t="s">
        <v>984</v>
      </c>
      <c r="D1283" s="25" t="s">
        <v>65</v>
      </c>
      <c r="E1283" s="20" t="s">
        <v>66</v>
      </c>
      <c r="F1283" s="21"/>
      <c r="G1283" s="21"/>
      <c r="H1283" s="28">
        <v>11830</v>
      </c>
      <c r="I1283" s="29">
        <v>12477</v>
      </c>
      <c r="J1283" s="28" t="s">
        <v>15</v>
      </c>
      <c r="K1283" s="29">
        <f t="shared" si="20"/>
        <v>1.05469146238377</v>
      </c>
    </row>
    <row r="1284" spans="1:11" x14ac:dyDescent="0.2">
      <c r="A1284" s="1" t="s">
        <v>16</v>
      </c>
      <c r="C1284" s="22"/>
      <c r="D1284" s="157"/>
      <c r="E1284" s="23" t="s">
        <v>708</v>
      </c>
      <c r="F1284" s="24"/>
      <c r="G1284" s="24"/>
      <c r="H1284" s="30">
        <v>11830</v>
      </c>
      <c r="I1284" s="31">
        <v>12477</v>
      </c>
      <c r="J1284" s="30"/>
      <c r="K1284" s="31">
        <f t="shared" si="20"/>
        <v>1.05469146238377</v>
      </c>
    </row>
    <row r="1285" spans="1:11" x14ac:dyDescent="0.2">
      <c r="A1285" s="1" t="s">
        <v>528</v>
      </c>
      <c r="C1285" s="173"/>
      <c r="D1285" s="174"/>
      <c r="E1285" s="175" t="s">
        <v>709</v>
      </c>
      <c r="F1285" s="176"/>
      <c r="G1285" s="176"/>
      <c r="H1285" s="177">
        <v>11830</v>
      </c>
      <c r="I1285" s="178">
        <v>12477</v>
      </c>
      <c r="J1285" s="177"/>
      <c r="K1285" s="178">
        <f t="shared" si="20"/>
        <v>1.05469146238377</v>
      </c>
    </row>
    <row r="1286" spans="1:11" hidden="1" x14ac:dyDescent="0.2">
      <c r="A1286" s="1" t="s">
        <v>528</v>
      </c>
      <c r="C1286" s="173"/>
      <c r="D1286" s="174"/>
      <c r="E1286" s="175"/>
      <c r="F1286" s="176" t="s">
        <v>710</v>
      </c>
      <c r="G1286" s="176" t="s">
        <v>711</v>
      </c>
      <c r="H1286" s="177"/>
      <c r="I1286" s="178">
        <v>12477</v>
      </c>
      <c r="J1286" s="177"/>
      <c r="K1286" s="178" t="str">
        <f t="shared" si="20"/>
        <v>***</v>
      </c>
    </row>
    <row r="1287" spans="1:11" x14ac:dyDescent="0.2">
      <c r="A1287" s="1" t="s">
        <v>13</v>
      </c>
      <c r="C1287" s="19" t="s">
        <v>985</v>
      </c>
      <c r="D1287" s="25" t="s">
        <v>65</v>
      </c>
      <c r="E1287" s="20" t="s">
        <v>66</v>
      </c>
      <c r="F1287" s="21"/>
      <c r="G1287" s="21"/>
      <c r="H1287" s="28">
        <v>6514</v>
      </c>
      <c r="I1287" s="29">
        <v>6400</v>
      </c>
      <c r="J1287" s="28" t="s">
        <v>15</v>
      </c>
      <c r="K1287" s="29">
        <f t="shared" si="20"/>
        <v>0.98249923242247472</v>
      </c>
    </row>
    <row r="1288" spans="1:11" x14ac:dyDescent="0.2">
      <c r="A1288" s="1" t="s">
        <v>16</v>
      </c>
      <c r="C1288" s="22"/>
      <c r="D1288" s="157"/>
      <c r="E1288" s="23" t="s">
        <v>708</v>
      </c>
      <c r="F1288" s="24"/>
      <c r="G1288" s="24"/>
      <c r="H1288" s="30">
        <v>6514</v>
      </c>
      <c r="I1288" s="31">
        <v>6400</v>
      </c>
      <c r="J1288" s="30"/>
      <c r="K1288" s="31">
        <f t="shared" si="20"/>
        <v>0.98249923242247472</v>
      </c>
    </row>
    <row r="1289" spans="1:11" x14ac:dyDescent="0.2">
      <c r="A1289" s="1" t="s">
        <v>528</v>
      </c>
      <c r="C1289" s="173"/>
      <c r="D1289" s="174"/>
      <c r="E1289" s="175" t="s">
        <v>709</v>
      </c>
      <c r="F1289" s="176"/>
      <c r="G1289" s="176"/>
      <c r="H1289" s="177">
        <v>6514</v>
      </c>
      <c r="I1289" s="178">
        <v>6400</v>
      </c>
      <c r="J1289" s="177"/>
      <c r="K1289" s="178">
        <f t="shared" si="20"/>
        <v>0.98249923242247472</v>
      </c>
    </row>
    <row r="1290" spans="1:11" hidden="1" x14ac:dyDescent="0.2">
      <c r="A1290" s="1" t="s">
        <v>528</v>
      </c>
      <c r="C1290" s="173"/>
      <c r="D1290" s="174"/>
      <c r="E1290" s="175"/>
      <c r="F1290" s="176" t="s">
        <v>710</v>
      </c>
      <c r="G1290" s="176" t="s">
        <v>711</v>
      </c>
      <c r="H1290" s="177"/>
      <c r="I1290" s="178">
        <v>6400</v>
      </c>
      <c r="J1290" s="177"/>
      <c r="K1290" s="178" t="str">
        <f t="shared" si="20"/>
        <v>***</v>
      </c>
    </row>
    <row r="1291" spans="1:11" x14ac:dyDescent="0.2">
      <c r="A1291" s="1" t="s">
        <v>13</v>
      </c>
      <c r="C1291" s="19" t="s">
        <v>986</v>
      </c>
      <c r="D1291" s="25" t="s">
        <v>65</v>
      </c>
      <c r="E1291" s="20" t="s">
        <v>66</v>
      </c>
      <c r="F1291" s="21"/>
      <c r="G1291" s="21"/>
      <c r="H1291" s="28">
        <v>8749</v>
      </c>
      <c r="I1291" s="29">
        <v>8878</v>
      </c>
      <c r="J1291" s="28" t="s">
        <v>15</v>
      </c>
      <c r="K1291" s="29">
        <f t="shared" si="20"/>
        <v>1.0147445422333981</v>
      </c>
    </row>
    <row r="1292" spans="1:11" x14ac:dyDescent="0.2">
      <c r="A1292" s="1" t="s">
        <v>16</v>
      </c>
      <c r="C1292" s="22"/>
      <c r="D1292" s="157"/>
      <c r="E1292" s="23" t="s">
        <v>708</v>
      </c>
      <c r="F1292" s="24"/>
      <c r="G1292" s="24"/>
      <c r="H1292" s="30">
        <v>8749</v>
      </c>
      <c r="I1292" s="31">
        <v>8878</v>
      </c>
      <c r="J1292" s="30"/>
      <c r="K1292" s="31">
        <f t="shared" si="20"/>
        <v>1.0147445422333981</v>
      </c>
    </row>
    <row r="1293" spans="1:11" x14ac:dyDescent="0.2">
      <c r="A1293" s="1" t="s">
        <v>528</v>
      </c>
      <c r="C1293" s="173"/>
      <c r="D1293" s="174"/>
      <c r="E1293" s="175" t="s">
        <v>709</v>
      </c>
      <c r="F1293" s="176"/>
      <c r="G1293" s="176"/>
      <c r="H1293" s="177">
        <v>8749</v>
      </c>
      <c r="I1293" s="178">
        <v>8878</v>
      </c>
      <c r="J1293" s="177"/>
      <c r="K1293" s="178">
        <f t="shared" si="20"/>
        <v>1.0147445422333981</v>
      </c>
    </row>
    <row r="1294" spans="1:11" hidden="1" x14ac:dyDescent="0.2">
      <c r="A1294" s="1" t="s">
        <v>528</v>
      </c>
      <c r="C1294" s="173"/>
      <c r="D1294" s="174"/>
      <c r="E1294" s="175"/>
      <c r="F1294" s="176" t="s">
        <v>710</v>
      </c>
      <c r="G1294" s="176" t="s">
        <v>711</v>
      </c>
      <c r="H1294" s="177"/>
      <c r="I1294" s="178">
        <v>8878</v>
      </c>
      <c r="J1294" s="177"/>
      <c r="K1294" s="178" t="str">
        <f t="shared" si="20"/>
        <v>***</v>
      </c>
    </row>
    <row r="1295" spans="1:11" x14ac:dyDescent="0.2">
      <c r="A1295" s="1" t="s">
        <v>13</v>
      </c>
      <c r="C1295" s="19" t="s">
        <v>987</v>
      </c>
      <c r="D1295" s="25" t="s">
        <v>65</v>
      </c>
      <c r="E1295" s="20" t="s">
        <v>66</v>
      </c>
      <c r="F1295" s="21"/>
      <c r="G1295" s="21"/>
      <c r="H1295" s="28">
        <v>8539</v>
      </c>
      <c r="I1295" s="29">
        <v>9126</v>
      </c>
      <c r="J1295" s="28" t="s">
        <v>15</v>
      </c>
      <c r="K1295" s="29">
        <f t="shared" si="20"/>
        <v>1.0687434125775852</v>
      </c>
    </row>
    <row r="1296" spans="1:11" x14ac:dyDescent="0.2">
      <c r="A1296" s="1" t="s">
        <v>16</v>
      </c>
      <c r="C1296" s="22"/>
      <c r="D1296" s="157"/>
      <c r="E1296" s="23" t="s">
        <v>708</v>
      </c>
      <c r="F1296" s="24"/>
      <c r="G1296" s="24"/>
      <c r="H1296" s="30">
        <v>8539</v>
      </c>
      <c r="I1296" s="31">
        <v>9126</v>
      </c>
      <c r="J1296" s="30"/>
      <c r="K1296" s="31">
        <f t="shared" si="20"/>
        <v>1.0687434125775852</v>
      </c>
    </row>
    <row r="1297" spans="1:11" x14ac:dyDescent="0.2">
      <c r="A1297" s="1" t="s">
        <v>528</v>
      </c>
      <c r="C1297" s="173"/>
      <c r="D1297" s="174"/>
      <c r="E1297" s="175" t="s">
        <v>709</v>
      </c>
      <c r="F1297" s="176"/>
      <c r="G1297" s="176"/>
      <c r="H1297" s="177">
        <v>8539</v>
      </c>
      <c r="I1297" s="178">
        <v>9126</v>
      </c>
      <c r="J1297" s="177"/>
      <c r="K1297" s="178">
        <f t="shared" si="20"/>
        <v>1.0687434125775852</v>
      </c>
    </row>
    <row r="1298" spans="1:11" hidden="1" x14ac:dyDescent="0.2">
      <c r="A1298" s="1" t="s">
        <v>528</v>
      </c>
      <c r="C1298" s="173"/>
      <c r="D1298" s="174"/>
      <c r="E1298" s="175"/>
      <c r="F1298" s="176" t="s">
        <v>710</v>
      </c>
      <c r="G1298" s="176" t="s">
        <v>711</v>
      </c>
      <c r="H1298" s="177"/>
      <c r="I1298" s="178">
        <v>9126</v>
      </c>
      <c r="J1298" s="177"/>
      <c r="K1298" s="178" t="str">
        <f t="shared" si="20"/>
        <v>***</v>
      </c>
    </row>
    <row r="1299" spans="1:11" x14ac:dyDescent="0.2">
      <c r="A1299" s="1" t="s">
        <v>13</v>
      </c>
      <c r="C1299" s="19" t="s">
        <v>988</v>
      </c>
      <c r="D1299" s="25" t="s">
        <v>65</v>
      </c>
      <c r="E1299" s="20" t="s">
        <v>66</v>
      </c>
      <c r="F1299" s="21"/>
      <c r="G1299" s="21"/>
      <c r="H1299" s="28">
        <v>11233</v>
      </c>
      <c r="I1299" s="29">
        <v>11844</v>
      </c>
      <c r="J1299" s="28" t="s">
        <v>15</v>
      </c>
      <c r="K1299" s="29">
        <f t="shared" si="20"/>
        <v>1.0543933054393306</v>
      </c>
    </row>
    <row r="1300" spans="1:11" x14ac:dyDescent="0.2">
      <c r="A1300" s="1" t="s">
        <v>16</v>
      </c>
      <c r="C1300" s="22"/>
      <c r="D1300" s="157"/>
      <c r="E1300" s="23" t="s">
        <v>708</v>
      </c>
      <c r="F1300" s="24"/>
      <c r="G1300" s="24"/>
      <c r="H1300" s="30">
        <v>11233</v>
      </c>
      <c r="I1300" s="31">
        <v>11844</v>
      </c>
      <c r="J1300" s="30"/>
      <c r="K1300" s="31">
        <f t="shared" si="20"/>
        <v>1.0543933054393306</v>
      </c>
    </row>
    <row r="1301" spans="1:11" x14ac:dyDescent="0.2">
      <c r="A1301" s="1" t="s">
        <v>528</v>
      </c>
      <c r="C1301" s="173"/>
      <c r="D1301" s="174"/>
      <c r="E1301" s="175" t="s">
        <v>709</v>
      </c>
      <c r="F1301" s="176"/>
      <c r="G1301" s="176"/>
      <c r="H1301" s="177">
        <v>11233</v>
      </c>
      <c r="I1301" s="178">
        <v>11844</v>
      </c>
      <c r="J1301" s="177"/>
      <c r="K1301" s="178">
        <f t="shared" si="20"/>
        <v>1.0543933054393306</v>
      </c>
    </row>
    <row r="1302" spans="1:11" hidden="1" x14ac:dyDescent="0.2">
      <c r="A1302" s="1" t="s">
        <v>528</v>
      </c>
      <c r="C1302" s="173"/>
      <c r="D1302" s="174"/>
      <c r="E1302" s="175"/>
      <c r="F1302" s="176" t="s">
        <v>710</v>
      </c>
      <c r="G1302" s="176" t="s">
        <v>711</v>
      </c>
      <c r="H1302" s="177"/>
      <c r="I1302" s="178">
        <v>11844</v>
      </c>
      <c r="J1302" s="177"/>
      <c r="K1302" s="178" t="str">
        <f t="shared" si="20"/>
        <v>***</v>
      </c>
    </row>
    <row r="1303" spans="1:11" x14ac:dyDescent="0.2">
      <c r="A1303" s="1" t="s">
        <v>13</v>
      </c>
      <c r="C1303" s="19" t="s">
        <v>989</v>
      </c>
      <c r="D1303" s="25" t="s">
        <v>65</v>
      </c>
      <c r="E1303" s="20" t="s">
        <v>66</v>
      </c>
      <c r="F1303" s="21"/>
      <c r="G1303" s="21"/>
      <c r="H1303" s="28">
        <v>7355</v>
      </c>
      <c r="I1303" s="29">
        <v>7713</v>
      </c>
      <c r="J1303" s="28" t="s">
        <v>15</v>
      </c>
      <c r="K1303" s="29">
        <f t="shared" si="20"/>
        <v>1.0486743711760707</v>
      </c>
    </row>
    <row r="1304" spans="1:11" x14ac:dyDescent="0.2">
      <c r="A1304" s="1" t="s">
        <v>16</v>
      </c>
      <c r="C1304" s="22"/>
      <c r="D1304" s="157"/>
      <c r="E1304" s="23" t="s">
        <v>708</v>
      </c>
      <c r="F1304" s="24"/>
      <c r="G1304" s="24"/>
      <c r="H1304" s="30">
        <v>7355</v>
      </c>
      <c r="I1304" s="31">
        <v>7713</v>
      </c>
      <c r="J1304" s="30"/>
      <c r="K1304" s="31">
        <f t="shared" si="20"/>
        <v>1.0486743711760707</v>
      </c>
    </row>
    <row r="1305" spans="1:11" x14ac:dyDescent="0.2">
      <c r="A1305" s="1" t="s">
        <v>528</v>
      </c>
      <c r="C1305" s="173"/>
      <c r="D1305" s="174"/>
      <c r="E1305" s="175" t="s">
        <v>709</v>
      </c>
      <c r="F1305" s="176"/>
      <c r="G1305" s="176"/>
      <c r="H1305" s="177">
        <v>7355</v>
      </c>
      <c r="I1305" s="178">
        <v>7713</v>
      </c>
      <c r="J1305" s="177"/>
      <c r="K1305" s="178">
        <f t="shared" si="20"/>
        <v>1.0486743711760707</v>
      </c>
    </row>
    <row r="1306" spans="1:11" hidden="1" x14ac:dyDescent="0.2">
      <c r="A1306" s="1" t="s">
        <v>528</v>
      </c>
      <c r="C1306" s="173"/>
      <c r="D1306" s="174"/>
      <c r="E1306" s="175"/>
      <c r="F1306" s="176" t="s">
        <v>710</v>
      </c>
      <c r="G1306" s="176" t="s">
        <v>711</v>
      </c>
      <c r="H1306" s="177"/>
      <c r="I1306" s="178">
        <v>7713</v>
      </c>
      <c r="J1306" s="177"/>
      <c r="K1306" s="178" t="str">
        <f t="shared" si="20"/>
        <v>***</v>
      </c>
    </row>
    <row r="1307" spans="1:11" x14ac:dyDescent="0.2">
      <c r="A1307" s="1" t="s">
        <v>13</v>
      </c>
      <c r="C1307" s="19" t="s">
        <v>990</v>
      </c>
      <c r="D1307" s="25" t="s">
        <v>65</v>
      </c>
      <c r="E1307" s="20" t="s">
        <v>66</v>
      </c>
      <c r="F1307" s="21"/>
      <c r="G1307" s="21"/>
      <c r="H1307" s="28">
        <v>12073</v>
      </c>
      <c r="I1307" s="29">
        <v>12848</v>
      </c>
      <c r="J1307" s="28" t="s">
        <v>15</v>
      </c>
      <c r="K1307" s="29">
        <f t="shared" si="20"/>
        <v>1.0641928269692702</v>
      </c>
    </row>
    <row r="1308" spans="1:11" x14ac:dyDescent="0.2">
      <c r="A1308" s="1" t="s">
        <v>16</v>
      </c>
      <c r="C1308" s="22"/>
      <c r="D1308" s="157"/>
      <c r="E1308" s="23" t="s">
        <v>708</v>
      </c>
      <c r="F1308" s="24"/>
      <c r="G1308" s="24"/>
      <c r="H1308" s="30">
        <v>12073</v>
      </c>
      <c r="I1308" s="31">
        <v>12848</v>
      </c>
      <c r="J1308" s="30"/>
      <c r="K1308" s="31">
        <f t="shared" si="20"/>
        <v>1.0641928269692702</v>
      </c>
    </row>
    <row r="1309" spans="1:11" x14ac:dyDescent="0.2">
      <c r="A1309" s="1" t="s">
        <v>528</v>
      </c>
      <c r="C1309" s="173"/>
      <c r="D1309" s="174"/>
      <c r="E1309" s="175" t="s">
        <v>709</v>
      </c>
      <c r="F1309" s="176"/>
      <c r="G1309" s="176"/>
      <c r="H1309" s="177">
        <v>12073</v>
      </c>
      <c r="I1309" s="178">
        <v>12848</v>
      </c>
      <c r="J1309" s="177"/>
      <c r="K1309" s="178">
        <f t="shared" si="20"/>
        <v>1.0641928269692702</v>
      </c>
    </row>
    <row r="1310" spans="1:11" hidden="1" x14ac:dyDescent="0.2">
      <c r="A1310" s="1" t="s">
        <v>528</v>
      </c>
      <c r="C1310" s="173"/>
      <c r="D1310" s="174"/>
      <c r="E1310" s="175"/>
      <c r="F1310" s="176" t="s">
        <v>710</v>
      </c>
      <c r="G1310" s="176" t="s">
        <v>711</v>
      </c>
      <c r="H1310" s="177"/>
      <c r="I1310" s="178">
        <v>12848</v>
      </c>
      <c r="J1310" s="177"/>
      <c r="K1310" s="178" t="str">
        <f t="shared" si="20"/>
        <v>***</v>
      </c>
    </row>
    <row r="1311" spans="1:11" x14ac:dyDescent="0.2">
      <c r="A1311" s="1" t="s">
        <v>13</v>
      </c>
      <c r="C1311" s="19" t="s">
        <v>991</v>
      </c>
      <c r="D1311" s="25" t="s">
        <v>65</v>
      </c>
      <c r="E1311" s="20" t="s">
        <v>66</v>
      </c>
      <c r="F1311" s="21"/>
      <c r="G1311" s="21"/>
      <c r="H1311" s="28">
        <v>8940</v>
      </c>
      <c r="I1311" s="29">
        <v>9268</v>
      </c>
      <c r="J1311" s="28" t="s">
        <v>15</v>
      </c>
      <c r="K1311" s="29">
        <f t="shared" si="20"/>
        <v>1.0366890380313198</v>
      </c>
    </row>
    <row r="1312" spans="1:11" x14ac:dyDescent="0.2">
      <c r="A1312" s="1" t="s">
        <v>16</v>
      </c>
      <c r="C1312" s="22"/>
      <c r="D1312" s="157"/>
      <c r="E1312" s="23" t="s">
        <v>708</v>
      </c>
      <c r="F1312" s="24"/>
      <c r="G1312" s="24"/>
      <c r="H1312" s="30">
        <v>8940</v>
      </c>
      <c r="I1312" s="31">
        <v>9268</v>
      </c>
      <c r="J1312" s="30"/>
      <c r="K1312" s="31">
        <f t="shared" si="20"/>
        <v>1.0366890380313198</v>
      </c>
    </row>
    <row r="1313" spans="1:11" x14ac:dyDescent="0.2">
      <c r="A1313" s="1" t="s">
        <v>528</v>
      </c>
      <c r="C1313" s="173"/>
      <c r="D1313" s="174"/>
      <c r="E1313" s="175" t="s">
        <v>709</v>
      </c>
      <c r="F1313" s="176"/>
      <c r="G1313" s="176"/>
      <c r="H1313" s="177">
        <v>8940</v>
      </c>
      <c r="I1313" s="178">
        <v>9268</v>
      </c>
      <c r="J1313" s="177"/>
      <c r="K1313" s="178">
        <f t="shared" si="20"/>
        <v>1.0366890380313198</v>
      </c>
    </row>
    <row r="1314" spans="1:11" hidden="1" x14ac:dyDescent="0.2">
      <c r="A1314" s="1" t="s">
        <v>528</v>
      </c>
      <c r="C1314" s="173"/>
      <c r="D1314" s="174"/>
      <c r="E1314" s="175"/>
      <c r="F1314" s="176" t="s">
        <v>710</v>
      </c>
      <c r="G1314" s="176" t="s">
        <v>711</v>
      </c>
      <c r="H1314" s="177"/>
      <c r="I1314" s="178">
        <v>9268</v>
      </c>
      <c r="J1314" s="177"/>
      <c r="K1314" s="178" t="str">
        <f t="shared" si="20"/>
        <v>***</v>
      </c>
    </row>
    <row r="1315" spans="1:11" x14ac:dyDescent="0.2">
      <c r="A1315" s="1" t="s">
        <v>13</v>
      </c>
      <c r="C1315" s="19" t="s">
        <v>992</v>
      </c>
      <c r="D1315" s="25" t="s">
        <v>65</v>
      </c>
      <c r="E1315" s="20" t="s">
        <v>66</v>
      </c>
      <c r="F1315" s="21"/>
      <c r="G1315" s="21"/>
      <c r="H1315" s="28">
        <v>11277</v>
      </c>
      <c r="I1315" s="29">
        <v>11686</v>
      </c>
      <c r="J1315" s="28" t="s">
        <v>15</v>
      </c>
      <c r="K1315" s="29">
        <f t="shared" si="20"/>
        <v>1.0362685111288463</v>
      </c>
    </row>
    <row r="1316" spans="1:11" x14ac:dyDescent="0.2">
      <c r="A1316" s="1" t="s">
        <v>16</v>
      </c>
      <c r="C1316" s="22"/>
      <c r="D1316" s="157"/>
      <c r="E1316" s="23" t="s">
        <v>708</v>
      </c>
      <c r="F1316" s="24"/>
      <c r="G1316" s="24"/>
      <c r="H1316" s="30">
        <v>11277</v>
      </c>
      <c r="I1316" s="31">
        <v>11686</v>
      </c>
      <c r="J1316" s="30"/>
      <c r="K1316" s="31">
        <f t="shared" si="20"/>
        <v>1.0362685111288463</v>
      </c>
    </row>
    <row r="1317" spans="1:11" x14ac:dyDescent="0.2">
      <c r="A1317" s="1" t="s">
        <v>528</v>
      </c>
      <c r="C1317" s="173"/>
      <c r="D1317" s="174"/>
      <c r="E1317" s="175" t="s">
        <v>709</v>
      </c>
      <c r="F1317" s="176"/>
      <c r="G1317" s="176"/>
      <c r="H1317" s="177">
        <v>11277</v>
      </c>
      <c r="I1317" s="178">
        <v>11686</v>
      </c>
      <c r="J1317" s="177"/>
      <c r="K1317" s="178">
        <f t="shared" si="20"/>
        <v>1.0362685111288463</v>
      </c>
    </row>
    <row r="1318" spans="1:11" hidden="1" x14ac:dyDescent="0.2">
      <c r="A1318" s="1" t="s">
        <v>528</v>
      </c>
      <c r="C1318" s="173"/>
      <c r="D1318" s="174"/>
      <c r="E1318" s="175"/>
      <c r="F1318" s="176" t="s">
        <v>710</v>
      </c>
      <c r="G1318" s="176" t="s">
        <v>711</v>
      </c>
      <c r="H1318" s="177"/>
      <c r="I1318" s="178">
        <v>11686</v>
      </c>
      <c r="J1318" s="177"/>
      <c r="K1318" s="178" t="str">
        <f t="shared" si="20"/>
        <v>***</v>
      </c>
    </row>
    <row r="1319" spans="1:11" x14ac:dyDescent="0.2">
      <c r="A1319" s="1" t="s">
        <v>13</v>
      </c>
      <c r="C1319" s="19" t="s">
        <v>993</v>
      </c>
      <c r="D1319" s="25" t="s">
        <v>65</v>
      </c>
      <c r="E1319" s="20" t="s">
        <v>66</v>
      </c>
      <c r="F1319" s="21"/>
      <c r="G1319" s="21"/>
      <c r="H1319" s="28">
        <v>10126</v>
      </c>
      <c r="I1319" s="29">
        <v>11047</v>
      </c>
      <c r="J1319" s="28" t="s">
        <v>15</v>
      </c>
      <c r="K1319" s="29">
        <f t="shared" si="20"/>
        <v>1.0909539798538417</v>
      </c>
    </row>
    <row r="1320" spans="1:11" x14ac:dyDescent="0.2">
      <c r="A1320" s="1" t="s">
        <v>16</v>
      </c>
      <c r="C1320" s="22"/>
      <c r="D1320" s="157"/>
      <c r="E1320" s="23" t="s">
        <v>708</v>
      </c>
      <c r="F1320" s="24"/>
      <c r="G1320" s="24"/>
      <c r="H1320" s="30">
        <v>10126</v>
      </c>
      <c r="I1320" s="31">
        <v>11047</v>
      </c>
      <c r="J1320" s="30"/>
      <c r="K1320" s="31">
        <f t="shared" si="20"/>
        <v>1.0909539798538417</v>
      </c>
    </row>
    <row r="1321" spans="1:11" x14ac:dyDescent="0.2">
      <c r="A1321" s="1" t="s">
        <v>528</v>
      </c>
      <c r="C1321" s="173"/>
      <c r="D1321" s="174"/>
      <c r="E1321" s="175" t="s">
        <v>709</v>
      </c>
      <c r="F1321" s="176"/>
      <c r="G1321" s="176"/>
      <c r="H1321" s="177">
        <v>10126</v>
      </c>
      <c r="I1321" s="178">
        <v>11047</v>
      </c>
      <c r="J1321" s="177"/>
      <c r="K1321" s="178">
        <f t="shared" si="20"/>
        <v>1.0909539798538417</v>
      </c>
    </row>
    <row r="1322" spans="1:11" hidden="1" x14ac:dyDescent="0.2">
      <c r="A1322" s="1" t="s">
        <v>528</v>
      </c>
      <c r="C1322" s="173"/>
      <c r="D1322" s="174"/>
      <c r="E1322" s="175"/>
      <c r="F1322" s="176" t="s">
        <v>710</v>
      </c>
      <c r="G1322" s="176" t="s">
        <v>711</v>
      </c>
      <c r="H1322" s="177"/>
      <c r="I1322" s="178">
        <v>11047</v>
      </c>
      <c r="J1322" s="177"/>
      <c r="K1322" s="178" t="str">
        <f t="shared" si="20"/>
        <v>***</v>
      </c>
    </row>
    <row r="1323" spans="1:11" x14ac:dyDescent="0.2">
      <c r="A1323" s="1" t="s">
        <v>13</v>
      </c>
      <c r="C1323" s="19" t="s">
        <v>994</v>
      </c>
      <c r="D1323" s="25" t="s">
        <v>65</v>
      </c>
      <c r="E1323" s="20" t="s">
        <v>66</v>
      </c>
      <c r="F1323" s="21"/>
      <c r="G1323" s="21"/>
      <c r="H1323" s="28">
        <v>14165</v>
      </c>
      <c r="I1323" s="29">
        <v>15326</v>
      </c>
      <c r="J1323" s="28" t="s">
        <v>15</v>
      </c>
      <c r="K1323" s="29">
        <f t="shared" si="20"/>
        <v>1.0819625838333922</v>
      </c>
    </row>
    <row r="1324" spans="1:11" x14ac:dyDescent="0.2">
      <c r="A1324" s="1" t="s">
        <v>16</v>
      </c>
      <c r="C1324" s="22"/>
      <c r="D1324" s="157"/>
      <c r="E1324" s="23" t="s">
        <v>708</v>
      </c>
      <c r="F1324" s="24"/>
      <c r="G1324" s="24"/>
      <c r="H1324" s="30">
        <v>14165</v>
      </c>
      <c r="I1324" s="31">
        <v>15326</v>
      </c>
      <c r="J1324" s="30"/>
      <c r="K1324" s="31">
        <f t="shared" si="20"/>
        <v>1.0819625838333922</v>
      </c>
    </row>
    <row r="1325" spans="1:11" x14ac:dyDescent="0.2">
      <c r="A1325" s="1" t="s">
        <v>528</v>
      </c>
      <c r="C1325" s="173"/>
      <c r="D1325" s="174"/>
      <c r="E1325" s="175" t="s">
        <v>709</v>
      </c>
      <c r="F1325" s="176"/>
      <c r="G1325" s="176"/>
      <c r="H1325" s="177">
        <v>14165</v>
      </c>
      <c r="I1325" s="178">
        <v>15326</v>
      </c>
      <c r="J1325" s="177"/>
      <c r="K1325" s="178">
        <f t="shared" si="20"/>
        <v>1.0819625838333922</v>
      </c>
    </row>
    <row r="1326" spans="1:11" hidden="1" x14ac:dyDescent="0.2">
      <c r="A1326" s="1" t="s">
        <v>528</v>
      </c>
      <c r="C1326" s="173"/>
      <c r="D1326" s="174"/>
      <c r="E1326" s="175"/>
      <c r="F1326" s="176" t="s">
        <v>710</v>
      </c>
      <c r="G1326" s="176" t="s">
        <v>711</v>
      </c>
      <c r="H1326" s="177"/>
      <c r="I1326" s="178">
        <v>15326</v>
      </c>
      <c r="J1326" s="177"/>
      <c r="K1326" s="178" t="str">
        <f t="shared" si="20"/>
        <v>***</v>
      </c>
    </row>
    <row r="1327" spans="1:11" x14ac:dyDescent="0.2">
      <c r="A1327" s="1" t="s">
        <v>13</v>
      </c>
      <c r="C1327" s="19" t="s">
        <v>995</v>
      </c>
      <c r="D1327" s="25" t="s">
        <v>65</v>
      </c>
      <c r="E1327" s="20" t="s">
        <v>66</v>
      </c>
      <c r="F1327" s="21"/>
      <c r="G1327" s="21"/>
      <c r="H1327" s="28">
        <v>8517</v>
      </c>
      <c r="I1327" s="29">
        <v>8613</v>
      </c>
      <c r="J1327" s="28" t="s">
        <v>15</v>
      </c>
      <c r="K1327" s="29">
        <f t="shared" si="20"/>
        <v>1.0112715744980627</v>
      </c>
    </row>
    <row r="1328" spans="1:11" x14ac:dyDescent="0.2">
      <c r="A1328" s="1" t="s">
        <v>16</v>
      </c>
      <c r="C1328" s="22"/>
      <c r="D1328" s="157"/>
      <c r="E1328" s="23" t="s">
        <v>708</v>
      </c>
      <c r="F1328" s="24"/>
      <c r="G1328" s="24"/>
      <c r="H1328" s="30">
        <v>8517</v>
      </c>
      <c r="I1328" s="31">
        <v>8613</v>
      </c>
      <c r="J1328" s="30"/>
      <c r="K1328" s="31">
        <f t="shared" si="20"/>
        <v>1.0112715744980627</v>
      </c>
    </row>
    <row r="1329" spans="1:11" x14ac:dyDescent="0.2">
      <c r="A1329" s="1" t="s">
        <v>528</v>
      </c>
      <c r="C1329" s="173"/>
      <c r="D1329" s="174"/>
      <c r="E1329" s="175" t="s">
        <v>709</v>
      </c>
      <c r="F1329" s="176"/>
      <c r="G1329" s="176"/>
      <c r="H1329" s="177">
        <v>8517</v>
      </c>
      <c r="I1329" s="178">
        <v>8613</v>
      </c>
      <c r="J1329" s="177"/>
      <c r="K1329" s="178">
        <f t="shared" si="20"/>
        <v>1.0112715744980627</v>
      </c>
    </row>
    <row r="1330" spans="1:11" hidden="1" x14ac:dyDescent="0.2">
      <c r="A1330" s="1" t="s">
        <v>528</v>
      </c>
      <c r="C1330" s="173"/>
      <c r="D1330" s="174"/>
      <c r="E1330" s="175"/>
      <c r="F1330" s="176" t="s">
        <v>710</v>
      </c>
      <c r="G1330" s="176" t="s">
        <v>711</v>
      </c>
      <c r="H1330" s="177"/>
      <c r="I1330" s="178">
        <v>8613</v>
      </c>
      <c r="J1330" s="177"/>
      <c r="K1330" s="178" t="str">
        <f t="shared" si="20"/>
        <v>***</v>
      </c>
    </row>
    <row r="1331" spans="1:11" x14ac:dyDescent="0.2">
      <c r="A1331" s="1" t="s">
        <v>13</v>
      </c>
      <c r="C1331" s="19" t="s">
        <v>996</v>
      </c>
      <c r="D1331" s="25" t="s">
        <v>65</v>
      </c>
      <c r="E1331" s="20" t="s">
        <v>66</v>
      </c>
      <c r="F1331" s="21"/>
      <c r="G1331" s="21"/>
      <c r="H1331" s="28">
        <v>10849</v>
      </c>
      <c r="I1331" s="29">
        <v>14099</v>
      </c>
      <c r="J1331" s="28" t="s">
        <v>15</v>
      </c>
      <c r="K1331" s="29">
        <f t="shared" si="20"/>
        <v>1.2995667803484192</v>
      </c>
    </row>
    <row r="1332" spans="1:11" x14ac:dyDescent="0.2">
      <c r="A1332" s="1" t="s">
        <v>16</v>
      </c>
      <c r="C1332" s="22"/>
      <c r="D1332" s="157"/>
      <c r="E1332" s="23" t="s">
        <v>708</v>
      </c>
      <c r="F1332" s="24"/>
      <c r="G1332" s="24"/>
      <c r="H1332" s="30">
        <v>10849</v>
      </c>
      <c r="I1332" s="31">
        <v>14099</v>
      </c>
      <c r="J1332" s="30"/>
      <c r="K1332" s="31">
        <f t="shared" si="20"/>
        <v>1.2995667803484192</v>
      </c>
    </row>
    <row r="1333" spans="1:11" x14ac:dyDescent="0.2">
      <c r="A1333" s="1" t="s">
        <v>528</v>
      </c>
      <c r="C1333" s="173"/>
      <c r="D1333" s="174"/>
      <c r="E1333" s="175" t="s">
        <v>709</v>
      </c>
      <c r="F1333" s="176"/>
      <c r="G1333" s="176"/>
      <c r="H1333" s="177">
        <v>10849</v>
      </c>
      <c r="I1333" s="178">
        <v>14099</v>
      </c>
      <c r="J1333" s="177"/>
      <c r="K1333" s="178">
        <f t="shared" si="20"/>
        <v>1.2995667803484192</v>
      </c>
    </row>
    <row r="1334" spans="1:11" hidden="1" x14ac:dyDescent="0.2">
      <c r="A1334" s="1" t="s">
        <v>528</v>
      </c>
      <c r="C1334" s="173"/>
      <c r="D1334" s="174"/>
      <c r="E1334" s="175"/>
      <c r="F1334" s="176" t="s">
        <v>710</v>
      </c>
      <c r="G1334" s="176" t="s">
        <v>711</v>
      </c>
      <c r="H1334" s="177"/>
      <c r="I1334" s="178">
        <v>14099</v>
      </c>
      <c r="J1334" s="177"/>
      <c r="K1334" s="178" t="str">
        <f t="shared" si="20"/>
        <v>***</v>
      </c>
    </row>
    <row r="1335" spans="1:11" x14ac:dyDescent="0.2">
      <c r="A1335" s="1" t="s">
        <v>13</v>
      </c>
      <c r="C1335" s="19" t="s">
        <v>997</v>
      </c>
      <c r="D1335" s="25" t="s">
        <v>65</v>
      </c>
      <c r="E1335" s="20" t="s">
        <v>66</v>
      </c>
      <c r="F1335" s="21"/>
      <c r="G1335" s="21"/>
      <c r="H1335" s="28">
        <v>12087</v>
      </c>
      <c r="I1335" s="29">
        <v>12926</v>
      </c>
      <c r="J1335" s="28" t="s">
        <v>15</v>
      </c>
      <c r="K1335" s="29">
        <f t="shared" si="20"/>
        <v>1.0694134193761893</v>
      </c>
    </row>
    <row r="1336" spans="1:11" x14ac:dyDescent="0.2">
      <c r="A1336" s="1" t="s">
        <v>16</v>
      </c>
      <c r="C1336" s="22"/>
      <c r="D1336" s="157"/>
      <c r="E1336" s="23" t="s">
        <v>708</v>
      </c>
      <c r="F1336" s="24"/>
      <c r="G1336" s="24"/>
      <c r="H1336" s="30">
        <v>12087</v>
      </c>
      <c r="I1336" s="31">
        <v>12926</v>
      </c>
      <c r="J1336" s="30"/>
      <c r="K1336" s="31">
        <f t="shared" si="20"/>
        <v>1.0694134193761893</v>
      </c>
    </row>
    <row r="1337" spans="1:11" x14ac:dyDescent="0.2">
      <c r="A1337" s="1" t="s">
        <v>528</v>
      </c>
      <c r="C1337" s="173"/>
      <c r="D1337" s="174"/>
      <c r="E1337" s="175" t="s">
        <v>709</v>
      </c>
      <c r="F1337" s="176"/>
      <c r="G1337" s="176"/>
      <c r="H1337" s="177">
        <v>12087</v>
      </c>
      <c r="I1337" s="178">
        <v>12926</v>
      </c>
      <c r="J1337" s="177"/>
      <c r="K1337" s="178">
        <f t="shared" si="20"/>
        <v>1.0694134193761893</v>
      </c>
    </row>
    <row r="1338" spans="1:11" hidden="1" x14ac:dyDescent="0.2">
      <c r="A1338" s="1" t="s">
        <v>528</v>
      </c>
      <c r="C1338" s="173"/>
      <c r="D1338" s="174"/>
      <c r="E1338" s="175"/>
      <c r="F1338" s="176" t="s">
        <v>710</v>
      </c>
      <c r="G1338" s="176" t="s">
        <v>711</v>
      </c>
      <c r="H1338" s="177"/>
      <c r="I1338" s="178">
        <v>12926</v>
      </c>
      <c r="J1338" s="177"/>
      <c r="K1338" s="178" t="str">
        <f t="shared" si="20"/>
        <v>***</v>
      </c>
    </row>
    <row r="1339" spans="1:11" x14ac:dyDescent="0.2">
      <c r="A1339" s="1" t="s">
        <v>13</v>
      </c>
      <c r="C1339" s="19" t="s">
        <v>998</v>
      </c>
      <c r="D1339" s="25" t="s">
        <v>65</v>
      </c>
      <c r="E1339" s="20" t="s">
        <v>66</v>
      </c>
      <c r="F1339" s="21"/>
      <c r="G1339" s="21"/>
      <c r="H1339" s="28">
        <v>7489</v>
      </c>
      <c r="I1339" s="29">
        <v>8114</v>
      </c>
      <c r="J1339" s="28" t="s">
        <v>15</v>
      </c>
      <c r="K1339" s="29">
        <f t="shared" si="20"/>
        <v>1.0834557350781147</v>
      </c>
    </row>
    <row r="1340" spans="1:11" x14ac:dyDescent="0.2">
      <c r="A1340" s="1" t="s">
        <v>16</v>
      </c>
      <c r="C1340" s="22"/>
      <c r="D1340" s="157"/>
      <c r="E1340" s="23" t="s">
        <v>708</v>
      </c>
      <c r="F1340" s="24"/>
      <c r="G1340" s="24"/>
      <c r="H1340" s="30">
        <v>7489</v>
      </c>
      <c r="I1340" s="31">
        <v>8114</v>
      </c>
      <c r="J1340" s="30"/>
      <c r="K1340" s="31">
        <f t="shared" ref="K1340:K1403" si="21">IF(H1340=0,"***",I1340/H1340)</f>
        <v>1.0834557350781147</v>
      </c>
    </row>
    <row r="1341" spans="1:11" x14ac:dyDescent="0.2">
      <c r="A1341" s="1" t="s">
        <v>528</v>
      </c>
      <c r="C1341" s="173"/>
      <c r="D1341" s="174"/>
      <c r="E1341" s="175" t="s">
        <v>709</v>
      </c>
      <c r="F1341" s="176"/>
      <c r="G1341" s="176"/>
      <c r="H1341" s="177">
        <v>7489</v>
      </c>
      <c r="I1341" s="178">
        <v>8114</v>
      </c>
      <c r="J1341" s="177"/>
      <c r="K1341" s="178">
        <f t="shared" si="21"/>
        <v>1.0834557350781147</v>
      </c>
    </row>
    <row r="1342" spans="1:11" hidden="1" x14ac:dyDescent="0.2">
      <c r="A1342" s="1" t="s">
        <v>528</v>
      </c>
      <c r="C1342" s="173"/>
      <c r="D1342" s="174"/>
      <c r="E1342" s="175"/>
      <c r="F1342" s="176" t="s">
        <v>710</v>
      </c>
      <c r="G1342" s="176" t="s">
        <v>856</v>
      </c>
      <c r="H1342" s="177"/>
      <c r="I1342" s="178">
        <v>8114</v>
      </c>
      <c r="J1342" s="177"/>
      <c r="K1342" s="178" t="str">
        <f t="shared" si="21"/>
        <v>***</v>
      </c>
    </row>
    <row r="1343" spans="1:11" x14ac:dyDescent="0.2">
      <c r="A1343" s="1" t="s">
        <v>13</v>
      </c>
      <c r="C1343" s="19" t="s">
        <v>999</v>
      </c>
      <c r="D1343" s="25" t="s">
        <v>65</v>
      </c>
      <c r="E1343" s="20" t="s">
        <v>66</v>
      </c>
      <c r="F1343" s="21"/>
      <c r="G1343" s="21"/>
      <c r="H1343" s="28">
        <v>20451</v>
      </c>
      <c r="I1343" s="29">
        <v>22751</v>
      </c>
      <c r="J1343" s="28" t="s">
        <v>15</v>
      </c>
      <c r="K1343" s="29">
        <f t="shared" si="21"/>
        <v>1.1124639381937313</v>
      </c>
    </row>
    <row r="1344" spans="1:11" x14ac:dyDescent="0.2">
      <c r="A1344" s="1" t="s">
        <v>16</v>
      </c>
      <c r="C1344" s="22"/>
      <c r="D1344" s="157"/>
      <c r="E1344" s="23" t="s">
        <v>708</v>
      </c>
      <c r="F1344" s="24"/>
      <c r="G1344" s="24"/>
      <c r="H1344" s="30">
        <v>20451</v>
      </c>
      <c r="I1344" s="31">
        <v>22751</v>
      </c>
      <c r="J1344" s="30"/>
      <c r="K1344" s="31">
        <f t="shared" si="21"/>
        <v>1.1124639381937313</v>
      </c>
    </row>
    <row r="1345" spans="1:11" x14ac:dyDescent="0.2">
      <c r="A1345" s="1" t="s">
        <v>528</v>
      </c>
      <c r="C1345" s="173"/>
      <c r="D1345" s="174"/>
      <c r="E1345" s="175" t="s">
        <v>709</v>
      </c>
      <c r="F1345" s="176"/>
      <c r="G1345" s="176"/>
      <c r="H1345" s="177">
        <v>20451</v>
      </c>
      <c r="I1345" s="178">
        <v>22751</v>
      </c>
      <c r="J1345" s="177"/>
      <c r="K1345" s="178">
        <f t="shared" si="21"/>
        <v>1.1124639381937313</v>
      </c>
    </row>
    <row r="1346" spans="1:11" hidden="1" x14ac:dyDescent="0.2">
      <c r="A1346" s="1" t="s">
        <v>528</v>
      </c>
      <c r="C1346" s="173"/>
      <c r="D1346" s="174"/>
      <c r="E1346" s="175"/>
      <c r="F1346" s="176" t="s">
        <v>710</v>
      </c>
      <c r="G1346" s="176" t="s">
        <v>711</v>
      </c>
      <c r="H1346" s="177"/>
      <c r="I1346" s="178">
        <v>22751</v>
      </c>
      <c r="J1346" s="177"/>
      <c r="K1346" s="178" t="str">
        <f t="shared" si="21"/>
        <v>***</v>
      </c>
    </row>
    <row r="1347" spans="1:11" x14ac:dyDescent="0.2">
      <c r="A1347" s="1" t="s">
        <v>13</v>
      </c>
      <c r="C1347" s="19" t="s">
        <v>1000</v>
      </c>
      <c r="D1347" s="25" t="s">
        <v>65</v>
      </c>
      <c r="E1347" s="20" t="s">
        <v>66</v>
      </c>
      <c r="F1347" s="21"/>
      <c r="G1347" s="21"/>
      <c r="H1347" s="28">
        <v>10604</v>
      </c>
      <c r="I1347" s="29">
        <v>11143</v>
      </c>
      <c r="J1347" s="28" t="s">
        <v>15</v>
      </c>
      <c r="K1347" s="29">
        <f t="shared" si="21"/>
        <v>1.0508298755186722</v>
      </c>
    </row>
    <row r="1348" spans="1:11" x14ac:dyDescent="0.2">
      <c r="A1348" s="1" t="s">
        <v>16</v>
      </c>
      <c r="C1348" s="22"/>
      <c r="D1348" s="157"/>
      <c r="E1348" s="23" t="s">
        <v>708</v>
      </c>
      <c r="F1348" s="24"/>
      <c r="G1348" s="24"/>
      <c r="H1348" s="30">
        <v>10604</v>
      </c>
      <c r="I1348" s="31">
        <v>11143</v>
      </c>
      <c r="J1348" s="30"/>
      <c r="K1348" s="31">
        <f t="shared" si="21"/>
        <v>1.0508298755186722</v>
      </c>
    </row>
    <row r="1349" spans="1:11" x14ac:dyDescent="0.2">
      <c r="A1349" s="1" t="s">
        <v>528</v>
      </c>
      <c r="C1349" s="173"/>
      <c r="D1349" s="174"/>
      <c r="E1349" s="175" t="s">
        <v>709</v>
      </c>
      <c r="F1349" s="176"/>
      <c r="G1349" s="176"/>
      <c r="H1349" s="177">
        <v>10604</v>
      </c>
      <c r="I1349" s="178">
        <v>11143</v>
      </c>
      <c r="J1349" s="177"/>
      <c r="K1349" s="178">
        <f t="shared" si="21"/>
        <v>1.0508298755186722</v>
      </c>
    </row>
    <row r="1350" spans="1:11" hidden="1" x14ac:dyDescent="0.2">
      <c r="A1350" s="1" t="s">
        <v>528</v>
      </c>
      <c r="C1350" s="173"/>
      <c r="D1350" s="174"/>
      <c r="E1350" s="175"/>
      <c r="F1350" s="176" t="s">
        <v>710</v>
      </c>
      <c r="G1350" s="176" t="s">
        <v>711</v>
      </c>
      <c r="H1350" s="177"/>
      <c r="I1350" s="178">
        <v>11143</v>
      </c>
      <c r="J1350" s="177"/>
      <c r="K1350" s="178" t="str">
        <f t="shared" si="21"/>
        <v>***</v>
      </c>
    </row>
    <row r="1351" spans="1:11" x14ac:dyDescent="0.2">
      <c r="A1351" s="1" t="s">
        <v>13</v>
      </c>
      <c r="C1351" s="19" t="s">
        <v>1001</v>
      </c>
      <c r="D1351" s="25" t="s">
        <v>64</v>
      </c>
      <c r="E1351" s="20" t="s">
        <v>713</v>
      </c>
      <c r="F1351" s="21"/>
      <c r="G1351" s="21"/>
      <c r="H1351" s="28">
        <v>13201</v>
      </c>
      <c r="I1351" s="29">
        <v>13268</v>
      </c>
      <c r="J1351" s="28" t="s">
        <v>15</v>
      </c>
      <c r="K1351" s="29">
        <f t="shared" si="21"/>
        <v>1.005075373077797</v>
      </c>
    </row>
    <row r="1352" spans="1:11" x14ac:dyDescent="0.2">
      <c r="A1352" s="1" t="s">
        <v>16</v>
      </c>
      <c r="C1352" s="22"/>
      <c r="D1352" s="157"/>
      <c r="E1352" s="23" t="s">
        <v>1002</v>
      </c>
      <c r="F1352" s="24"/>
      <c r="G1352" s="24"/>
      <c r="H1352" s="30">
        <v>13201</v>
      </c>
      <c r="I1352" s="31">
        <v>13268</v>
      </c>
      <c r="J1352" s="30"/>
      <c r="K1352" s="31">
        <f t="shared" si="21"/>
        <v>1.005075373077797</v>
      </c>
    </row>
    <row r="1353" spans="1:11" x14ac:dyDescent="0.2">
      <c r="A1353" s="1" t="s">
        <v>528</v>
      </c>
      <c r="C1353" s="173"/>
      <c r="D1353" s="174"/>
      <c r="E1353" s="175" t="s">
        <v>529</v>
      </c>
      <c r="F1353" s="176"/>
      <c r="G1353" s="176"/>
      <c r="H1353" s="177">
        <v>1747</v>
      </c>
      <c r="I1353" s="178">
        <v>1747</v>
      </c>
      <c r="J1353" s="177"/>
      <c r="K1353" s="178">
        <f t="shared" si="21"/>
        <v>1</v>
      </c>
    </row>
    <row r="1354" spans="1:11" hidden="1" x14ac:dyDescent="0.2">
      <c r="A1354" s="1" t="s">
        <v>528</v>
      </c>
      <c r="C1354" s="173"/>
      <c r="D1354" s="174"/>
      <c r="E1354" s="175"/>
      <c r="F1354" s="176" t="s">
        <v>530</v>
      </c>
      <c r="G1354" s="176" t="s">
        <v>726</v>
      </c>
      <c r="H1354" s="177"/>
      <c r="I1354" s="178">
        <v>1747</v>
      </c>
      <c r="J1354" s="177"/>
      <c r="K1354" s="178" t="str">
        <f t="shared" si="21"/>
        <v>***</v>
      </c>
    </row>
    <row r="1355" spans="1:11" x14ac:dyDescent="0.2">
      <c r="A1355" s="1" t="s">
        <v>528</v>
      </c>
      <c r="C1355" s="173"/>
      <c r="D1355" s="174"/>
      <c r="E1355" s="175" t="s">
        <v>709</v>
      </c>
      <c r="F1355" s="176"/>
      <c r="G1355" s="176"/>
      <c r="H1355" s="177">
        <v>11454</v>
      </c>
      <c r="I1355" s="178">
        <v>11521</v>
      </c>
      <c r="J1355" s="177"/>
      <c r="K1355" s="178">
        <f t="shared" si="21"/>
        <v>1.0058494848961061</v>
      </c>
    </row>
    <row r="1356" spans="1:11" hidden="1" x14ac:dyDescent="0.2">
      <c r="A1356" s="1" t="s">
        <v>528</v>
      </c>
      <c r="C1356" s="173"/>
      <c r="D1356" s="174"/>
      <c r="E1356" s="175"/>
      <c r="F1356" s="176" t="s">
        <v>710</v>
      </c>
      <c r="G1356" s="176" t="s">
        <v>726</v>
      </c>
      <c r="H1356" s="177"/>
      <c r="I1356" s="178">
        <v>11521</v>
      </c>
      <c r="J1356" s="177"/>
      <c r="K1356" s="178" t="str">
        <f t="shared" si="21"/>
        <v>***</v>
      </c>
    </row>
    <row r="1357" spans="1:11" x14ac:dyDescent="0.2">
      <c r="A1357" s="1" t="s">
        <v>13</v>
      </c>
      <c r="C1357" s="19" t="s">
        <v>1003</v>
      </c>
      <c r="D1357" s="25" t="s">
        <v>64</v>
      </c>
      <c r="E1357" s="20" t="s">
        <v>713</v>
      </c>
      <c r="F1357" s="21"/>
      <c r="G1357" s="21"/>
      <c r="H1357" s="28">
        <v>10516</v>
      </c>
      <c r="I1357" s="29">
        <v>10939</v>
      </c>
      <c r="J1357" s="28" t="s">
        <v>15</v>
      </c>
      <c r="K1357" s="29">
        <f t="shared" si="21"/>
        <v>1.0402244199315329</v>
      </c>
    </row>
    <row r="1358" spans="1:11" x14ac:dyDescent="0.2">
      <c r="A1358" s="1" t="s">
        <v>16</v>
      </c>
      <c r="C1358" s="22"/>
      <c r="D1358" s="157"/>
      <c r="E1358" s="23" t="s">
        <v>1002</v>
      </c>
      <c r="F1358" s="24"/>
      <c r="G1358" s="24"/>
      <c r="H1358" s="30">
        <v>10516</v>
      </c>
      <c r="I1358" s="31">
        <v>10939</v>
      </c>
      <c r="J1358" s="30"/>
      <c r="K1358" s="31">
        <f t="shared" si="21"/>
        <v>1.0402244199315329</v>
      </c>
    </row>
    <row r="1359" spans="1:11" x14ac:dyDescent="0.2">
      <c r="A1359" s="1" t="s">
        <v>528</v>
      </c>
      <c r="C1359" s="173"/>
      <c r="D1359" s="174"/>
      <c r="E1359" s="175" t="s">
        <v>529</v>
      </c>
      <c r="F1359" s="176"/>
      <c r="G1359" s="176"/>
      <c r="H1359" s="177">
        <v>972</v>
      </c>
      <c r="I1359" s="178">
        <v>972</v>
      </c>
      <c r="J1359" s="177"/>
      <c r="K1359" s="178">
        <f t="shared" si="21"/>
        <v>1</v>
      </c>
    </row>
    <row r="1360" spans="1:11" hidden="1" x14ac:dyDescent="0.2">
      <c r="A1360" s="1" t="s">
        <v>528</v>
      </c>
      <c r="C1360" s="173"/>
      <c r="D1360" s="174"/>
      <c r="E1360" s="175"/>
      <c r="F1360" s="176" t="s">
        <v>530</v>
      </c>
      <c r="G1360" s="176" t="s">
        <v>726</v>
      </c>
      <c r="H1360" s="177"/>
      <c r="I1360" s="178">
        <v>972</v>
      </c>
      <c r="J1360" s="177"/>
      <c r="K1360" s="178" t="str">
        <f t="shared" si="21"/>
        <v>***</v>
      </c>
    </row>
    <row r="1361" spans="1:11" x14ac:dyDescent="0.2">
      <c r="A1361" s="1" t="s">
        <v>528</v>
      </c>
      <c r="C1361" s="173"/>
      <c r="D1361" s="174"/>
      <c r="E1361" s="175" t="s">
        <v>709</v>
      </c>
      <c r="F1361" s="176"/>
      <c r="G1361" s="176"/>
      <c r="H1361" s="177">
        <v>9544</v>
      </c>
      <c r="I1361" s="178">
        <v>9967</v>
      </c>
      <c r="J1361" s="177"/>
      <c r="K1361" s="178">
        <f t="shared" si="21"/>
        <v>1.0443210393964795</v>
      </c>
    </row>
    <row r="1362" spans="1:11" hidden="1" x14ac:dyDescent="0.2">
      <c r="A1362" s="1" t="s">
        <v>528</v>
      </c>
      <c r="C1362" s="173"/>
      <c r="D1362" s="174"/>
      <c r="E1362" s="175"/>
      <c r="F1362" s="176" t="s">
        <v>710</v>
      </c>
      <c r="G1362" s="176" t="s">
        <v>726</v>
      </c>
      <c r="H1362" s="177"/>
      <c r="I1362" s="178">
        <v>9967</v>
      </c>
      <c r="J1362" s="177"/>
      <c r="K1362" s="178" t="str">
        <f t="shared" si="21"/>
        <v>***</v>
      </c>
    </row>
    <row r="1363" spans="1:11" x14ac:dyDescent="0.2">
      <c r="A1363" s="1" t="s">
        <v>13</v>
      </c>
      <c r="C1363" s="19" t="s">
        <v>1004</v>
      </c>
      <c r="D1363" s="25" t="s">
        <v>64</v>
      </c>
      <c r="E1363" s="20" t="s">
        <v>713</v>
      </c>
      <c r="F1363" s="21"/>
      <c r="G1363" s="21"/>
      <c r="H1363" s="28">
        <v>27821</v>
      </c>
      <c r="I1363" s="29">
        <v>28537</v>
      </c>
      <c r="J1363" s="28" t="s">
        <v>15</v>
      </c>
      <c r="K1363" s="29">
        <f t="shared" si="21"/>
        <v>1.0257359548542468</v>
      </c>
    </row>
    <row r="1364" spans="1:11" x14ac:dyDescent="0.2">
      <c r="A1364" s="1" t="s">
        <v>16</v>
      </c>
      <c r="C1364" s="22"/>
      <c r="D1364" s="157"/>
      <c r="E1364" s="23" t="s">
        <v>1002</v>
      </c>
      <c r="F1364" s="24"/>
      <c r="G1364" s="24"/>
      <c r="H1364" s="30">
        <v>27821</v>
      </c>
      <c r="I1364" s="31">
        <v>28537</v>
      </c>
      <c r="J1364" s="30"/>
      <c r="K1364" s="31">
        <f t="shared" si="21"/>
        <v>1.0257359548542468</v>
      </c>
    </row>
    <row r="1365" spans="1:11" x14ac:dyDescent="0.2">
      <c r="A1365" s="1" t="s">
        <v>528</v>
      </c>
      <c r="C1365" s="173"/>
      <c r="D1365" s="174"/>
      <c r="E1365" s="175" t="s">
        <v>529</v>
      </c>
      <c r="F1365" s="176"/>
      <c r="G1365" s="176"/>
      <c r="H1365" s="177">
        <v>2363</v>
      </c>
      <c r="I1365" s="178">
        <v>2363</v>
      </c>
      <c r="J1365" s="177"/>
      <c r="K1365" s="178">
        <f t="shared" si="21"/>
        <v>1</v>
      </c>
    </row>
    <row r="1366" spans="1:11" hidden="1" x14ac:dyDescent="0.2">
      <c r="A1366" s="1" t="s">
        <v>528</v>
      </c>
      <c r="C1366" s="173"/>
      <c r="D1366" s="174"/>
      <c r="E1366" s="175"/>
      <c r="F1366" s="176" t="s">
        <v>530</v>
      </c>
      <c r="G1366" s="176" t="s">
        <v>726</v>
      </c>
      <c r="H1366" s="177"/>
      <c r="I1366" s="178">
        <v>2363</v>
      </c>
      <c r="J1366" s="177"/>
      <c r="K1366" s="178" t="str">
        <f t="shared" si="21"/>
        <v>***</v>
      </c>
    </row>
    <row r="1367" spans="1:11" x14ac:dyDescent="0.2">
      <c r="A1367" s="1" t="s">
        <v>528</v>
      </c>
      <c r="C1367" s="173"/>
      <c r="D1367" s="174"/>
      <c r="E1367" s="175" t="s">
        <v>709</v>
      </c>
      <c r="F1367" s="176"/>
      <c r="G1367" s="176"/>
      <c r="H1367" s="177">
        <v>25458</v>
      </c>
      <c r="I1367" s="178">
        <v>26174</v>
      </c>
      <c r="J1367" s="177"/>
      <c r="K1367" s="178">
        <f t="shared" si="21"/>
        <v>1.028124754497604</v>
      </c>
    </row>
    <row r="1368" spans="1:11" hidden="1" x14ac:dyDescent="0.2">
      <c r="A1368" s="1" t="s">
        <v>528</v>
      </c>
      <c r="C1368" s="173"/>
      <c r="D1368" s="174"/>
      <c r="E1368" s="175"/>
      <c r="F1368" s="176" t="s">
        <v>710</v>
      </c>
      <c r="G1368" s="176" t="s">
        <v>726</v>
      </c>
      <c r="H1368" s="177"/>
      <c r="I1368" s="178">
        <v>26174</v>
      </c>
      <c r="J1368" s="177"/>
      <c r="K1368" s="178" t="str">
        <f t="shared" si="21"/>
        <v>***</v>
      </c>
    </row>
    <row r="1369" spans="1:11" x14ac:dyDescent="0.2">
      <c r="A1369" s="1" t="s">
        <v>13</v>
      </c>
      <c r="C1369" s="19" t="s">
        <v>1005</v>
      </c>
      <c r="D1369" s="25" t="s">
        <v>64</v>
      </c>
      <c r="E1369" s="20" t="s">
        <v>713</v>
      </c>
      <c r="F1369" s="21"/>
      <c r="G1369" s="21"/>
      <c r="H1369" s="28">
        <v>18402</v>
      </c>
      <c r="I1369" s="29">
        <v>19183</v>
      </c>
      <c r="J1369" s="28" t="s">
        <v>15</v>
      </c>
      <c r="K1369" s="29">
        <f t="shared" si="21"/>
        <v>1.0424410390174981</v>
      </c>
    </row>
    <row r="1370" spans="1:11" x14ac:dyDescent="0.2">
      <c r="A1370" s="1" t="s">
        <v>16</v>
      </c>
      <c r="C1370" s="22"/>
      <c r="D1370" s="157"/>
      <c r="E1370" s="23" t="s">
        <v>1002</v>
      </c>
      <c r="F1370" s="24"/>
      <c r="G1370" s="24"/>
      <c r="H1370" s="30">
        <v>18402</v>
      </c>
      <c r="I1370" s="31">
        <v>19183</v>
      </c>
      <c r="J1370" s="30"/>
      <c r="K1370" s="31">
        <f t="shared" si="21"/>
        <v>1.0424410390174981</v>
      </c>
    </row>
    <row r="1371" spans="1:11" x14ac:dyDescent="0.2">
      <c r="A1371" s="1" t="s">
        <v>528</v>
      </c>
      <c r="C1371" s="173"/>
      <c r="D1371" s="174"/>
      <c r="E1371" s="175" t="s">
        <v>529</v>
      </c>
      <c r="F1371" s="176"/>
      <c r="G1371" s="176"/>
      <c r="H1371" s="177">
        <v>1194</v>
      </c>
      <c r="I1371" s="178">
        <v>1194</v>
      </c>
      <c r="J1371" s="177"/>
      <c r="K1371" s="178">
        <f t="shared" si="21"/>
        <v>1</v>
      </c>
    </row>
    <row r="1372" spans="1:11" hidden="1" x14ac:dyDescent="0.2">
      <c r="A1372" s="1" t="s">
        <v>528</v>
      </c>
      <c r="C1372" s="173"/>
      <c r="D1372" s="174"/>
      <c r="E1372" s="175"/>
      <c r="F1372" s="176" t="s">
        <v>530</v>
      </c>
      <c r="G1372" s="176" t="s">
        <v>726</v>
      </c>
      <c r="H1372" s="177"/>
      <c r="I1372" s="178">
        <v>1194</v>
      </c>
      <c r="J1372" s="177"/>
      <c r="K1372" s="178" t="str">
        <f t="shared" si="21"/>
        <v>***</v>
      </c>
    </row>
    <row r="1373" spans="1:11" x14ac:dyDescent="0.2">
      <c r="A1373" s="1" t="s">
        <v>528</v>
      </c>
      <c r="C1373" s="173"/>
      <c r="D1373" s="174"/>
      <c r="E1373" s="175" t="s">
        <v>709</v>
      </c>
      <c r="F1373" s="176"/>
      <c r="G1373" s="176"/>
      <c r="H1373" s="177">
        <v>17208</v>
      </c>
      <c r="I1373" s="178">
        <v>17989</v>
      </c>
      <c r="J1373" s="177"/>
      <c r="K1373" s="178">
        <f t="shared" si="21"/>
        <v>1.0453858670385867</v>
      </c>
    </row>
    <row r="1374" spans="1:11" hidden="1" x14ac:dyDescent="0.2">
      <c r="A1374" s="1" t="s">
        <v>528</v>
      </c>
      <c r="C1374" s="173"/>
      <c r="D1374" s="174"/>
      <c r="E1374" s="175"/>
      <c r="F1374" s="176" t="s">
        <v>710</v>
      </c>
      <c r="G1374" s="176" t="s">
        <v>726</v>
      </c>
      <c r="H1374" s="177"/>
      <c r="I1374" s="178">
        <v>17989</v>
      </c>
      <c r="J1374" s="177"/>
      <c r="K1374" s="178" t="str">
        <f t="shared" si="21"/>
        <v>***</v>
      </c>
    </row>
    <row r="1375" spans="1:11" x14ac:dyDescent="0.2">
      <c r="A1375" s="1" t="s">
        <v>13</v>
      </c>
      <c r="C1375" s="19" t="s">
        <v>1006</v>
      </c>
      <c r="D1375" s="25" t="s">
        <v>65</v>
      </c>
      <c r="E1375" s="20" t="s">
        <v>66</v>
      </c>
      <c r="F1375" s="21"/>
      <c r="G1375" s="21"/>
      <c r="H1375" s="28">
        <v>8828</v>
      </c>
      <c r="I1375" s="29">
        <v>9046</v>
      </c>
      <c r="J1375" s="28" t="s">
        <v>15</v>
      </c>
      <c r="K1375" s="29">
        <f t="shared" si="21"/>
        <v>1.0246941549614861</v>
      </c>
    </row>
    <row r="1376" spans="1:11" x14ac:dyDescent="0.2">
      <c r="A1376" s="1" t="s">
        <v>16</v>
      </c>
      <c r="C1376" s="22"/>
      <c r="D1376" s="157"/>
      <c r="E1376" s="23" t="s">
        <v>708</v>
      </c>
      <c r="F1376" s="24"/>
      <c r="G1376" s="24"/>
      <c r="H1376" s="30">
        <v>8828</v>
      </c>
      <c r="I1376" s="31">
        <v>9046</v>
      </c>
      <c r="J1376" s="30"/>
      <c r="K1376" s="31">
        <f t="shared" si="21"/>
        <v>1.0246941549614861</v>
      </c>
    </row>
    <row r="1377" spans="1:11" x14ac:dyDescent="0.2">
      <c r="A1377" s="1" t="s">
        <v>528</v>
      </c>
      <c r="C1377" s="173"/>
      <c r="D1377" s="174"/>
      <c r="E1377" s="175" t="s">
        <v>709</v>
      </c>
      <c r="F1377" s="176"/>
      <c r="G1377" s="176"/>
      <c r="H1377" s="177">
        <v>8828</v>
      </c>
      <c r="I1377" s="178">
        <v>9046</v>
      </c>
      <c r="J1377" s="177"/>
      <c r="K1377" s="178">
        <f t="shared" si="21"/>
        <v>1.0246941549614861</v>
      </c>
    </row>
    <row r="1378" spans="1:11" hidden="1" x14ac:dyDescent="0.2">
      <c r="A1378" s="1" t="s">
        <v>528</v>
      </c>
      <c r="C1378" s="173"/>
      <c r="D1378" s="174"/>
      <c r="E1378" s="175"/>
      <c r="F1378" s="176" t="s">
        <v>710</v>
      </c>
      <c r="G1378" s="176" t="s">
        <v>711</v>
      </c>
      <c r="H1378" s="177"/>
      <c r="I1378" s="178">
        <v>9046</v>
      </c>
      <c r="J1378" s="177"/>
      <c r="K1378" s="178" t="str">
        <f t="shared" si="21"/>
        <v>***</v>
      </c>
    </row>
    <row r="1379" spans="1:11" x14ac:dyDescent="0.2">
      <c r="A1379" s="1" t="s">
        <v>13</v>
      </c>
      <c r="C1379" s="19" t="s">
        <v>1007</v>
      </c>
      <c r="D1379" s="25" t="s">
        <v>65</v>
      </c>
      <c r="E1379" s="20" t="s">
        <v>66</v>
      </c>
      <c r="F1379" s="21"/>
      <c r="G1379" s="21"/>
      <c r="H1379" s="28">
        <v>12862</v>
      </c>
      <c r="I1379" s="29">
        <v>13630</v>
      </c>
      <c r="J1379" s="28" t="s">
        <v>15</v>
      </c>
      <c r="K1379" s="29">
        <f t="shared" si="21"/>
        <v>1.0597107759290934</v>
      </c>
    </row>
    <row r="1380" spans="1:11" x14ac:dyDescent="0.2">
      <c r="A1380" s="1" t="s">
        <v>16</v>
      </c>
      <c r="C1380" s="22"/>
      <c r="D1380" s="157"/>
      <c r="E1380" s="23" t="s">
        <v>708</v>
      </c>
      <c r="F1380" s="24"/>
      <c r="G1380" s="24"/>
      <c r="H1380" s="30">
        <v>12862</v>
      </c>
      <c r="I1380" s="31">
        <v>13630</v>
      </c>
      <c r="J1380" s="30"/>
      <c r="K1380" s="31">
        <f t="shared" si="21"/>
        <v>1.0597107759290934</v>
      </c>
    </row>
    <row r="1381" spans="1:11" x14ac:dyDescent="0.2">
      <c r="A1381" s="1" t="s">
        <v>528</v>
      </c>
      <c r="C1381" s="173"/>
      <c r="D1381" s="174"/>
      <c r="E1381" s="175" t="s">
        <v>709</v>
      </c>
      <c r="F1381" s="176"/>
      <c r="G1381" s="176"/>
      <c r="H1381" s="177">
        <v>12862</v>
      </c>
      <c r="I1381" s="178">
        <v>13630</v>
      </c>
      <c r="J1381" s="177"/>
      <c r="K1381" s="178">
        <f t="shared" si="21"/>
        <v>1.0597107759290934</v>
      </c>
    </row>
    <row r="1382" spans="1:11" hidden="1" x14ac:dyDescent="0.2">
      <c r="A1382" s="1" t="s">
        <v>528</v>
      </c>
      <c r="C1382" s="173"/>
      <c r="D1382" s="174"/>
      <c r="E1382" s="175"/>
      <c r="F1382" s="176" t="s">
        <v>710</v>
      </c>
      <c r="G1382" s="176" t="s">
        <v>711</v>
      </c>
      <c r="H1382" s="177"/>
      <c r="I1382" s="178">
        <v>13630</v>
      </c>
      <c r="J1382" s="177"/>
      <c r="K1382" s="178" t="str">
        <f t="shared" si="21"/>
        <v>***</v>
      </c>
    </row>
    <row r="1383" spans="1:11" x14ac:dyDescent="0.2">
      <c r="A1383" s="1" t="s">
        <v>13</v>
      </c>
      <c r="C1383" s="19" t="s">
        <v>1008</v>
      </c>
      <c r="D1383" s="25" t="s">
        <v>65</v>
      </c>
      <c r="E1383" s="20" t="s">
        <v>66</v>
      </c>
      <c r="F1383" s="21"/>
      <c r="G1383" s="21"/>
      <c r="H1383" s="28">
        <v>16165</v>
      </c>
      <c r="I1383" s="29">
        <v>18140</v>
      </c>
      <c r="J1383" s="28" t="s">
        <v>15</v>
      </c>
      <c r="K1383" s="29">
        <f t="shared" si="21"/>
        <v>1.122177544076709</v>
      </c>
    </row>
    <row r="1384" spans="1:11" x14ac:dyDescent="0.2">
      <c r="A1384" s="1" t="s">
        <v>16</v>
      </c>
      <c r="C1384" s="22"/>
      <c r="D1384" s="157"/>
      <c r="E1384" s="23" t="s">
        <v>708</v>
      </c>
      <c r="F1384" s="24"/>
      <c r="G1384" s="24"/>
      <c r="H1384" s="30">
        <v>16165</v>
      </c>
      <c r="I1384" s="31">
        <v>18140</v>
      </c>
      <c r="J1384" s="30"/>
      <c r="K1384" s="31">
        <f t="shared" si="21"/>
        <v>1.122177544076709</v>
      </c>
    </row>
    <row r="1385" spans="1:11" x14ac:dyDescent="0.2">
      <c r="A1385" s="1" t="s">
        <v>528</v>
      </c>
      <c r="C1385" s="173"/>
      <c r="D1385" s="174"/>
      <c r="E1385" s="175" t="s">
        <v>709</v>
      </c>
      <c r="F1385" s="176"/>
      <c r="G1385" s="176"/>
      <c r="H1385" s="177">
        <v>16165</v>
      </c>
      <c r="I1385" s="178">
        <v>18140</v>
      </c>
      <c r="J1385" s="177"/>
      <c r="K1385" s="178">
        <f t="shared" si="21"/>
        <v>1.122177544076709</v>
      </c>
    </row>
    <row r="1386" spans="1:11" hidden="1" x14ac:dyDescent="0.2">
      <c r="A1386" s="1" t="s">
        <v>528</v>
      </c>
      <c r="C1386" s="173"/>
      <c r="D1386" s="174"/>
      <c r="E1386" s="175"/>
      <c r="F1386" s="176" t="s">
        <v>710</v>
      </c>
      <c r="G1386" s="176" t="s">
        <v>711</v>
      </c>
      <c r="H1386" s="177"/>
      <c r="I1386" s="178">
        <v>18140</v>
      </c>
      <c r="J1386" s="177"/>
      <c r="K1386" s="178" t="str">
        <f t="shared" si="21"/>
        <v>***</v>
      </c>
    </row>
    <row r="1387" spans="1:11" x14ac:dyDescent="0.2">
      <c r="A1387" s="1" t="s">
        <v>13</v>
      </c>
      <c r="C1387" s="19" t="s">
        <v>1009</v>
      </c>
      <c r="D1387" s="25" t="s">
        <v>65</v>
      </c>
      <c r="E1387" s="20" t="s">
        <v>66</v>
      </c>
      <c r="F1387" s="21"/>
      <c r="G1387" s="21"/>
      <c r="H1387" s="28">
        <v>6002</v>
      </c>
      <c r="I1387" s="29">
        <v>6416</v>
      </c>
      <c r="J1387" s="28" t="s">
        <v>15</v>
      </c>
      <c r="K1387" s="29">
        <f t="shared" si="21"/>
        <v>1.0689770076641119</v>
      </c>
    </row>
    <row r="1388" spans="1:11" x14ac:dyDescent="0.2">
      <c r="A1388" s="1" t="s">
        <v>16</v>
      </c>
      <c r="C1388" s="22"/>
      <c r="D1388" s="157"/>
      <c r="E1388" s="23" t="s">
        <v>708</v>
      </c>
      <c r="F1388" s="24"/>
      <c r="G1388" s="24"/>
      <c r="H1388" s="30">
        <v>6002</v>
      </c>
      <c r="I1388" s="31">
        <v>6416</v>
      </c>
      <c r="J1388" s="30"/>
      <c r="K1388" s="31">
        <f t="shared" si="21"/>
        <v>1.0689770076641119</v>
      </c>
    </row>
    <row r="1389" spans="1:11" x14ac:dyDescent="0.2">
      <c r="A1389" s="1" t="s">
        <v>528</v>
      </c>
      <c r="C1389" s="173"/>
      <c r="D1389" s="174"/>
      <c r="E1389" s="175" t="s">
        <v>709</v>
      </c>
      <c r="F1389" s="176"/>
      <c r="G1389" s="176"/>
      <c r="H1389" s="177">
        <v>6002</v>
      </c>
      <c r="I1389" s="178">
        <v>6416</v>
      </c>
      <c r="J1389" s="177"/>
      <c r="K1389" s="178">
        <f t="shared" si="21"/>
        <v>1.0689770076641119</v>
      </c>
    </row>
    <row r="1390" spans="1:11" hidden="1" x14ac:dyDescent="0.2">
      <c r="A1390" s="1" t="s">
        <v>528</v>
      </c>
      <c r="C1390" s="173"/>
      <c r="D1390" s="174"/>
      <c r="E1390" s="175"/>
      <c r="F1390" s="176" t="s">
        <v>710</v>
      </c>
      <c r="G1390" s="176" t="s">
        <v>711</v>
      </c>
      <c r="H1390" s="177"/>
      <c r="I1390" s="178">
        <v>6416</v>
      </c>
      <c r="J1390" s="177"/>
      <c r="K1390" s="178" t="str">
        <f t="shared" si="21"/>
        <v>***</v>
      </c>
    </row>
    <row r="1391" spans="1:11" x14ac:dyDescent="0.2">
      <c r="A1391" s="1" t="s">
        <v>13</v>
      </c>
      <c r="C1391" s="19" t="s">
        <v>1010</v>
      </c>
      <c r="D1391" s="25" t="s">
        <v>65</v>
      </c>
      <c r="E1391" s="20" t="s">
        <v>66</v>
      </c>
      <c r="F1391" s="21"/>
      <c r="G1391" s="21"/>
      <c r="H1391" s="28">
        <v>13512</v>
      </c>
      <c r="I1391" s="29">
        <v>13046</v>
      </c>
      <c r="J1391" s="28" t="s">
        <v>15</v>
      </c>
      <c r="K1391" s="29">
        <f t="shared" si="21"/>
        <v>0.96551213735938424</v>
      </c>
    </row>
    <row r="1392" spans="1:11" x14ac:dyDescent="0.2">
      <c r="A1392" s="1" t="s">
        <v>16</v>
      </c>
      <c r="C1392" s="22"/>
      <c r="D1392" s="157"/>
      <c r="E1392" s="23" t="s">
        <v>708</v>
      </c>
      <c r="F1392" s="24"/>
      <c r="G1392" s="24"/>
      <c r="H1392" s="30">
        <v>13512</v>
      </c>
      <c r="I1392" s="31">
        <v>13046</v>
      </c>
      <c r="J1392" s="30"/>
      <c r="K1392" s="31">
        <f t="shared" si="21"/>
        <v>0.96551213735938424</v>
      </c>
    </row>
    <row r="1393" spans="1:11" x14ac:dyDescent="0.2">
      <c r="A1393" s="1" t="s">
        <v>528</v>
      </c>
      <c r="C1393" s="173"/>
      <c r="D1393" s="174"/>
      <c r="E1393" s="175" t="s">
        <v>709</v>
      </c>
      <c r="F1393" s="176"/>
      <c r="G1393" s="176"/>
      <c r="H1393" s="177">
        <v>13512</v>
      </c>
      <c r="I1393" s="178">
        <v>13046</v>
      </c>
      <c r="J1393" s="177"/>
      <c r="K1393" s="178">
        <f t="shared" si="21"/>
        <v>0.96551213735938424</v>
      </c>
    </row>
    <row r="1394" spans="1:11" hidden="1" x14ac:dyDescent="0.2">
      <c r="A1394" s="1" t="s">
        <v>528</v>
      </c>
      <c r="C1394" s="173"/>
      <c r="D1394" s="174"/>
      <c r="E1394" s="175"/>
      <c r="F1394" s="176" t="s">
        <v>710</v>
      </c>
      <c r="G1394" s="176" t="s">
        <v>711</v>
      </c>
      <c r="H1394" s="177"/>
      <c r="I1394" s="178">
        <v>13046</v>
      </c>
      <c r="J1394" s="177"/>
      <c r="K1394" s="178" t="str">
        <f t="shared" si="21"/>
        <v>***</v>
      </c>
    </row>
    <row r="1395" spans="1:11" x14ac:dyDescent="0.2">
      <c r="A1395" s="1" t="s">
        <v>13</v>
      </c>
      <c r="C1395" s="19" t="s">
        <v>1011</v>
      </c>
      <c r="D1395" s="25" t="s">
        <v>65</v>
      </c>
      <c r="E1395" s="20" t="s">
        <v>66</v>
      </c>
      <c r="F1395" s="21"/>
      <c r="G1395" s="21"/>
      <c r="H1395" s="28">
        <v>8332</v>
      </c>
      <c r="I1395" s="29">
        <v>8749</v>
      </c>
      <c r="J1395" s="28" t="s">
        <v>15</v>
      </c>
      <c r="K1395" s="29">
        <f t="shared" si="21"/>
        <v>1.0500480076812291</v>
      </c>
    </row>
    <row r="1396" spans="1:11" x14ac:dyDescent="0.2">
      <c r="A1396" s="1" t="s">
        <v>16</v>
      </c>
      <c r="C1396" s="22"/>
      <c r="D1396" s="157"/>
      <c r="E1396" s="23" t="s">
        <v>708</v>
      </c>
      <c r="F1396" s="24"/>
      <c r="G1396" s="24"/>
      <c r="H1396" s="30">
        <v>8332</v>
      </c>
      <c r="I1396" s="31">
        <v>8749</v>
      </c>
      <c r="J1396" s="30"/>
      <c r="K1396" s="31">
        <f t="shared" si="21"/>
        <v>1.0500480076812291</v>
      </c>
    </row>
    <row r="1397" spans="1:11" x14ac:dyDescent="0.2">
      <c r="A1397" s="1" t="s">
        <v>528</v>
      </c>
      <c r="C1397" s="173"/>
      <c r="D1397" s="174"/>
      <c r="E1397" s="175" t="s">
        <v>709</v>
      </c>
      <c r="F1397" s="176"/>
      <c r="G1397" s="176"/>
      <c r="H1397" s="177">
        <v>8332</v>
      </c>
      <c r="I1397" s="178">
        <v>8749</v>
      </c>
      <c r="J1397" s="177"/>
      <c r="K1397" s="178">
        <f t="shared" si="21"/>
        <v>1.0500480076812291</v>
      </c>
    </row>
    <row r="1398" spans="1:11" hidden="1" x14ac:dyDescent="0.2">
      <c r="A1398" s="1" t="s">
        <v>528</v>
      </c>
      <c r="C1398" s="173"/>
      <c r="D1398" s="174"/>
      <c r="E1398" s="175"/>
      <c r="F1398" s="176" t="s">
        <v>710</v>
      </c>
      <c r="G1398" s="176" t="s">
        <v>711</v>
      </c>
      <c r="H1398" s="177"/>
      <c r="I1398" s="178">
        <v>8749</v>
      </c>
      <c r="J1398" s="177"/>
      <c r="K1398" s="178" t="str">
        <f t="shared" si="21"/>
        <v>***</v>
      </c>
    </row>
    <row r="1399" spans="1:11" x14ac:dyDescent="0.2">
      <c r="A1399" s="1" t="s">
        <v>13</v>
      </c>
      <c r="C1399" s="19" t="s">
        <v>1012</v>
      </c>
      <c r="D1399" s="25" t="s">
        <v>65</v>
      </c>
      <c r="E1399" s="20" t="s">
        <v>66</v>
      </c>
      <c r="F1399" s="21"/>
      <c r="G1399" s="21"/>
      <c r="H1399" s="28">
        <v>13489</v>
      </c>
      <c r="I1399" s="29">
        <v>13724</v>
      </c>
      <c r="J1399" s="28" t="s">
        <v>15</v>
      </c>
      <c r="K1399" s="29">
        <f t="shared" si="21"/>
        <v>1.0174216027874565</v>
      </c>
    </row>
    <row r="1400" spans="1:11" x14ac:dyDescent="0.2">
      <c r="A1400" s="1" t="s">
        <v>16</v>
      </c>
      <c r="C1400" s="22"/>
      <c r="D1400" s="157"/>
      <c r="E1400" s="23" t="s">
        <v>708</v>
      </c>
      <c r="F1400" s="24"/>
      <c r="G1400" s="24"/>
      <c r="H1400" s="30">
        <v>13489</v>
      </c>
      <c r="I1400" s="31">
        <v>13724</v>
      </c>
      <c r="J1400" s="30"/>
      <c r="K1400" s="31">
        <f t="shared" si="21"/>
        <v>1.0174216027874565</v>
      </c>
    </row>
    <row r="1401" spans="1:11" x14ac:dyDescent="0.2">
      <c r="A1401" s="1" t="s">
        <v>528</v>
      </c>
      <c r="C1401" s="173"/>
      <c r="D1401" s="174"/>
      <c r="E1401" s="175" t="s">
        <v>709</v>
      </c>
      <c r="F1401" s="176"/>
      <c r="G1401" s="176"/>
      <c r="H1401" s="177">
        <v>13489</v>
      </c>
      <c r="I1401" s="178">
        <v>13724</v>
      </c>
      <c r="J1401" s="177"/>
      <c r="K1401" s="178">
        <f t="shared" si="21"/>
        <v>1.0174216027874565</v>
      </c>
    </row>
    <row r="1402" spans="1:11" hidden="1" x14ac:dyDescent="0.2">
      <c r="A1402" s="1" t="s">
        <v>528</v>
      </c>
      <c r="C1402" s="173"/>
      <c r="D1402" s="174"/>
      <c r="E1402" s="175"/>
      <c r="F1402" s="176" t="s">
        <v>710</v>
      </c>
      <c r="G1402" s="176" t="s">
        <v>711</v>
      </c>
      <c r="H1402" s="177"/>
      <c r="I1402" s="178">
        <v>13724</v>
      </c>
      <c r="J1402" s="177"/>
      <c r="K1402" s="178" t="str">
        <f t="shared" si="21"/>
        <v>***</v>
      </c>
    </row>
    <row r="1403" spans="1:11" x14ac:dyDescent="0.2">
      <c r="A1403" s="1" t="s">
        <v>13</v>
      </c>
      <c r="C1403" s="19" t="s">
        <v>1013</v>
      </c>
      <c r="D1403" s="25" t="s">
        <v>65</v>
      </c>
      <c r="E1403" s="20" t="s">
        <v>66</v>
      </c>
      <c r="F1403" s="21"/>
      <c r="G1403" s="21"/>
      <c r="H1403" s="28">
        <v>8680</v>
      </c>
      <c r="I1403" s="29">
        <v>9687</v>
      </c>
      <c r="J1403" s="28" t="s">
        <v>15</v>
      </c>
      <c r="K1403" s="29">
        <f t="shared" si="21"/>
        <v>1.1160138248847926</v>
      </c>
    </row>
    <row r="1404" spans="1:11" x14ac:dyDescent="0.2">
      <c r="A1404" s="1" t="s">
        <v>16</v>
      </c>
      <c r="C1404" s="22"/>
      <c r="D1404" s="157"/>
      <c r="E1404" s="23" t="s">
        <v>708</v>
      </c>
      <c r="F1404" s="24"/>
      <c r="G1404" s="24"/>
      <c r="H1404" s="30">
        <v>8680</v>
      </c>
      <c r="I1404" s="31">
        <v>9687</v>
      </c>
      <c r="J1404" s="30"/>
      <c r="K1404" s="31">
        <f t="shared" ref="K1404:K1467" si="22">IF(H1404=0,"***",I1404/H1404)</f>
        <v>1.1160138248847926</v>
      </c>
    </row>
    <row r="1405" spans="1:11" x14ac:dyDescent="0.2">
      <c r="A1405" s="1" t="s">
        <v>528</v>
      </c>
      <c r="C1405" s="173"/>
      <c r="D1405" s="174"/>
      <c r="E1405" s="175" t="s">
        <v>709</v>
      </c>
      <c r="F1405" s="176"/>
      <c r="G1405" s="176"/>
      <c r="H1405" s="177">
        <v>8680</v>
      </c>
      <c r="I1405" s="178">
        <v>9687</v>
      </c>
      <c r="J1405" s="177"/>
      <c r="K1405" s="178">
        <f t="shared" si="22"/>
        <v>1.1160138248847926</v>
      </c>
    </row>
    <row r="1406" spans="1:11" hidden="1" x14ac:dyDescent="0.2">
      <c r="A1406" s="1" t="s">
        <v>528</v>
      </c>
      <c r="C1406" s="173"/>
      <c r="D1406" s="174"/>
      <c r="E1406" s="175"/>
      <c r="F1406" s="176" t="s">
        <v>710</v>
      </c>
      <c r="G1406" s="176" t="s">
        <v>711</v>
      </c>
      <c r="H1406" s="177"/>
      <c r="I1406" s="178">
        <v>9687</v>
      </c>
      <c r="J1406" s="177"/>
      <c r="K1406" s="178" t="str">
        <f t="shared" si="22"/>
        <v>***</v>
      </c>
    </row>
    <row r="1407" spans="1:11" x14ac:dyDescent="0.2">
      <c r="A1407" s="1" t="s">
        <v>13</v>
      </c>
      <c r="C1407" s="19" t="s">
        <v>1014</v>
      </c>
      <c r="D1407" s="25" t="s">
        <v>65</v>
      </c>
      <c r="E1407" s="20" t="s">
        <v>66</v>
      </c>
      <c r="F1407" s="21"/>
      <c r="G1407" s="21"/>
      <c r="H1407" s="28">
        <v>6490</v>
      </c>
      <c r="I1407" s="29">
        <v>10558</v>
      </c>
      <c r="J1407" s="28" t="s">
        <v>15</v>
      </c>
      <c r="K1407" s="29">
        <f t="shared" si="22"/>
        <v>1.6268104776579353</v>
      </c>
    </row>
    <row r="1408" spans="1:11" x14ac:dyDescent="0.2">
      <c r="A1408" s="1" t="s">
        <v>16</v>
      </c>
      <c r="C1408" s="22"/>
      <c r="D1408" s="157"/>
      <c r="E1408" s="23" t="s">
        <v>708</v>
      </c>
      <c r="F1408" s="24"/>
      <c r="G1408" s="24"/>
      <c r="H1408" s="30">
        <v>6490</v>
      </c>
      <c r="I1408" s="31">
        <v>10558</v>
      </c>
      <c r="J1408" s="30"/>
      <c r="K1408" s="31">
        <f t="shared" si="22"/>
        <v>1.6268104776579353</v>
      </c>
    </row>
    <row r="1409" spans="1:11" x14ac:dyDescent="0.2">
      <c r="A1409" s="1" t="s">
        <v>528</v>
      </c>
      <c r="C1409" s="173"/>
      <c r="D1409" s="174"/>
      <c r="E1409" s="175" t="s">
        <v>709</v>
      </c>
      <c r="F1409" s="176"/>
      <c r="G1409" s="176"/>
      <c r="H1409" s="177">
        <v>6490</v>
      </c>
      <c r="I1409" s="178">
        <v>10558</v>
      </c>
      <c r="J1409" s="177"/>
      <c r="K1409" s="178">
        <f t="shared" si="22"/>
        <v>1.6268104776579353</v>
      </c>
    </row>
    <row r="1410" spans="1:11" hidden="1" x14ac:dyDescent="0.2">
      <c r="A1410" s="1" t="s">
        <v>528</v>
      </c>
      <c r="C1410" s="173"/>
      <c r="D1410" s="174"/>
      <c r="E1410" s="175"/>
      <c r="F1410" s="176" t="s">
        <v>710</v>
      </c>
      <c r="G1410" s="176" t="s">
        <v>711</v>
      </c>
      <c r="H1410" s="177"/>
      <c r="I1410" s="178">
        <v>10558</v>
      </c>
      <c r="J1410" s="177"/>
      <c r="K1410" s="178" t="str">
        <f t="shared" si="22"/>
        <v>***</v>
      </c>
    </row>
    <row r="1411" spans="1:11" x14ac:dyDescent="0.2">
      <c r="A1411" s="1" t="s">
        <v>13</v>
      </c>
      <c r="C1411" s="19" t="s">
        <v>1015</v>
      </c>
      <c r="D1411" s="25" t="s">
        <v>65</v>
      </c>
      <c r="E1411" s="20" t="s">
        <v>66</v>
      </c>
      <c r="F1411" s="21"/>
      <c r="G1411" s="21"/>
      <c r="H1411" s="28">
        <v>16675</v>
      </c>
      <c r="I1411" s="29">
        <v>18714</v>
      </c>
      <c r="J1411" s="28" t="s">
        <v>15</v>
      </c>
      <c r="K1411" s="29">
        <f t="shared" si="22"/>
        <v>1.1222788605697152</v>
      </c>
    </row>
    <row r="1412" spans="1:11" x14ac:dyDescent="0.2">
      <c r="A1412" s="1" t="s">
        <v>16</v>
      </c>
      <c r="C1412" s="22"/>
      <c r="D1412" s="157"/>
      <c r="E1412" s="23" t="s">
        <v>708</v>
      </c>
      <c r="F1412" s="24"/>
      <c r="G1412" s="24"/>
      <c r="H1412" s="30">
        <v>16675</v>
      </c>
      <c r="I1412" s="31">
        <v>18714</v>
      </c>
      <c r="J1412" s="30"/>
      <c r="K1412" s="31">
        <f t="shared" si="22"/>
        <v>1.1222788605697152</v>
      </c>
    </row>
    <row r="1413" spans="1:11" x14ac:dyDescent="0.2">
      <c r="A1413" s="1" t="s">
        <v>528</v>
      </c>
      <c r="C1413" s="173"/>
      <c r="D1413" s="174"/>
      <c r="E1413" s="175" t="s">
        <v>709</v>
      </c>
      <c r="F1413" s="176"/>
      <c r="G1413" s="176"/>
      <c r="H1413" s="177">
        <v>16675</v>
      </c>
      <c r="I1413" s="178">
        <v>18714</v>
      </c>
      <c r="J1413" s="177"/>
      <c r="K1413" s="178">
        <f t="shared" si="22"/>
        <v>1.1222788605697152</v>
      </c>
    </row>
    <row r="1414" spans="1:11" hidden="1" x14ac:dyDescent="0.2">
      <c r="A1414" s="1" t="s">
        <v>528</v>
      </c>
      <c r="C1414" s="173"/>
      <c r="D1414" s="174"/>
      <c r="E1414" s="175"/>
      <c r="F1414" s="176" t="s">
        <v>710</v>
      </c>
      <c r="G1414" s="176" t="s">
        <v>711</v>
      </c>
      <c r="H1414" s="177"/>
      <c r="I1414" s="178">
        <v>18714</v>
      </c>
      <c r="J1414" s="177"/>
      <c r="K1414" s="178" t="str">
        <f t="shared" si="22"/>
        <v>***</v>
      </c>
    </row>
    <row r="1415" spans="1:11" x14ac:dyDescent="0.2">
      <c r="A1415" s="1" t="s">
        <v>13</v>
      </c>
      <c r="C1415" s="19" t="s">
        <v>1016</v>
      </c>
      <c r="D1415" s="25" t="s">
        <v>65</v>
      </c>
      <c r="E1415" s="20" t="s">
        <v>66</v>
      </c>
      <c r="F1415" s="21"/>
      <c r="G1415" s="21"/>
      <c r="H1415" s="28">
        <v>12681</v>
      </c>
      <c r="I1415" s="29">
        <v>13312</v>
      </c>
      <c r="J1415" s="28" t="s">
        <v>15</v>
      </c>
      <c r="K1415" s="29">
        <f t="shared" si="22"/>
        <v>1.0497594826906396</v>
      </c>
    </row>
    <row r="1416" spans="1:11" x14ac:dyDescent="0.2">
      <c r="A1416" s="1" t="s">
        <v>16</v>
      </c>
      <c r="C1416" s="22"/>
      <c r="D1416" s="157"/>
      <c r="E1416" s="23" t="s">
        <v>708</v>
      </c>
      <c r="F1416" s="24"/>
      <c r="G1416" s="24"/>
      <c r="H1416" s="30">
        <v>12681</v>
      </c>
      <c r="I1416" s="31">
        <v>13312</v>
      </c>
      <c r="J1416" s="30"/>
      <c r="K1416" s="31">
        <f t="shared" si="22"/>
        <v>1.0497594826906396</v>
      </c>
    </row>
    <row r="1417" spans="1:11" x14ac:dyDescent="0.2">
      <c r="A1417" s="1" t="s">
        <v>528</v>
      </c>
      <c r="C1417" s="173"/>
      <c r="D1417" s="174"/>
      <c r="E1417" s="175" t="s">
        <v>709</v>
      </c>
      <c r="F1417" s="176"/>
      <c r="G1417" s="176"/>
      <c r="H1417" s="177">
        <v>12681</v>
      </c>
      <c r="I1417" s="178">
        <v>13312</v>
      </c>
      <c r="J1417" s="177"/>
      <c r="K1417" s="178">
        <f t="shared" si="22"/>
        <v>1.0497594826906396</v>
      </c>
    </row>
    <row r="1418" spans="1:11" hidden="1" x14ac:dyDescent="0.2">
      <c r="A1418" s="1" t="s">
        <v>528</v>
      </c>
      <c r="C1418" s="173"/>
      <c r="D1418" s="174"/>
      <c r="E1418" s="175"/>
      <c r="F1418" s="176" t="s">
        <v>710</v>
      </c>
      <c r="G1418" s="176" t="s">
        <v>711</v>
      </c>
      <c r="H1418" s="177"/>
      <c r="I1418" s="178">
        <v>13312</v>
      </c>
      <c r="J1418" s="177"/>
      <c r="K1418" s="178" t="str">
        <f t="shared" si="22"/>
        <v>***</v>
      </c>
    </row>
    <row r="1419" spans="1:11" x14ac:dyDescent="0.2">
      <c r="A1419" s="1" t="s">
        <v>13</v>
      </c>
      <c r="C1419" s="19" t="s">
        <v>1017</v>
      </c>
      <c r="D1419" s="25" t="s">
        <v>65</v>
      </c>
      <c r="E1419" s="20" t="s">
        <v>66</v>
      </c>
      <c r="F1419" s="21"/>
      <c r="G1419" s="21"/>
      <c r="H1419" s="28">
        <v>22391</v>
      </c>
      <c r="I1419" s="29">
        <v>25056</v>
      </c>
      <c r="J1419" s="28" t="s">
        <v>15</v>
      </c>
      <c r="K1419" s="29">
        <f t="shared" si="22"/>
        <v>1.1190210352373722</v>
      </c>
    </row>
    <row r="1420" spans="1:11" x14ac:dyDescent="0.2">
      <c r="A1420" s="1" t="s">
        <v>16</v>
      </c>
      <c r="C1420" s="22"/>
      <c r="D1420" s="157"/>
      <c r="E1420" s="23" t="s">
        <v>708</v>
      </c>
      <c r="F1420" s="24"/>
      <c r="G1420" s="24"/>
      <c r="H1420" s="30">
        <v>22391</v>
      </c>
      <c r="I1420" s="31">
        <v>25056</v>
      </c>
      <c r="J1420" s="30"/>
      <c r="K1420" s="31">
        <f t="shared" si="22"/>
        <v>1.1190210352373722</v>
      </c>
    </row>
    <row r="1421" spans="1:11" x14ac:dyDescent="0.2">
      <c r="A1421" s="1" t="s">
        <v>528</v>
      </c>
      <c r="C1421" s="173"/>
      <c r="D1421" s="174"/>
      <c r="E1421" s="175" t="s">
        <v>709</v>
      </c>
      <c r="F1421" s="176"/>
      <c r="G1421" s="176"/>
      <c r="H1421" s="177">
        <v>22391</v>
      </c>
      <c r="I1421" s="178">
        <v>25056</v>
      </c>
      <c r="J1421" s="177"/>
      <c r="K1421" s="178">
        <f t="shared" si="22"/>
        <v>1.1190210352373722</v>
      </c>
    </row>
    <row r="1422" spans="1:11" hidden="1" x14ac:dyDescent="0.2">
      <c r="A1422" s="1" t="s">
        <v>528</v>
      </c>
      <c r="C1422" s="173"/>
      <c r="D1422" s="174"/>
      <c r="E1422" s="175"/>
      <c r="F1422" s="176" t="s">
        <v>710</v>
      </c>
      <c r="G1422" s="176" t="s">
        <v>711</v>
      </c>
      <c r="H1422" s="177"/>
      <c r="I1422" s="178">
        <v>25056</v>
      </c>
      <c r="J1422" s="177"/>
      <c r="K1422" s="178" t="str">
        <f t="shared" si="22"/>
        <v>***</v>
      </c>
    </row>
    <row r="1423" spans="1:11" x14ac:dyDescent="0.2">
      <c r="A1423" s="1" t="s">
        <v>13</v>
      </c>
      <c r="C1423" s="19" t="s">
        <v>1018</v>
      </c>
      <c r="D1423" s="25" t="s">
        <v>65</v>
      </c>
      <c r="E1423" s="20" t="s">
        <v>66</v>
      </c>
      <c r="F1423" s="21"/>
      <c r="G1423" s="21"/>
      <c r="H1423" s="28">
        <v>7707</v>
      </c>
      <c r="I1423" s="29">
        <v>7863</v>
      </c>
      <c r="J1423" s="28" t="s">
        <v>15</v>
      </c>
      <c r="K1423" s="29">
        <f t="shared" si="22"/>
        <v>1.020241339042429</v>
      </c>
    </row>
    <row r="1424" spans="1:11" x14ac:dyDescent="0.2">
      <c r="A1424" s="1" t="s">
        <v>16</v>
      </c>
      <c r="C1424" s="22"/>
      <c r="D1424" s="157"/>
      <c r="E1424" s="23" t="s">
        <v>708</v>
      </c>
      <c r="F1424" s="24"/>
      <c r="G1424" s="24"/>
      <c r="H1424" s="30">
        <v>7707</v>
      </c>
      <c r="I1424" s="31">
        <v>7863</v>
      </c>
      <c r="J1424" s="30"/>
      <c r="K1424" s="31">
        <f t="shared" si="22"/>
        <v>1.020241339042429</v>
      </c>
    </row>
    <row r="1425" spans="1:11" x14ac:dyDescent="0.2">
      <c r="A1425" s="1" t="s">
        <v>528</v>
      </c>
      <c r="C1425" s="173"/>
      <c r="D1425" s="174"/>
      <c r="E1425" s="175" t="s">
        <v>709</v>
      </c>
      <c r="F1425" s="176"/>
      <c r="G1425" s="176"/>
      <c r="H1425" s="177">
        <v>7707</v>
      </c>
      <c r="I1425" s="178">
        <v>7863</v>
      </c>
      <c r="J1425" s="177"/>
      <c r="K1425" s="178">
        <f t="shared" si="22"/>
        <v>1.020241339042429</v>
      </c>
    </row>
    <row r="1426" spans="1:11" hidden="1" x14ac:dyDescent="0.2">
      <c r="A1426" s="1" t="s">
        <v>528</v>
      </c>
      <c r="C1426" s="173"/>
      <c r="D1426" s="174"/>
      <c r="E1426" s="175"/>
      <c r="F1426" s="176" t="s">
        <v>710</v>
      </c>
      <c r="G1426" s="176" t="s">
        <v>711</v>
      </c>
      <c r="H1426" s="177"/>
      <c r="I1426" s="178">
        <v>7863</v>
      </c>
      <c r="J1426" s="177"/>
      <c r="K1426" s="178" t="str">
        <f t="shared" si="22"/>
        <v>***</v>
      </c>
    </row>
    <row r="1427" spans="1:11" x14ac:dyDescent="0.2">
      <c r="A1427" s="1" t="s">
        <v>13</v>
      </c>
      <c r="C1427" s="19" t="s">
        <v>1019</v>
      </c>
      <c r="D1427" s="25" t="s">
        <v>65</v>
      </c>
      <c r="E1427" s="20" t="s">
        <v>66</v>
      </c>
      <c r="F1427" s="21"/>
      <c r="G1427" s="21"/>
      <c r="H1427" s="28">
        <v>5948</v>
      </c>
      <c r="I1427" s="29">
        <v>6298</v>
      </c>
      <c r="J1427" s="28" t="s">
        <v>15</v>
      </c>
      <c r="K1427" s="29">
        <f t="shared" si="22"/>
        <v>1.0588433086751849</v>
      </c>
    </row>
    <row r="1428" spans="1:11" x14ac:dyDescent="0.2">
      <c r="A1428" s="1" t="s">
        <v>16</v>
      </c>
      <c r="C1428" s="22"/>
      <c r="D1428" s="157"/>
      <c r="E1428" s="23" t="s">
        <v>708</v>
      </c>
      <c r="F1428" s="24"/>
      <c r="G1428" s="24"/>
      <c r="H1428" s="30">
        <v>5948</v>
      </c>
      <c r="I1428" s="31">
        <v>6298</v>
      </c>
      <c r="J1428" s="30"/>
      <c r="K1428" s="31">
        <f t="shared" si="22"/>
        <v>1.0588433086751849</v>
      </c>
    </row>
    <row r="1429" spans="1:11" x14ac:dyDescent="0.2">
      <c r="A1429" s="1" t="s">
        <v>528</v>
      </c>
      <c r="C1429" s="173"/>
      <c r="D1429" s="174"/>
      <c r="E1429" s="175" t="s">
        <v>709</v>
      </c>
      <c r="F1429" s="176"/>
      <c r="G1429" s="176"/>
      <c r="H1429" s="177">
        <v>5948</v>
      </c>
      <c r="I1429" s="178">
        <v>6298</v>
      </c>
      <c r="J1429" s="177"/>
      <c r="K1429" s="178">
        <f t="shared" si="22"/>
        <v>1.0588433086751849</v>
      </c>
    </row>
    <row r="1430" spans="1:11" hidden="1" x14ac:dyDescent="0.2">
      <c r="A1430" s="1" t="s">
        <v>528</v>
      </c>
      <c r="C1430" s="173"/>
      <c r="D1430" s="174"/>
      <c r="E1430" s="175"/>
      <c r="F1430" s="176" t="s">
        <v>710</v>
      </c>
      <c r="G1430" s="176" t="s">
        <v>711</v>
      </c>
      <c r="H1430" s="177"/>
      <c r="I1430" s="178">
        <v>6298</v>
      </c>
      <c r="J1430" s="177"/>
      <c r="K1430" s="178" t="str">
        <f t="shared" si="22"/>
        <v>***</v>
      </c>
    </row>
    <row r="1431" spans="1:11" x14ac:dyDescent="0.2">
      <c r="A1431" s="1" t="s">
        <v>13</v>
      </c>
      <c r="C1431" s="19" t="s">
        <v>1020</v>
      </c>
      <c r="D1431" s="25" t="s">
        <v>65</v>
      </c>
      <c r="E1431" s="20" t="s">
        <v>66</v>
      </c>
      <c r="F1431" s="21"/>
      <c r="G1431" s="21"/>
      <c r="H1431" s="28">
        <v>8729</v>
      </c>
      <c r="I1431" s="29">
        <v>9252</v>
      </c>
      <c r="J1431" s="28" t="s">
        <v>15</v>
      </c>
      <c r="K1431" s="29">
        <f t="shared" si="22"/>
        <v>1.0599152251116966</v>
      </c>
    </row>
    <row r="1432" spans="1:11" x14ac:dyDescent="0.2">
      <c r="A1432" s="1" t="s">
        <v>16</v>
      </c>
      <c r="C1432" s="22"/>
      <c r="D1432" s="157"/>
      <c r="E1432" s="23" t="s">
        <v>708</v>
      </c>
      <c r="F1432" s="24"/>
      <c r="G1432" s="24"/>
      <c r="H1432" s="30">
        <v>8729</v>
      </c>
      <c r="I1432" s="31">
        <v>9252</v>
      </c>
      <c r="J1432" s="30"/>
      <c r="K1432" s="31">
        <f t="shared" si="22"/>
        <v>1.0599152251116966</v>
      </c>
    </row>
    <row r="1433" spans="1:11" x14ac:dyDescent="0.2">
      <c r="A1433" s="1" t="s">
        <v>528</v>
      </c>
      <c r="C1433" s="173"/>
      <c r="D1433" s="174"/>
      <c r="E1433" s="175" t="s">
        <v>709</v>
      </c>
      <c r="F1433" s="176"/>
      <c r="G1433" s="176"/>
      <c r="H1433" s="177">
        <v>8729</v>
      </c>
      <c r="I1433" s="178">
        <v>9252</v>
      </c>
      <c r="J1433" s="177"/>
      <c r="K1433" s="178">
        <f t="shared" si="22"/>
        <v>1.0599152251116966</v>
      </c>
    </row>
    <row r="1434" spans="1:11" hidden="1" x14ac:dyDescent="0.2">
      <c r="A1434" s="1" t="s">
        <v>528</v>
      </c>
      <c r="C1434" s="173"/>
      <c r="D1434" s="174"/>
      <c r="E1434" s="175"/>
      <c r="F1434" s="176" t="s">
        <v>710</v>
      </c>
      <c r="G1434" s="176" t="s">
        <v>711</v>
      </c>
      <c r="H1434" s="177"/>
      <c r="I1434" s="178">
        <v>9252</v>
      </c>
      <c r="J1434" s="177"/>
      <c r="K1434" s="178" t="str">
        <f t="shared" si="22"/>
        <v>***</v>
      </c>
    </row>
    <row r="1435" spans="1:11" x14ac:dyDescent="0.2">
      <c r="A1435" s="1" t="s">
        <v>13</v>
      </c>
      <c r="C1435" s="19" t="s">
        <v>1021</v>
      </c>
      <c r="D1435" s="25" t="s">
        <v>65</v>
      </c>
      <c r="E1435" s="20" t="s">
        <v>66</v>
      </c>
      <c r="F1435" s="21"/>
      <c r="G1435" s="21"/>
      <c r="H1435" s="28">
        <v>12338</v>
      </c>
      <c r="I1435" s="29">
        <v>12525</v>
      </c>
      <c r="J1435" s="28" t="s">
        <v>15</v>
      </c>
      <c r="K1435" s="29">
        <f t="shared" si="22"/>
        <v>1.0151564272977793</v>
      </c>
    </row>
    <row r="1436" spans="1:11" x14ac:dyDescent="0.2">
      <c r="A1436" s="1" t="s">
        <v>16</v>
      </c>
      <c r="C1436" s="22"/>
      <c r="D1436" s="157"/>
      <c r="E1436" s="23" t="s">
        <v>708</v>
      </c>
      <c r="F1436" s="24"/>
      <c r="G1436" s="24"/>
      <c r="H1436" s="30">
        <v>12338</v>
      </c>
      <c r="I1436" s="31">
        <v>12525</v>
      </c>
      <c r="J1436" s="30"/>
      <c r="K1436" s="31">
        <f t="shared" si="22"/>
        <v>1.0151564272977793</v>
      </c>
    </row>
    <row r="1437" spans="1:11" x14ac:dyDescent="0.2">
      <c r="A1437" s="1" t="s">
        <v>528</v>
      </c>
      <c r="C1437" s="173"/>
      <c r="D1437" s="174"/>
      <c r="E1437" s="175" t="s">
        <v>709</v>
      </c>
      <c r="F1437" s="176"/>
      <c r="G1437" s="176"/>
      <c r="H1437" s="177">
        <v>12338</v>
      </c>
      <c r="I1437" s="178">
        <v>12525</v>
      </c>
      <c r="J1437" s="177"/>
      <c r="K1437" s="178">
        <f t="shared" si="22"/>
        <v>1.0151564272977793</v>
      </c>
    </row>
    <row r="1438" spans="1:11" hidden="1" x14ac:dyDescent="0.2">
      <c r="A1438" s="1" t="s">
        <v>528</v>
      </c>
      <c r="C1438" s="173"/>
      <c r="D1438" s="174"/>
      <c r="E1438" s="175"/>
      <c r="F1438" s="176" t="s">
        <v>710</v>
      </c>
      <c r="G1438" s="176" t="s">
        <v>711</v>
      </c>
      <c r="H1438" s="177"/>
      <c r="I1438" s="178">
        <v>12525</v>
      </c>
      <c r="J1438" s="177"/>
      <c r="K1438" s="178" t="str">
        <f t="shared" si="22"/>
        <v>***</v>
      </c>
    </row>
    <row r="1439" spans="1:11" x14ac:dyDescent="0.2">
      <c r="A1439" s="1" t="s">
        <v>13</v>
      </c>
      <c r="C1439" s="19" t="s">
        <v>1022</v>
      </c>
      <c r="D1439" s="25" t="s">
        <v>65</v>
      </c>
      <c r="E1439" s="20" t="s">
        <v>66</v>
      </c>
      <c r="F1439" s="21"/>
      <c r="G1439" s="21"/>
      <c r="H1439" s="28">
        <v>7722</v>
      </c>
      <c r="I1439" s="29">
        <v>7799</v>
      </c>
      <c r="J1439" s="28" t="s">
        <v>15</v>
      </c>
      <c r="K1439" s="29">
        <f t="shared" si="22"/>
        <v>1.0099715099715099</v>
      </c>
    </row>
    <row r="1440" spans="1:11" x14ac:dyDescent="0.2">
      <c r="A1440" s="1" t="s">
        <v>16</v>
      </c>
      <c r="C1440" s="22"/>
      <c r="D1440" s="157"/>
      <c r="E1440" s="23" t="s">
        <v>708</v>
      </c>
      <c r="F1440" s="24"/>
      <c r="G1440" s="24"/>
      <c r="H1440" s="30">
        <v>7722</v>
      </c>
      <c r="I1440" s="31">
        <v>7799</v>
      </c>
      <c r="J1440" s="30"/>
      <c r="K1440" s="31">
        <f t="shared" si="22"/>
        <v>1.0099715099715099</v>
      </c>
    </row>
    <row r="1441" spans="1:11" x14ac:dyDescent="0.2">
      <c r="A1441" s="1" t="s">
        <v>528</v>
      </c>
      <c r="C1441" s="173"/>
      <c r="D1441" s="174"/>
      <c r="E1441" s="175" t="s">
        <v>709</v>
      </c>
      <c r="F1441" s="176"/>
      <c r="G1441" s="176"/>
      <c r="H1441" s="177">
        <v>7722</v>
      </c>
      <c r="I1441" s="178">
        <v>7799</v>
      </c>
      <c r="J1441" s="177"/>
      <c r="K1441" s="178">
        <f t="shared" si="22"/>
        <v>1.0099715099715099</v>
      </c>
    </row>
    <row r="1442" spans="1:11" hidden="1" x14ac:dyDescent="0.2">
      <c r="A1442" s="1" t="s">
        <v>528</v>
      </c>
      <c r="C1442" s="173"/>
      <c r="D1442" s="174"/>
      <c r="E1442" s="175"/>
      <c r="F1442" s="176" t="s">
        <v>710</v>
      </c>
      <c r="G1442" s="176" t="s">
        <v>711</v>
      </c>
      <c r="H1442" s="177"/>
      <c r="I1442" s="178">
        <v>7799</v>
      </c>
      <c r="J1442" s="177"/>
      <c r="K1442" s="178" t="str">
        <f t="shared" si="22"/>
        <v>***</v>
      </c>
    </row>
    <row r="1443" spans="1:11" x14ac:dyDescent="0.2">
      <c r="A1443" s="1" t="s">
        <v>13</v>
      </c>
      <c r="C1443" s="19" t="s">
        <v>1023</v>
      </c>
      <c r="D1443" s="25" t="s">
        <v>65</v>
      </c>
      <c r="E1443" s="20" t="s">
        <v>66</v>
      </c>
      <c r="F1443" s="21"/>
      <c r="G1443" s="21"/>
      <c r="H1443" s="28">
        <v>9904</v>
      </c>
      <c r="I1443" s="29">
        <v>10629</v>
      </c>
      <c r="J1443" s="28" t="s">
        <v>15</v>
      </c>
      <c r="K1443" s="29">
        <f t="shared" si="22"/>
        <v>1.073202746365105</v>
      </c>
    </row>
    <row r="1444" spans="1:11" x14ac:dyDescent="0.2">
      <c r="A1444" s="1" t="s">
        <v>16</v>
      </c>
      <c r="C1444" s="22"/>
      <c r="D1444" s="157"/>
      <c r="E1444" s="23" t="s">
        <v>708</v>
      </c>
      <c r="F1444" s="24"/>
      <c r="G1444" s="24"/>
      <c r="H1444" s="30">
        <v>9904</v>
      </c>
      <c r="I1444" s="31">
        <v>10629</v>
      </c>
      <c r="J1444" s="30"/>
      <c r="K1444" s="31">
        <f t="shared" si="22"/>
        <v>1.073202746365105</v>
      </c>
    </row>
    <row r="1445" spans="1:11" x14ac:dyDescent="0.2">
      <c r="A1445" s="1" t="s">
        <v>528</v>
      </c>
      <c r="C1445" s="173"/>
      <c r="D1445" s="174"/>
      <c r="E1445" s="175" t="s">
        <v>709</v>
      </c>
      <c r="F1445" s="176"/>
      <c r="G1445" s="176"/>
      <c r="H1445" s="177">
        <v>9904</v>
      </c>
      <c r="I1445" s="178">
        <v>10629</v>
      </c>
      <c r="J1445" s="177"/>
      <c r="K1445" s="178">
        <f t="shared" si="22"/>
        <v>1.073202746365105</v>
      </c>
    </row>
    <row r="1446" spans="1:11" hidden="1" x14ac:dyDescent="0.2">
      <c r="A1446" s="1" t="s">
        <v>528</v>
      </c>
      <c r="C1446" s="173"/>
      <c r="D1446" s="174"/>
      <c r="E1446" s="175"/>
      <c r="F1446" s="176" t="s">
        <v>710</v>
      </c>
      <c r="G1446" s="176" t="s">
        <v>711</v>
      </c>
      <c r="H1446" s="177"/>
      <c r="I1446" s="178">
        <v>10629</v>
      </c>
      <c r="J1446" s="177"/>
      <c r="K1446" s="178" t="str">
        <f t="shared" si="22"/>
        <v>***</v>
      </c>
    </row>
    <row r="1447" spans="1:11" x14ac:dyDescent="0.2">
      <c r="A1447" s="1" t="s">
        <v>13</v>
      </c>
      <c r="C1447" s="19" t="s">
        <v>1024</v>
      </c>
      <c r="D1447" s="25" t="s">
        <v>65</v>
      </c>
      <c r="E1447" s="20" t="s">
        <v>66</v>
      </c>
      <c r="F1447" s="21"/>
      <c r="G1447" s="21"/>
      <c r="H1447" s="28">
        <v>8167</v>
      </c>
      <c r="I1447" s="29">
        <v>9015</v>
      </c>
      <c r="J1447" s="28" t="s">
        <v>15</v>
      </c>
      <c r="K1447" s="29">
        <f t="shared" si="22"/>
        <v>1.1038324966327906</v>
      </c>
    </row>
    <row r="1448" spans="1:11" x14ac:dyDescent="0.2">
      <c r="A1448" s="1" t="s">
        <v>16</v>
      </c>
      <c r="C1448" s="22"/>
      <c r="D1448" s="157"/>
      <c r="E1448" s="23" t="s">
        <v>708</v>
      </c>
      <c r="F1448" s="24"/>
      <c r="G1448" s="24"/>
      <c r="H1448" s="30">
        <v>8167</v>
      </c>
      <c r="I1448" s="31">
        <v>9015</v>
      </c>
      <c r="J1448" s="30"/>
      <c r="K1448" s="31">
        <f t="shared" si="22"/>
        <v>1.1038324966327906</v>
      </c>
    </row>
    <row r="1449" spans="1:11" x14ac:dyDescent="0.2">
      <c r="A1449" s="1" t="s">
        <v>528</v>
      </c>
      <c r="C1449" s="173"/>
      <c r="D1449" s="174"/>
      <c r="E1449" s="175" t="s">
        <v>709</v>
      </c>
      <c r="F1449" s="176"/>
      <c r="G1449" s="176"/>
      <c r="H1449" s="177">
        <v>8167</v>
      </c>
      <c r="I1449" s="178">
        <v>9015</v>
      </c>
      <c r="J1449" s="177"/>
      <c r="K1449" s="178">
        <f t="shared" si="22"/>
        <v>1.1038324966327906</v>
      </c>
    </row>
    <row r="1450" spans="1:11" hidden="1" x14ac:dyDescent="0.2">
      <c r="A1450" s="1" t="s">
        <v>528</v>
      </c>
      <c r="C1450" s="173"/>
      <c r="D1450" s="174"/>
      <c r="E1450" s="175"/>
      <c r="F1450" s="176" t="s">
        <v>710</v>
      </c>
      <c r="G1450" s="176" t="s">
        <v>711</v>
      </c>
      <c r="H1450" s="177"/>
      <c r="I1450" s="178">
        <v>9015</v>
      </c>
      <c r="J1450" s="177"/>
      <c r="K1450" s="178" t="str">
        <f t="shared" si="22"/>
        <v>***</v>
      </c>
    </row>
    <row r="1451" spans="1:11" x14ac:dyDescent="0.2">
      <c r="A1451" s="1" t="s">
        <v>13</v>
      </c>
      <c r="C1451" s="19" t="s">
        <v>1025</v>
      </c>
      <c r="D1451" s="25" t="s">
        <v>65</v>
      </c>
      <c r="E1451" s="20" t="s">
        <v>66</v>
      </c>
      <c r="F1451" s="21"/>
      <c r="G1451" s="21"/>
      <c r="H1451" s="28">
        <v>10882</v>
      </c>
      <c r="I1451" s="29">
        <v>11261</v>
      </c>
      <c r="J1451" s="28" t="s">
        <v>15</v>
      </c>
      <c r="K1451" s="29">
        <f t="shared" si="22"/>
        <v>1.0348281565888624</v>
      </c>
    </row>
    <row r="1452" spans="1:11" x14ac:dyDescent="0.2">
      <c r="A1452" s="1" t="s">
        <v>16</v>
      </c>
      <c r="C1452" s="22"/>
      <c r="D1452" s="157"/>
      <c r="E1452" s="23" t="s">
        <v>708</v>
      </c>
      <c r="F1452" s="24"/>
      <c r="G1452" s="24"/>
      <c r="H1452" s="30">
        <v>10882</v>
      </c>
      <c r="I1452" s="31">
        <v>11261</v>
      </c>
      <c r="J1452" s="30"/>
      <c r="K1452" s="31">
        <f t="shared" si="22"/>
        <v>1.0348281565888624</v>
      </c>
    </row>
    <row r="1453" spans="1:11" x14ac:dyDescent="0.2">
      <c r="A1453" s="1" t="s">
        <v>528</v>
      </c>
      <c r="C1453" s="173"/>
      <c r="D1453" s="174"/>
      <c r="E1453" s="175" t="s">
        <v>709</v>
      </c>
      <c r="F1453" s="176"/>
      <c r="G1453" s="176"/>
      <c r="H1453" s="177">
        <v>10882</v>
      </c>
      <c r="I1453" s="178">
        <v>11261</v>
      </c>
      <c r="J1453" s="177"/>
      <c r="K1453" s="178">
        <f t="shared" si="22"/>
        <v>1.0348281565888624</v>
      </c>
    </row>
    <row r="1454" spans="1:11" hidden="1" x14ac:dyDescent="0.2">
      <c r="A1454" s="1" t="s">
        <v>528</v>
      </c>
      <c r="C1454" s="173"/>
      <c r="D1454" s="174"/>
      <c r="E1454" s="175"/>
      <c r="F1454" s="176" t="s">
        <v>710</v>
      </c>
      <c r="G1454" s="176" t="s">
        <v>711</v>
      </c>
      <c r="H1454" s="177"/>
      <c r="I1454" s="178">
        <v>11261</v>
      </c>
      <c r="J1454" s="177"/>
      <c r="K1454" s="178" t="str">
        <f t="shared" si="22"/>
        <v>***</v>
      </c>
    </row>
    <row r="1455" spans="1:11" x14ac:dyDescent="0.2">
      <c r="A1455" s="1" t="s">
        <v>13</v>
      </c>
      <c r="C1455" s="19" t="s">
        <v>1026</v>
      </c>
      <c r="D1455" s="25" t="s">
        <v>65</v>
      </c>
      <c r="E1455" s="20" t="s">
        <v>66</v>
      </c>
      <c r="F1455" s="21"/>
      <c r="G1455" s="21"/>
      <c r="H1455" s="28">
        <v>8377</v>
      </c>
      <c r="I1455" s="29">
        <v>8339</v>
      </c>
      <c r="J1455" s="28" t="s">
        <v>15</v>
      </c>
      <c r="K1455" s="29">
        <f t="shared" si="22"/>
        <v>0.99546376984600693</v>
      </c>
    </row>
    <row r="1456" spans="1:11" x14ac:dyDescent="0.2">
      <c r="A1456" s="1" t="s">
        <v>16</v>
      </c>
      <c r="C1456" s="22"/>
      <c r="D1456" s="157"/>
      <c r="E1456" s="23" t="s">
        <v>708</v>
      </c>
      <c r="F1456" s="24"/>
      <c r="G1456" s="24"/>
      <c r="H1456" s="30">
        <v>8377</v>
      </c>
      <c r="I1456" s="31">
        <v>8339</v>
      </c>
      <c r="J1456" s="30"/>
      <c r="K1456" s="31">
        <f t="shared" si="22"/>
        <v>0.99546376984600693</v>
      </c>
    </row>
    <row r="1457" spans="1:11" x14ac:dyDescent="0.2">
      <c r="A1457" s="1" t="s">
        <v>528</v>
      </c>
      <c r="C1457" s="173"/>
      <c r="D1457" s="174"/>
      <c r="E1457" s="175" t="s">
        <v>709</v>
      </c>
      <c r="F1457" s="176"/>
      <c r="G1457" s="176"/>
      <c r="H1457" s="177">
        <v>8377</v>
      </c>
      <c r="I1457" s="178">
        <v>8339</v>
      </c>
      <c r="J1457" s="177"/>
      <c r="K1457" s="178">
        <f t="shared" si="22"/>
        <v>0.99546376984600693</v>
      </c>
    </row>
    <row r="1458" spans="1:11" hidden="1" x14ac:dyDescent="0.2">
      <c r="A1458" s="1" t="s">
        <v>528</v>
      </c>
      <c r="C1458" s="173"/>
      <c r="D1458" s="174"/>
      <c r="E1458" s="175"/>
      <c r="F1458" s="176" t="s">
        <v>710</v>
      </c>
      <c r="G1458" s="176" t="s">
        <v>711</v>
      </c>
      <c r="H1458" s="177"/>
      <c r="I1458" s="178">
        <v>8339</v>
      </c>
      <c r="J1458" s="177"/>
      <c r="K1458" s="178" t="str">
        <f t="shared" si="22"/>
        <v>***</v>
      </c>
    </row>
    <row r="1459" spans="1:11" x14ac:dyDescent="0.2">
      <c r="A1459" s="1" t="s">
        <v>13</v>
      </c>
      <c r="C1459" s="19" t="s">
        <v>1027</v>
      </c>
      <c r="D1459" s="25" t="s">
        <v>65</v>
      </c>
      <c r="E1459" s="20" t="s">
        <v>66</v>
      </c>
      <c r="F1459" s="21"/>
      <c r="G1459" s="21"/>
      <c r="H1459" s="28">
        <v>9214</v>
      </c>
      <c r="I1459" s="29">
        <v>9581</v>
      </c>
      <c r="J1459" s="28" t="s">
        <v>15</v>
      </c>
      <c r="K1459" s="29">
        <f t="shared" si="22"/>
        <v>1.0398306924245713</v>
      </c>
    </row>
    <row r="1460" spans="1:11" x14ac:dyDescent="0.2">
      <c r="A1460" s="1" t="s">
        <v>16</v>
      </c>
      <c r="C1460" s="22"/>
      <c r="D1460" s="157"/>
      <c r="E1460" s="23" t="s">
        <v>708</v>
      </c>
      <c r="F1460" s="24"/>
      <c r="G1460" s="24"/>
      <c r="H1460" s="30">
        <v>9214</v>
      </c>
      <c r="I1460" s="31">
        <v>9581</v>
      </c>
      <c r="J1460" s="30"/>
      <c r="K1460" s="31">
        <f t="shared" si="22"/>
        <v>1.0398306924245713</v>
      </c>
    </row>
    <row r="1461" spans="1:11" x14ac:dyDescent="0.2">
      <c r="A1461" s="1" t="s">
        <v>528</v>
      </c>
      <c r="C1461" s="173"/>
      <c r="D1461" s="174"/>
      <c r="E1461" s="175" t="s">
        <v>709</v>
      </c>
      <c r="F1461" s="176"/>
      <c r="G1461" s="176"/>
      <c r="H1461" s="177">
        <v>9214</v>
      </c>
      <c r="I1461" s="178">
        <v>9581</v>
      </c>
      <c r="J1461" s="177"/>
      <c r="K1461" s="178">
        <f t="shared" si="22"/>
        <v>1.0398306924245713</v>
      </c>
    </row>
    <row r="1462" spans="1:11" hidden="1" x14ac:dyDescent="0.2">
      <c r="A1462" s="1" t="s">
        <v>528</v>
      </c>
      <c r="C1462" s="173"/>
      <c r="D1462" s="174"/>
      <c r="E1462" s="175"/>
      <c r="F1462" s="176" t="s">
        <v>710</v>
      </c>
      <c r="G1462" s="176" t="s">
        <v>711</v>
      </c>
      <c r="H1462" s="177"/>
      <c r="I1462" s="178">
        <v>9581</v>
      </c>
      <c r="J1462" s="177"/>
      <c r="K1462" s="178" t="str">
        <f t="shared" si="22"/>
        <v>***</v>
      </c>
    </row>
    <row r="1463" spans="1:11" x14ac:dyDescent="0.2">
      <c r="A1463" s="1" t="s">
        <v>13</v>
      </c>
      <c r="C1463" s="19" t="s">
        <v>1028</v>
      </c>
      <c r="D1463" s="25" t="s">
        <v>65</v>
      </c>
      <c r="E1463" s="20" t="s">
        <v>66</v>
      </c>
      <c r="F1463" s="21"/>
      <c r="G1463" s="21"/>
      <c r="H1463" s="28">
        <v>23761</v>
      </c>
      <c r="I1463" s="29">
        <v>27301</v>
      </c>
      <c r="J1463" s="28" t="s">
        <v>15</v>
      </c>
      <c r="K1463" s="29">
        <f t="shared" si="22"/>
        <v>1.1489836286351585</v>
      </c>
    </row>
    <row r="1464" spans="1:11" x14ac:dyDescent="0.2">
      <c r="A1464" s="1" t="s">
        <v>16</v>
      </c>
      <c r="C1464" s="22"/>
      <c r="D1464" s="157"/>
      <c r="E1464" s="23" t="s">
        <v>708</v>
      </c>
      <c r="F1464" s="24"/>
      <c r="G1464" s="24"/>
      <c r="H1464" s="30">
        <v>23761</v>
      </c>
      <c r="I1464" s="31">
        <v>27301</v>
      </c>
      <c r="J1464" s="30"/>
      <c r="K1464" s="31">
        <f t="shared" si="22"/>
        <v>1.1489836286351585</v>
      </c>
    </row>
    <row r="1465" spans="1:11" x14ac:dyDescent="0.2">
      <c r="A1465" s="1" t="s">
        <v>528</v>
      </c>
      <c r="C1465" s="173"/>
      <c r="D1465" s="174"/>
      <c r="E1465" s="175" t="s">
        <v>709</v>
      </c>
      <c r="F1465" s="176"/>
      <c r="G1465" s="176"/>
      <c r="H1465" s="177">
        <v>23761</v>
      </c>
      <c r="I1465" s="178">
        <v>27301</v>
      </c>
      <c r="J1465" s="177"/>
      <c r="K1465" s="178">
        <f t="shared" si="22"/>
        <v>1.1489836286351585</v>
      </c>
    </row>
    <row r="1466" spans="1:11" hidden="1" x14ac:dyDescent="0.2">
      <c r="A1466" s="1" t="s">
        <v>528</v>
      </c>
      <c r="C1466" s="173"/>
      <c r="D1466" s="174"/>
      <c r="E1466" s="175"/>
      <c r="F1466" s="176" t="s">
        <v>710</v>
      </c>
      <c r="G1466" s="176" t="s">
        <v>711</v>
      </c>
      <c r="H1466" s="177"/>
      <c r="I1466" s="178">
        <v>27301</v>
      </c>
      <c r="J1466" s="177"/>
      <c r="K1466" s="178" t="str">
        <f t="shared" si="22"/>
        <v>***</v>
      </c>
    </row>
    <row r="1467" spans="1:11" x14ac:dyDescent="0.2">
      <c r="A1467" s="1" t="s">
        <v>13</v>
      </c>
      <c r="C1467" s="19" t="s">
        <v>1029</v>
      </c>
      <c r="D1467" s="25" t="s">
        <v>65</v>
      </c>
      <c r="E1467" s="20" t="s">
        <v>66</v>
      </c>
      <c r="F1467" s="21"/>
      <c r="G1467" s="21"/>
      <c r="H1467" s="28">
        <v>5597</v>
      </c>
      <c r="I1467" s="29">
        <v>6004</v>
      </c>
      <c r="J1467" s="28" t="s">
        <v>15</v>
      </c>
      <c r="K1467" s="29">
        <f t="shared" si="22"/>
        <v>1.0727175272467393</v>
      </c>
    </row>
    <row r="1468" spans="1:11" x14ac:dyDescent="0.2">
      <c r="A1468" s="1" t="s">
        <v>16</v>
      </c>
      <c r="C1468" s="22"/>
      <c r="D1468" s="157"/>
      <c r="E1468" s="23" t="s">
        <v>708</v>
      </c>
      <c r="F1468" s="24"/>
      <c r="G1468" s="24"/>
      <c r="H1468" s="30">
        <v>5597</v>
      </c>
      <c r="I1468" s="31">
        <v>6004</v>
      </c>
      <c r="J1468" s="30"/>
      <c r="K1468" s="31">
        <f t="shared" ref="K1468:K1531" si="23">IF(H1468=0,"***",I1468/H1468)</f>
        <v>1.0727175272467393</v>
      </c>
    </row>
    <row r="1469" spans="1:11" x14ac:dyDescent="0.2">
      <c r="A1469" s="1" t="s">
        <v>528</v>
      </c>
      <c r="C1469" s="173"/>
      <c r="D1469" s="174"/>
      <c r="E1469" s="175" t="s">
        <v>709</v>
      </c>
      <c r="F1469" s="176"/>
      <c r="G1469" s="176"/>
      <c r="H1469" s="177">
        <v>5597</v>
      </c>
      <c r="I1469" s="178">
        <v>6004</v>
      </c>
      <c r="J1469" s="177"/>
      <c r="K1469" s="178">
        <f t="shared" si="23"/>
        <v>1.0727175272467393</v>
      </c>
    </row>
    <row r="1470" spans="1:11" hidden="1" x14ac:dyDescent="0.2">
      <c r="A1470" s="1" t="s">
        <v>528</v>
      </c>
      <c r="C1470" s="173"/>
      <c r="D1470" s="174"/>
      <c r="E1470" s="175"/>
      <c r="F1470" s="176" t="s">
        <v>710</v>
      </c>
      <c r="G1470" s="176" t="s">
        <v>711</v>
      </c>
      <c r="H1470" s="177"/>
      <c r="I1470" s="178">
        <v>6004</v>
      </c>
      <c r="J1470" s="177"/>
      <c r="K1470" s="178" t="str">
        <f t="shared" si="23"/>
        <v>***</v>
      </c>
    </row>
    <row r="1471" spans="1:11" x14ac:dyDescent="0.2">
      <c r="A1471" s="1" t="s">
        <v>13</v>
      </c>
      <c r="C1471" s="19" t="s">
        <v>1030</v>
      </c>
      <c r="D1471" s="25" t="s">
        <v>65</v>
      </c>
      <c r="E1471" s="20" t="s">
        <v>66</v>
      </c>
      <c r="F1471" s="21"/>
      <c r="G1471" s="21"/>
      <c r="H1471" s="28">
        <v>22991</v>
      </c>
      <c r="I1471" s="29">
        <v>24588</v>
      </c>
      <c r="J1471" s="28" t="s">
        <v>15</v>
      </c>
      <c r="K1471" s="29">
        <f t="shared" si="23"/>
        <v>1.0694619633769735</v>
      </c>
    </row>
    <row r="1472" spans="1:11" x14ac:dyDescent="0.2">
      <c r="A1472" s="1" t="s">
        <v>16</v>
      </c>
      <c r="C1472" s="22"/>
      <c r="D1472" s="157"/>
      <c r="E1472" s="23" t="s">
        <v>708</v>
      </c>
      <c r="F1472" s="24"/>
      <c r="G1472" s="24"/>
      <c r="H1472" s="30">
        <v>22991</v>
      </c>
      <c r="I1472" s="31">
        <v>24588</v>
      </c>
      <c r="J1472" s="30"/>
      <c r="K1472" s="31">
        <f t="shared" si="23"/>
        <v>1.0694619633769735</v>
      </c>
    </row>
    <row r="1473" spans="1:11" x14ac:dyDescent="0.2">
      <c r="A1473" s="1" t="s">
        <v>528</v>
      </c>
      <c r="C1473" s="173"/>
      <c r="D1473" s="174"/>
      <c r="E1473" s="175" t="s">
        <v>709</v>
      </c>
      <c r="F1473" s="176"/>
      <c r="G1473" s="176"/>
      <c r="H1473" s="177">
        <v>22991</v>
      </c>
      <c r="I1473" s="178">
        <v>24588</v>
      </c>
      <c r="J1473" s="177"/>
      <c r="K1473" s="178">
        <f t="shared" si="23"/>
        <v>1.0694619633769735</v>
      </c>
    </row>
    <row r="1474" spans="1:11" hidden="1" x14ac:dyDescent="0.2">
      <c r="A1474" s="1" t="s">
        <v>528</v>
      </c>
      <c r="C1474" s="173"/>
      <c r="D1474" s="174"/>
      <c r="E1474" s="175"/>
      <c r="F1474" s="176" t="s">
        <v>710</v>
      </c>
      <c r="G1474" s="176" t="s">
        <v>711</v>
      </c>
      <c r="H1474" s="177"/>
      <c r="I1474" s="178">
        <v>24588</v>
      </c>
      <c r="J1474" s="177"/>
      <c r="K1474" s="178" t="str">
        <f t="shared" si="23"/>
        <v>***</v>
      </c>
    </row>
    <row r="1475" spans="1:11" x14ac:dyDescent="0.2">
      <c r="A1475" s="1" t="s">
        <v>13</v>
      </c>
      <c r="C1475" s="19" t="s">
        <v>1031</v>
      </c>
      <c r="D1475" s="25" t="s">
        <v>65</v>
      </c>
      <c r="E1475" s="20" t="s">
        <v>66</v>
      </c>
      <c r="F1475" s="21"/>
      <c r="G1475" s="21"/>
      <c r="H1475" s="28">
        <v>8829</v>
      </c>
      <c r="I1475" s="29">
        <v>9305</v>
      </c>
      <c r="J1475" s="28" t="s">
        <v>15</v>
      </c>
      <c r="K1475" s="29">
        <f t="shared" si="23"/>
        <v>1.0539132404575831</v>
      </c>
    </row>
    <row r="1476" spans="1:11" x14ac:dyDescent="0.2">
      <c r="A1476" s="1" t="s">
        <v>16</v>
      </c>
      <c r="C1476" s="22"/>
      <c r="D1476" s="157"/>
      <c r="E1476" s="23" t="s">
        <v>708</v>
      </c>
      <c r="F1476" s="24"/>
      <c r="G1476" s="24"/>
      <c r="H1476" s="30">
        <v>8829</v>
      </c>
      <c r="I1476" s="31">
        <v>9305</v>
      </c>
      <c r="J1476" s="30"/>
      <c r="K1476" s="31">
        <f t="shared" si="23"/>
        <v>1.0539132404575831</v>
      </c>
    </row>
    <row r="1477" spans="1:11" x14ac:dyDescent="0.2">
      <c r="A1477" s="1" t="s">
        <v>528</v>
      </c>
      <c r="C1477" s="173"/>
      <c r="D1477" s="174"/>
      <c r="E1477" s="175" t="s">
        <v>709</v>
      </c>
      <c r="F1477" s="176"/>
      <c r="G1477" s="176"/>
      <c r="H1477" s="177">
        <v>8829</v>
      </c>
      <c r="I1477" s="178">
        <v>9305</v>
      </c>
      <c r="J1477" s="177"/>
      <c r="K1477" s="178">
        <f t="shared" si="23"/>
        <v>1.0539132404575831</v>
      </c>
    </row>
    <row r="1478" spans="1:11" hidden="1" x14ac:dyDescent="0.2">
      <c r="A1478" s="1" t="s">
        <v>528</v>
      </c>
      <c r="C1478" s="173"/>
      <c r="D1478" s="174"/>
      <c r="E1478" s="175"/>
      <c r="F1478" s="176" t="s">
        <v>710</v>
      </c>
      <c r="G1478" s="176" t="s">
        <v>711</v>
      </c>
      <c r="H1478" s="177"/>
      <c r="I1478" s="178">
        <v>9305</v>
      </c>
      <c r="J1478" s="177"/>
      <c r="K1478" s="178" t="str">
        <f t="shared" si="23"/>
        <v>***</v>
      </c>
    </row>
    <row r="1479" spans="1:11" x14ac:dyDescent="0.2">
      <c r="A1479" s="1" t="s">
        <v>13</v>
      </c>
      <c r="C1479" s="19" t="s">
        <v>1032</v>
      </c>
      <c r="D1479" s="25" t="s">
        <v>65</v>
      </c>
      <c r="E1479" s="20" t="s">
        <v>66</v>
      </c>
      <c r="F1479" s="21"/>
      <c r="G1479" s="21"/>
      <c r="H1479" s="28">
        <v>9495</v>
      </c>
      <c r="I1479" s="29">
        <v>10323</v>
      </c>
      <c r="J1479" s="28" t="s">
        <v>15</v>
      </c>
      <c r="K1479" s="29">
        <f t="shared" si="23"/>
        <v>1.0872037914691943</v>
      </c>
    </row>
    <row r="1480" spans="1:11" x14ac:dyDescent="0.2">
      <c r="A1480" s="1" t="s">
        <v>16</v>
      </c>
      <c r="C1480" s="22"/>
      <c r="D1480" s="157"/>
      <c r="E1480" s="23" t="s">
        <v>708</v>
      </c>
      <c r="F1480" s="24"/>
      <c r="G1480" s="24"/>
      <c r="H1480" s="30">
        <v>9495</v>
      </c>
      <c r="I1480" s="31">
        <v>10323</v>
      </c>
      <c r="J1480" s="30"/>
      <c r="K1480" s="31">
        <f t="shared" si="23"/>
        <v>1.0872037914691943</v>
      </c>
    </row>
    <row r="1481" spans="1:11" x14ac:dyDescent="0.2">
      <c r="A1481" s="1" t="s">
        <v>528</v>
      </c>
      <c r="C1481" s="173"/>
      <c r="D1481" s="174"/>
      <c r="E1481" s="175" t="s">
        <v>709</v>
      </c>
      <c r="F1481" s="176"/>
      <c r="G1481" s="176"/>
      <c r="H1481" s="177">
        <v>9495</v>
      </c>
      <c r="I1481" s="178">
        <v>10323</v>
      </c>
      <c r="J1481" s="177"/>
      <c r="K1481" s="178">
        <f t="shared" si="23"/>
        <v>1.0872037914691943</v>
      </c>
    </row>
    <row r="1482" spans="1:11" hidden="1" x14ac:dyDescent="0.2">
      <c r="A1482" s="1" t="s">
        <v>528</v>
      </c>
      <c r="C1482" s="173"/>
      <c r="D1482" s="174"/>
      <c r="E1482" s="175"/>
      <c r="F1482" s="176" t="s">
        <v>710</v>
      </c>
      <c r="G1482" s="176" t="s">
        <v>711</v>
      </c>
      <c r="H1482" s="177"/>
      <c r="I1482" s="178">
        <v>10323</v>
      </c>
      <c r="J1482" s="177"/>
      <c r="K1482" s="178" t="str">
        <f t="shared" si="23"/>
        <v>***</v>
      </c>
    </row>
    <row r="1483" spans="1:11" x14ac:dyDescent="0.2">
      <c r="A1483" s="1" t="s">
        <v>13</v>
      </c>
      <c r="C1483" s="19" t="s">
        <v>1033</v>
      </c>
      <c r="D1483" s="25" t="s">
        <v>65</v>
      </c>
      <c r="E1483" s="20" t="s">
        <v>66</v>
      </c>
      <c r="F1483" s="21"/>
      <c r="G1483" s="21"/>
      <c r="H1483" s="28">
        <v>13166</v>
      </c>
      <c r="I1483" s="29">
        <v>14730</v>
      </c>
      <c r="J1483" s="28" t="s">
        <v>15</v>
      </c>
      <c r="K1483" s="29">
        <f t="shared" si="23"/>
        <v>1.1187908248518912</v>
      </c>
    </row>
    <row r="1484" spans="1:11" x14ac:dyDescent="0.2">
      <c r="A1484" s="1" t="s">
        <v>16</v>
      </c>
      <c r="C1484" s="22"/>
      <c r="D1484" s="157"/>
      <c r="E1484" s="23" t="s">
        <v>708</v>
      </c>
      <c r="F1484" s="24"/>
      <c r="G1484" s="24"/>
      <c r="H1484" s="30">
        <v>13166</v>
      </c>
      <c r="I1484" s="31">
        <v>14730</v>
      </c>
      <c r="J1484" s="30"/>
      <c r="K1484" s="31">
        <f t="shared" si="23"/>
        <v>1.1187908248518912</v>
      </c>
    </row>
    <row r="1485" spans="1:11" x14ac:dyDescent="0.2">
      <c r="A1485" s="1" t="s">
        <v>528</v>
      </c>
      <c r="C1485" s="173"/>
      <c r="D1485" s="174"/>
      <c r="E1485" s="175" t="s">
        <v>709</v>
      </c>
      <c r="F1485" s="176"/>
      <c r="G1485" s="176"/>
      <c r="H1485" s="177">
        <v>13166</v>
      </c>
      <c r="I1485" s="178">
        <v>14730</v>
      </c>
      <c r="J1485" s="177"/>
      <c r="K1485" s="178">
        <f t="shared" si="23"/>
        <v>1.1187908248518912</v>
      </c>
    </row>
    <row r="1486" spans="1:11" hidden="1" x14ac:dyDescent="0.2">
      <c r="A1486" s="1" t="s">
        <v>528</v>
      </c>
      <c r="C1486" s="173"/>
      <c r="D1486" s="174"/>
      <c r="E1486" s="175"/>
      <c r="F1486" s="176" t="s">
        <v>710</v>
      </c>
      <c r="G1486" s="176" t="s">
        <v>711</v>
      </c>
      <c r="H1486" s="177"/>
      <c r="I1486" s="178">
        <v>14730</v>
      </c>
      <c r="J1486" s="177"/>
      <c r="K1486" s="178" t="str">
        <f t="shared" si="23"/>
        <v>***</v>
      </c>
    </row>
    <row r="1487" spans="1:11" x14ac:dyDescent="0.2">
      <c r="A1487" s="1" t="s">
        <v>13</v>
      </c>
      <c r="C1487" s="19" t="s">
        <v>1034</v>
      </c>
      <c r="D1487" s="25" t="s">
        <v>65</v>
      </c>
      <c r="E1487" s="20" t="s">
        <v>66</v>
      </c>
      <c r="F1487" s="21"/>
      <c r="G1487" s="21"/>
      <c r="H1487" s="28">
        <v>8651</v>
      </c>
      <c r="I1487" s="29">
        <v>13258</v>
      </c>
      <c r="J1487" s="28" t="s">
        <v>15</v>
      </c>
      <c r="K1487" s="29">
        <f t="shared" si="23"/>
        <v>1.5325395907987516</v>
      </c>
    </row>
    <row r="1488" spans="1:11" x14ac:dyDescent="0.2">
      <c r="A1488" s="1" t="s">
        <v>16</v>
      </c>
      <c r="C1488" s="22"/>
      <c r="D1488" s="157"/>
      <c r="E1488" s="23" t="s">
        <v>708</v>
      </c>
      <c r="F1488" s="24"/>
      <c r="G1488" s="24"/>
      <c r="H1488" s="30">
        <v>8651</v>
      </c>
      <c r="I1488" s="31">
        <v>13258</v>
      </c>
      <c r="J1488" s="30"/>
      <c r="K1488" s="31">
        <f t="shared" si="23"/>
        <v>1.5325395907987516</v>
      </c>
    </row>
    <row r="1489" spans="1:11" x14ac:dyDescent="0.2">
      <c r="A1489" s="1" t="s">
        <v>528</v>
      </c>
      <c r="C1489" s="173"/>
      <c r="D1489" s="174"/>
      <c r="E1489" s="175" t="s">
        <v>709</v>
      </c>
      <c r="F1489" s="176"/>
      <c r="G1489" s="176"/>
      <c r="H1489" s="177">
        <v>8651</v>
      </c>
      <c r="I1489" s="178">
        <v>13258</v>
      </c>
      <c r="J1489" s="177"/>
      <c r="K1489" s="178">
        <f t="shared" si="23"/>
        <v>1.5325395907987516</v>
      </c>
    </row>
    <row r="1490" spans="1:11" hidden="1" x14ac:dyDescent="0.2">
      <c r="A1490" s="1" t="s">
        <v>528</v>
      </c>
      <c r="C1490" s="173"/>
      <c r="D1490" s="174"/>
      <c r="E1490" s="175"/>
      <c r="F1490" s="176" t="s">
        <v>710</v>
      </c>
      <c r="G1490" s="176" t="s">
        <v>711</v>
      </c>
      <c r="H1490" s="177"/>
      <c r="I1490" s="178">
        <v>13258</v>
      </c>
      <c r="J1490" s="177"/>
      <c r="K1490" s="178" t="str">
        <f t="shared" si="23"/>
        <v>***</v>
      </c>
    </row>
    <row r="1491" spans="1:11" x14ac:dyDescent="0.2">
      <c r="A1491" s="1" t="s">
        <v>13</v>
      </c>
      <c r="C1491" s="19" t="s">
        <v>1035</v>
      </c>
      <c r="D1491" s="25" t="s">
        <v>65</v>
      </c>
      <c r="E1491" s="20" t="s">
        <v>66</v>
      </c>
      <c r="F1491" s="21"/>
      <c r="G1491" s="21"/>
      <c r="H1491" s="28">
        <v>14187</v>
      </c>
      <c r="I1491" s="29">
        <v>15411</v>
      </c>
      <c r="J1491" s="28" t="s">
        <v>15</v>
      </c>
      <c r="K1491" s="29">
        <f t="shared" si="23"/>
        <v>1.0862761683231128</v>
      </c>
    </row>
    <row r="1492" spans="1:11" x14ac:dyDescent="0.2">
      <c r="A1492" s="1" t="s">
        <v>16</v>
      </c>
      <c r="C1492" s="22"/>
      <c r="D1492" s="157"/>
      <c r="E1492" s="23" t="s">
        <v>708</v>
      </c>
      <c r="F1492" s="24"/>
      <c r="G1492" s="24"/>
      <c r="H1492" s="30">
        <v>14187</v>
      </c>
      <c r="I1492" s="31">
        <v>15411</v>
      </c>
      <c r="J1492" s="30"/>
      <c r="K1492" s="31">
        <f t="shared" si="23"/>
        <v>1.0862761683231128</v>
      </c>
    </row>
    <row r="1493" spans="1:11" x14ac:dyDescent="0.2">
      <c r="A1493" s="1" t="s">
        <v>528</v>
      </c>
      <c r="C1493" s="173"/>
      <c r="D1493" s="174"/>
      <c r="E1493" s="175" t="s">
        <v>709</v>
      </c>
      <c r="F1493" s="176"/>
      <c r="G1493" s="176"/>
      <c r="H1493" s="177">
        <v>14187</v>
      </c>
      <c r="I1493" s="178">
        <v>15411</v>
      </c>
      <c r="J1493" s="177"/>
      <c r="K1493" s="178">
        <f t="shared" si="23"/>
        <v>1.0862761683231128</v>
      </c>
    </row>
    <row r="1494" spans="1:11" hidden="1" x14ac:dyDescent="0.2">
      <c r="A1494" s="1" t="s">
        <v>528</v>
      </c>
      <c r="C1494" s="173"/>
      <c r="D1494" s="174"/>
      <c r="E1494" s="175"/>
      <c r="F1494" s="176" t="s">
        <v>710</v>
      </c>
      <c r="G1494" s="176" t="s">
        <v>711</v>
      </c>
      <c r="H1494" s="177"/>
      <c r="I1494" s="178">
        <v>15411</v>
      </c>
      <c r="J1494" s="177"/>
      <c r="K1494" s="178" t="str">
        <f t="shared" si="23"/>
        <v>***</v>
      </c>
    </row>
    <row r="1495" spans="1:11" x14ac:dyDescent="0.2">
      <c r="A1495" s="1" t="s">
        <v>13</v>
      </c>
      <c r="C1495" s="19" t="s">
        <v>1036</v>
      </c>
      <c r="D1495" s="25" t="s">
        <v>65</v>
      </c>
      <c r="E1495" s="20" t="s">
        <v>66</v>
      </c>
      <c r="F1495" s="21"/>
      <c r="G1495" s="21"/>
      <c r="H1495" s="28">
        <v>8131</v>
      </c>
      <c r="I1495" s="29">
        <v>9229</v>
      </c>
      <c r="J1495" s="28" t="s">
        <v>15</v>
      </c>
      <c r="K1495" s="29">
        <f t="shared" si="23"/>
        <v>1.1350387406223097</v>
      </c>
    </row>
    <row r="1496" spans="1:11" x14ac:dyDescent="0.2">
      <c r="A1496" s="1" t="s">
        <v>16</v>
      </c>
      <c r="C1496" s="22"/>
      <c r="D1496" s="157"/>
      <c r="E1496" s="23" t="s">
        <v>708</v>
      </c>
      <c r="F1496" s="24"/>
      <c r="G1496" s="24"/>
      <c r="H1496" s="30">
        <v>8131</v>
      </c>
      <c r="I1496" s="31">
        <v>9229</v>
      </c>
      <c r="J1496" s="30"/>
      <c r="K1496" s="31">
        <f t="shared" si="23"/>
        <v>1.1350387406223097</v>
      </c>
    </row>
    <row r="1497" spans="1:11" x14ac:dyDescent="0.2">
      <c r="A1497" s="1" t="s">
        <v>528</v>
      </c>
      <c r="C1497" s="173"/>
      <c r="D1497" s="174"/>
      <c r="E1497" s="175" t="s">
        <v>709</v>
      </c>
      <c r="F1497" s="176"/>
      <c r="G1497" s="176"/>
      <c r="H1497" s="177">
        <v>8131</v>
      </c>
      <c r="I1497" s="178">
        <v>9229</v>
      </c>
      <c r="J1497" s="177"/>
      <c r="K1497" s="178">
        <f t="shared" si="23"/>
        <v>1.1350387406223097</v>
      </c>
    </row>
    <row r="1498" spans="1:11" hidden="1" x14ac:dyDescent="0.2">
      <c r="A1498" s="1" t="s">
        <v>528</v>
      </c>
      <c r="C1498" s="173"/>
      <c r="D1498" s="174"/>
      <c r="E1498" s="175"/>
      <c r="F1498" s="176" t="s">
        <v>710</v>
      </c>
      <c r="G1498" s="176" t="s">
        <v>711</v>
      </c>
      <c r="H1498" s="177"/>
      <c r="I1498" s="178">
        <v>9229</v>
      </c>
      <c r="J1498" s="177"/>
      <c r="K1498" s="178" t="str">
        <f t="shared" si="23"/>
        <v>***</v>
      </c>
    </row>
    <row r="1499" spans="1:11" x14ac:dyDescent="0.2">
      <c r="A1499" s="1" t="s">
        <v>13</v>
      </c>
      <c r="C1499" s="19" t="s">
        <v>1037</v>
      </c>
      <c r="D1499" s="25" t="s">
        <v>65</v>
      </c>
      <c r="E1499" s="20" t="s">
        <v>66</v>
      </c>
      <c r="F1499" s="21"/>
      <c r="G1499" s="21"/>
      <c r="H1499" s="28">
        <v>8320</v>
      </c>
      <c r="I1499" s="29">
        <v>9145</v>
      </c>
      <c r="J1499" s="28" t="s">
        <v>15</v>
      </c>
      <c r="K1499" s="29">
        <f t="shared" si="23"/>
        <v>1.0991586538461537</v>
      </c>
    </row>
    <row r="1500" spans="1:11" x14ac:dyDescent="0.2">
      <c r="A1500" s="1" t="s">
        <v>16</v>
      </c>
      <c r="C1500" s="22"/>
      <c r="D1500" s="157"/>
      <c r="E1500" s="23" t="s">
        <v>708</v>
      </c>
      <c r="F1500" s="24"/>
      <c r="G1500" s="24"/>
      <c r="H1500" s="30">
        <v>8320</v>
      </c>
      <c r="I1500" s="31">
        <v>9145</v>
      </c>
      <c r="J1500" s="30"/>
      <c r="K1500" s="31">
        <f t="shared" si="23"/>
        <v>1.0991586538461537</v>
      </c>
    </row>
    <row r="1501" spans="1:11" x14ac:dyDescent="0.2">
      <c r="A1501" s="1" t="s">
        <v>528</v>
      </c>
      <c r="C1501" s="173"/>
      <c r="D1501" s="174"/>
      <c r="E1501" s="175" t="s">
        <v>709</v>
      </c>
      <c r="F1501" s="176"/>
      <c r="G1501" s="176"/>
      <c r="H1501" s="177">
        <v>8320</v>
      </c>
      <c r="I1501" s="178">
        <v>9145</v>
      </c>
      <c r="J1501" s="177"/>
      <c r="K1501" s="178">
        <f t="shared" si="23"/>
        <v>1.0991586538461537</v>
      </c>
    </row>
    <row r="1502" spans="1:11" hidden="1" x14ac:dyDescent="0.2">
      <c r="A1502" s="1" t="s">
        <v>528</v>
      </c>
      <c r="C1502" s="173"/>
      <c r="D1502" s="174"/>
      <c r="E1502" s="175"/>
      <c r="F1502" s="176" t="s">
        <v>710</v>
      </c>
      <c r="G1502" s="176" t="s">
        <v>711</v>
      </c>
      <c r="H1502" s="177"/>
      <c r="I1502" s="178">
        <v>9145</v>
      </c>
      <c r="J1502" s="177"/>
      <c r="K1502" s="178" t="str">
        <f t="shared" si="23"/>
        <v>***</v>
      </c>
    </row>
    <row r="1503" spans="1:11" x14ac:dyDescent="0.2">
      <c r="A1503" s="1" t="s">
        <v>13</v>
      </c>
      <c r="C1503" s="19" t="s">
        <v>1038</v>
      </c>
      <c r="D1503" s="25" t="s">
        <v>65</v>
      </c>
      <c r="E1503" s="20" t="s">
        <v>66</v>
      </c>
      <c r="F1503" s="21"/>
      <c r="G1503" s="21"/>
      <c r="H1503" s="28">
        <v>10928</v>
      </c>
      <c r="I1503" s="29">
        <v>10742</v>
      </c>
      <c r="J1503" s="28" t="s">
        <v>15</v>
      </c>
      <c r="K1503" s="29">
        <f t="shared" si="23"/>
        <v>0.98297950219619323</v>
      </c>
    </row>
    <row r="1504" spans="1:11" x14ac:dyDescent="0.2">
      <c r="A1504" s="1" t="s">
        <v>16</v>
      </c>
      <c r="C1504" s="22"/>
      <c r="D1504" s="157"/>
      <c r="E1504" s="23" t="s">
        <v>708</v>
      </c>
      <c r="F1504" s="24"/>
      <c r="G1504" s="24"/>
      <c r="H1504" s="30">
        <v>10928</v>
      </c>
      <c r="I1504" s="31">
        <v>10742</v>
      </c>
      <c r="J1504" s="30"/>
      <c r="K1504" s="31">
        <f t="shared" si="23"/>
        <v>0.98297950219619323</v>
      </c>
    </row>
    <row r="1505" spans="1:11" x14ac:dyDescent="0.2">
      <c r="A1505" s="1" t="s">
        <v>528</v>
      </c>
      <c r="C1505" s="173"/>
      <c r="D1505" s="174"/>
      <c r="E1505" s="175" t="s">
        <v>709</v>
      </c>
      <c r="F1505" s="176"/>
      <c r="G1505" s="176"/>
      <c r="H1505" s="177">
        <v>10928</v>
      </c>
      <c r="I1505" s="178">
        <v>10742</v>
      </c>
      <c r="J1505" s="177"/>
      <c r="K1505" s="178">
        <f t="shared" si="23"/>
        <v>0.98297950219619323</v>
      </c>
    </row>
    <row r="1506" spans="1:11" hidden="1" x14ac:dyDescent="0.2">
      <c r="A1506" s="1" t="s">
        <v>528</v>
      </c>
      <c r="C1506" s="173"/>
      <c r="D1506" s="174"/>
      <c r="E1506" s="175"/>
      <c r="F1506" s="176" t="s">
        <v>710</v>
      </c>
      <c r="G1506" s="176" t="s">
        <v>711</v>
      </c>
      <c r="H1506" s="177"/>
      <c r="I1506" s="178">
        <v>10742</v>
      </c>
      <c r="J1506" s="177"/>
      <c r="K1506" s="178" t="str">
        <f t="shared" si="23"/>
        <v>***</v>
      </c>
    </row>
    <row r="1507" spans="1:11" x14ac:dyDescent="0.2">
      <c r="A1507" s="1" t="s">
        <v>13</v>
      </c>
      <c r="C1507" s="19" t="s">
        <v>1039</v>
      </c>
      <c r="D1507" s="25" t="s">
        <v>65</v>
      </c>
      <c r="E1507" s="20" t="s">
        <v>66</v>
      </c>
      <c r="F1507" s="21"/>
      <c r="G1507" s="21"/>
      <c r="H1507" s="28">
        <v>15387</v>
      </c>
      <c r="I1507" s="29">
        <v>16349</v>
      </c>
      <c r="J1507" s="28" t="s">
        <v>15</v>
      </c>
      <c r="K1507" s="29">
        <f t="shared" si="23"/>
        <v>1.0625203093520503</v>
      </c>
    </row>
    <row r="1508" spans="1:11" x14ac:dyDescent="0.2">
      <c r="A1508" s="1" t="s">
        <v>16</v>
      </c>
      <c r="C1508" s="22"/>
      <c r="D1508" s="157"/>
      <c r="E1508" s="23" t="s">
        <v>708</v>
      </c>
      <c r="F1508" s="24"/>
      <c r="G1508" s="24"/>
      <c r="H1508" s="30">
        <v>15387</v>
      </c>
      <c r="I1508" s="31">
        <v>16349</v>
      </c>
      <c r="J1508" s="30"/>
      <c r="K1508" s="31">
        <f t="shared" si="23"/>
        <v>1.0625203093520503</v>
      </c>
    </row>
    <row r="1509" spans="1:11" x14ac:dyDescent="0.2">
      <c r="A1509" s="1" t="s">
        <v>528</v>
      </c>
      <c r="C1509" s="173"/>
      <c r="D1509" s="174"/>
      <c r="E1509" s="175" t="s">
        <v>709</v>
      </c>
      <c r="F1509" s="176"/>
      <c r="G1509" s="176"/>
      <c r="H1509" s="177">
        <v>15387</v>
      </c>
      <c r="I1509" s="178">
        <v>16349</v>
      </c>
      <c r="J1509" s="177"/>
      <c r="K1509" s="178">
        <f t="shared" si="23"/>
        <v>1.0625203093520503</v>
      </c>
    </row>
    <row r="1510" spans="1:11" hidden="1" x14ac:dyDescent="0.2">
      <c r="A1510" s="1" t="s">
        <v>528</v>
      </c>
      <c r="C1510" s="173"/>
      <c r="D1510" s="174"/>
      <c r="E1510" s="175"/>
      <c r="F1510" s="176" t="s">
        <v>710</v>
      </c>
      <c r="G1510" s="176" t="s">
        <v>711</v>
      </c>
      <c r="H1510" s="177"/>
      <c r="I1510" s="178">
        <v>16349</v>
      </c>
      <c r="J1510" s="177"/>
      <c r="K1510" s="178" t="str">
        <f t="shared" si="23"/>
        <v>***</v>
      </c>
    </row>
    <row r="1511" spans="1:11" x14ac:dyDescent="0.2">
      <c r="A1511" s="1" t="s">
        <v>13</v>
      </c>
      <c r="C1511" s="19" t="s">
        <v>1040</v>
      </c>
      <c r="D1511" s="25" t="s">
        <v>65</v>
      </c>
      <c r="E1511" s="20" t="s">
        <v>66</v>
      </c>
      <c r="F1511" s="21"/>
      <c r="G1511" s="21"/>
      <c r="H1511" s="28">
        <v>14759</v>
      </c>
      <c r="I1511" s="29">
        <v>16255</v>
      </c>
      <c r="J1511" s="28" t="s">
        <v>15</v>
      </c>
      <c r="K1511" s="29">
        <f t="shared" si="23"/>
        <v>1.1013618808862389</v>
      </c>
    </row>
    <row r="1512" spans="1:11" x14ac:dyDescent="0.2">
      <c r="A1512" s="1" t="s">
        <v>16</v>
      </c>
      <c r="C1512" s="22"/>
      <c r="D1512" s="157"/>
      <c r="E1512" s="23" t="s">
        <v>708</v>
      </c>
      <c r="F1512" s="24"/>
      <c r="G1512" s="24"/>
      <c r="H1512" s="30">
        <v>14759</v>
      </c>
      <c r="I1512" s="31">
        <v>16255</v>
      </c>
      <c r="J1512" s="30"/>
      <c r="K1512" s="31">
        <f t="shared" si="23"/>
        <v>1.1013618808862389</v>
      </c>
    </row>
    <row r="1513" spans="1:11" x14ac:dyDescent="0.2">
      <c r="A1513" s="1" t="s">
        <v>528</v>
      </c>
      <c r="C1513" s="173"/>
      <c r="D1513" s="174"/>
      <c r="E1513" s="175" t="s">
        <v>709</v>
      </c>
      <c r="F1513" s="176"/>
      <c r="G1513" s="176"/>
      <c r="H1513" s="177">
        <v>14759</v>
      </c>
      <c r="I1513" s="178">
        <v>16255</v>
      </c>
      <c r="J1513" s="177"/>
      <c r="K1513" s="178">
        <f t="shared" si="23"/>
        <v>1.1013618808862389</v>
      </c>
    </row>
    <row r="1514" spans="1:11" hidden="1" x14ac:dyDescent="0.2">
      <c r="A1514" s="1" t="s">
        <v>528</v>
      </c>
      <c r="C1514" s="173"/>
      <c r="D1514" s="174"/>
      <c r="E1514" s="175"/>
      <c r="F1514" s="176" t="s">
        <v>710</v>
      </c>
      <c r="G1514" s="176" t="s">
        <v>711</v>
      </c>
      <c r="H1514" s="177"/>
      <c r="I1514" s="178">
        <v>16255</v>
      </c>
      <c r="J1514" s="177"/>
      <c r="K1514" s="178" t="str">
        <f t="shared" si="23"/>
        <v>***</v>
      </c>
    </row>
    <row r="1515" spans="1:11" x14ac:dyDescent="0.2">
      <c r="A1515" s="1" t="s">
        <v>13</v>
      </c>
      <c r="C1515" s="19" t="s">
        <v>1041</v>
      </c>
      <c r="D1515" s="25" t="s">
        <v>65</v>
      </c>
      <c r="E1515" s="20" t="s">
        <v>66</v>
      </c>
      <c r="F1515" s="21"/>
      <c r="G1515" s="21"/>
      <c r="H1515" s="28">
        <v>12914</v>
      </c>
      <c r="I1515" s="29">
        <v>13716</v>
      </c>
      <c r="J1515" s="28" t="s">
        <v>15</v>
      </c>
      <c r="K1515" s="29">
        <f t="shared" si="23"/>
        <v>1.0621031438748645</v>
      </c>
    </row>
    <row r="1516" spans="1:11" x14ac:dyDescent="0.2">
      <c r="A1516" s="1" t="s">
        <v>16</v>
      </c>
      <c r="C1516" s="22"/>
      <c r="D1516" s="157"/>
      <c r="E1516" s="23" t="s">
        <v>708</v>
      </c>
      <c r="F1516" s="24"/>
      <c r="G1516" s="24"/>
      <c r="H1516" s="30">
        <v>12914</v>
      </c>
      <c r="I1516" s="31">
        <v>13716</v>
      </c>
      <c r="J1516" s="30"/>
      <c r="K1516" s="31">
        <f t="shared" si="23"/>
        <v>1.0621031438748645</v>
      </c>
    </row>
    <row r="1517" spans="1:11" x14ac:dyDescent="0.2">
      <c r="A1517" s="1" t="s">
        <v>528</v>
      </c>
      <c r="C1517" s="173"/>
      <c r="D1517" s="174"/>
      <c r="E1517" s="175" t="s">
        <v>709</v>
      </c>
      <c r="F1517" s="176"/>
      <c r="G1517" s="176"/>
      <c r="H1517" s="177">
        <v>12914</v>
      </c>
      <c r="I1517" s="178">
        <v>13716</v>
      </c>
      <c r="J1517" s="177"/>
      <c r="K1517" s="178">
        <f t="shared" si="23"/>
        <v>1.0621031438748645</v>
      </c>
    </row>
    <row r="1518" spans="1:11" hidden="1" x14ac:dyDescent="0.2">
      <c r="A1518" s="1" t="s">
        <v>528</v>
      </c>
      <c r="C1518" s="173"/>
      <c r="D1518" s="174"/>
      <c r="E1518" s="175"/>
      <c r="F1518" s="176" t="s">
        <v>710</v>
      </c>
      <c r="G1518" s="176" t="s">
        <v>711</v>
      </c>
      <c r="H1518" s="177"/>
      <c r="I1518" s="178">
        <v>13716</v>
      </c>
      <c r="J1518" s="177"/>
      <c r="K1518" s="178" t="str">
        <f t="shared" si="23"/>
        <v>***</v>
      </c>
    </row>
    <row r="1519" spans="1:11" x14ac:dyDescent="0.2">
      <c r="A1519" s="1" t="s">
        <v>13</v>
      </c>
      <c r="C1519" s="19" t="s">
        <v>1042</v>
      </c>
      <c r="D1519" s="25" t="s">
        <v>65</v>
      </c>
      <c r="E1519" s="20" t="s">
        <v>66</v>
      </c>
      <c r="F1519" s="21"/>
      <c r="G1519" s="21"/>
      <c r="H1519" s="28">
        <v>8185</v>
      </c>
      <c r="I1519" s="29">
        <v>8493</v>
      </c>
      <c r="J1519" s="28" t="s">
        <v>15</v>
      </c>
      <c r="K1519" s="29">
        <f t="shared" si="23"/>
        <v>1.0376298106291997</v>
      </c>
    </row>
    <row r="1520" spans="1:11" x14ac:dyDescent="0.2">
      <c r="A1520" s="1" t="s">
        <v>16</v>
      </c>
      <c r="C1520" s="22"/>
      <c r="D1520" s="157"/>
      <c r="E1520" s="23" t="s">
        <v>708</v>
      </c>
      <c r="F1520" s="24"/>
      <c r="G1520" s="24"/>
      <c r="H1520" s="30">
        <v>8185</v>
      </c>
      <c r="I1520" s="31">
        <v>8493</v>
      </c>
      <c r="J1520" s="30"/>
      <c r="K1520" s="31">
        <f t="shared" si="23"/>
        <v>1.0376298106291997</v>
      </c>
    </row>
    <row r="1521" spans="1:11" x14ac:dyDescent="0.2">
      <c r="A1521" s="1" t="s">
        <v>528</v>
      </c>
      <c r="C1521" s="173"/>
      <c r="D1521" s="174"/>
      <c r="E1521" s="175" t="s">
        <v>709</v>
      </c>
      <c r="F1521" s="176"/>
      <c r="G1521" s="176"/>
      <c r="H1521" s="177">
        <v>8185</v>
      </c>
      <c r="I1521" s="178">
        <v>8493</v>
      </c>
      <c r="J1521" s="177"/>
      <c r="K1521" s="178">
        <f t="shared" si="23"/>
        <v>1.0376298106291997</v>
      </c>
    </row>
    <row r="1522" spans="1:11" hidden="1" x14ac:dyDescent="0.2">
      <c r="A1522" s="1" t="s">
        <v>528</v>
      </c>
      <c r="C1522" s="173"/>
      <c r="D1522" s="174"/>
      <c r="E1522" s="175"/>
      <c r="F1522" s="176" t="s">
        <v>710</v>
      </c>
      <c r="G1522" s="176" t="s">
        <v>711</v>
      </c>
      <c r="H1522" s="177"/>
      <c r="I1522" s="178">
        <v>8493</v>
      </c>
      <c r="J1522" s="177"/>
      <c r="K1522" s="178" t="str">
        <f t="shared" si="23"/>
        <v>***</v>
      </c>
    </row>
    <row r="1523" spans="1:11" x14ac:dyDescent="0.2">
      <c r="A1523" s="1" t="s">
        <v>13</v>
      </c>
      <c r="C1523" s="19" t="s">
        <v>1043</v>
      </c>
      <c r="D1523" s="25" t="s">
        <v>65</v>
      </c>
      <c r="E1523" s="20" t="s">
        <v>66</v>
      </c>
      <c r="F1523" s="21"/>
      <c r="G1523" s="21"/>
      <c r="H1523" s="28">
        <v>9031</v>
      </c>
      <c r="I1523" s="29">
        <v>9184</v>
      </c>
      <c r="J1523" s="28" t="s">
        <v>15</v>
      </c>
      <c r="K1523" s="29">
        <f t="shared" si="23"/>
        <v>1.0169416454434725</v>
      </c>
    </row>
    <row r="1524" spans="1:11" x14ac:dyDescent="0.2">
      <c r="A1524" s="1" t="s">
        <v>16</v>
      </c>
      <c r="C1524" s="22"/>
      <c r="D1524" s="157"/>
      <c r="E1524" s="23" t="s">
        <v>708</v>
      </c>
      <c r="F1524" s="24"/>
      <c r="G1524" s="24"/>
      <c r="H1524" s="30">
        <v>9031</v>
      </c>
      <c r="I1524" s="31">
        <v>9184</v>
      </c>
      <c r="J1524" s="30"/>
      <c r="K1524" s="31">
        <f t="shared" si="23"/>
        <v>1.0169416454434725</v>
      </c>
    </row>
    <row r="1525" spans="1:11" x14ac:dyDescent="0.2">
      <c r="A1525" s="1" t="s">
        <v>528</v>
      </c>
      <c r="C1525" s="173"/>
      <c r="D1525" s="174"/>
      <c r="E1525" s="175" t="s">
        <v>709</v>
      </c>
      <c r="F1525" s="176"/>
      <c r="G1525" s="176"/>
      <c r="H1525" s="177">
        <v>9031</v>
      </c>
      <c r="I1525" s="178">
        <v>9184</v>
      </c>
      <c r="J1525" s="177"/>
      <c r="K1525" s="178">
        <f t="shared" si="23"/>
        <v>1.0169416454434725</v>
      </c>
    </row>
    <row r="1526" spans="1:11" hidden="1" x14ac:dyDescent="0.2">
      <c r="A1526" s="1" t="s">
        <v>528</v>
      </c>
      <c r="C1526" s="173"/>
      <c r="D1526" s="174"/>
      <c r="E1526" s="175"/>
      <c r="F1526" s="176" t="s">
        <v>710</v>
      </c>
      <c r="G1526" s="176" t="s">
        <v>711</v>
      </c>
      <c r="H1526" s="177"/>
      <c r="I1526" s="178">
        <v>9184</v>
      </c>
      <c r="J1526" s="177"/>
      <c r="K1526" s="178" t="str">
        <f t="shared" si="23"/>
        <v>***</v>
      </c>
    </row>
    <row r="1527" spans="1:11" x14ac:dyDescent="0.2">
      <c r="A1527" s="1" t="s">
        <v>13</v>
      </c>
      <c r="C1527" s="19" t="s">
        <v>1044</v>
      </c>
      <c r="D1527" s="25" t="s">
        <v>65</v>
      </c>
      <c r="E1527" s="20" t="s">
        <v>66</v>
      </c>
      <c r="F1527" s="21"/>
      <c r="G1527" s="21"/>
      <c r="H1527" s="28">
        <v>8209</v>
      </c>
      <c r="I1527" s="29">
        <v>8632</v>
      </c>
      <c r="J1527" s="28" t="s">
        <v>15</v>
      </c>
      <c r="K1527" s="29">
        <f t="shared" si="23"/>
        <v>1.0515288098428555</v>
      </c>
    </row>
    <row r="1528" spans="1:11" x14ac:dyDescent="0.2">
      <c r="A1528" s="1" t="s">
        <v>16</v>
      </c>
      <c r="C1528" s="22"/>
      <c r="D1528" s="157"/>
      <c r="E1528" s="23" t="s">
        <v>708</v>
      </c>
      <c r="F1528" s="24"/>
      <c r="G1528" s="24"/>
      <c r="H1528" s="30">
        <v>8209</v>
      </c>
      <c r="I1528" s="31">
        <v>8632</v>
      </c>
      <c r="J1528" s="30"/>
      <c r="K1528" s="31">
        <f t="shared" si="23"/>
        <v>1.0515288098428555</v>
      </c>
    </row>
    <row r="1529" spans="1:11" x14ac:dyDescent="0.2">
      <c r="A1529" s="1" t="s">
        <v>528</v>
      </c>
      <c r="C1529" s="173"/>
      <c r="D1529" s="174"/>
      <c r="E1529" s="175" t="s">
        <v>709</v>
      </c>
      <c r="F1529" s="176"/>
      <c r="G1529" s="176"/>
      <c r="H1529" s="177">
        <v>8209</v>
      </c>
      <c r="I1529" s="178">
        <v>8632</v>
      </c>
      <c r="J1529" s="177"/>
      <c r="K1529" s="178">
        <f t="shared" si="23"/>
        <v>1.0515288098428555</v>
      </c>
    </row>
    <row r="1530" spans="1:11" hidden="1" x14ac:dyDescent="0.2">
      <c r="A1530" s="1" t="s">
        <v>528</v>
      </c>
      <c r="C1530" s="173"/>
      <c r="D1530" s="174"/>
      <c r="E1530" s="175"/>
      <c r="F1530" s="176" t="s">
        <v>710</v>
      </c>
      <c r="G1530" s="176" t="s">
        <v>711</v>
      </c>
      <c r="H1530" s="177"/>
      <c r="I1530" s="178">
        <v>8632</v>
      </c>
      <c r="J1530" s="177"/>
      <c r="K1530" s="178" t="str">
        <f t="shared" si="23"/>
        <v>***</v>
      </c>
    </row>
    <row r="1531" spans="1:11" x14ac:dyDescent="0.2">
      <c r="A1531" s="1" t="s">
        <v>13</v>
      </c>
      <c r="C1531" s="19" t="s">
        <v>1045</v>
      </c>
      <c r="D1531" s="25" t="s">
        <v>65</v>
      </c>
      <c r="E1531" s="20" t="s">
        <v>66</v>
      </c>
      <c r="F1531" s="21"/>
      <c r="G1531" s="21"/>
      <c r="H1531" s="28">
        <v>7938</v>
      </c>
      <c r="I1531" s="29">
        <v>11242</v>
      </c>
      <c r="J1531" s="28" t="s">
        <v>15</v>
      </c>
      <c r="K1531" s="29">
        <f t="shared" si="23"/>
        <v>1.4162257495590829</v>
      </c>
    </row>
    <row r="1532" spans="1:11" x14ac:dyDescent="0.2">
      <c r="A1532" s="1" t="s">
        <v>16</v>
      </c>
      <c r="C1532" s="22"/>
      <c r="D1532" s="157"/>
      <c r="E1532" s="23" t="s">
        <v>708</v>
      </c>
      <c r="F1532" s="24"/>
      <c r="G1532" s="24"/>
      <c r="H1532" s="30">
        <v>7938</v>
      </c>
      <c r="I1532" s="31">
        <v>11242</v>
      </c>
      <c r="J1532" s="30"/>
      <c r="K1532" s="31">
        <f t="shared" ref="K1532:K1595" si="24">IF(H1532=0,"***",I1532/H1532)</f>
        <v>1.4162257495590829</v>
      </c>
    </row>
    <row r="1533" spans="1:11" x14ac:dyDescent="0.2">
      <c r="A1533" s="1" t="s">
        <v>528</v>
      </c>
      <c r="C1533" s="173"/>
      <c r="D1533" s="174"/>
      <c r="E1533" s="175" t="s">
        <v>709</v>
      </c>
      <c r="F1533" s="176"/>
      <c r="G1533" s="176"/>
      <c r="H1533" s="177">
        <v>7938</v>
      </c>
      <c r="I1533" s="178">
        <v>11242</v>
      </c>
      <c r="J1533" s="177"/>
      <c r="K1533" s="178">
        <f t="shared" si="24"/>
        <v>1.4162257495590829</v>
      </c>
    </row>
    <row r="1534" spans="1:11" hidden="1" x14ac:dyDescent="0.2">
      <c r="A1534" s="1" t="s">
        <v>528</v>
      </c>
      <c r="C1534" s="173"/>
      <c r="D1534" s="174"/>
      <c r="E1534" s="175"/>
      <c r="F1534" s="176" t="s">
        <v>710</v>
      </c>
      <c r="G1534" s="176" t="s">
        <v>711</v>
      </c>
      <c r="H1534" s="177"/>
      <c r="I1534" s="178">
        <v>11242</v>
      </c>
      <c r="J1534" s="177"/>
      <c r="K1534" s="178" t="str">
        <f t="shared" si="24"/>
        <v>***</v>
      </c>
    </row>
    <row r="1535" spans="1:11" x14ac:dyDescent="0.2">
      <c r="A1535" s="1" t="s">
        <v>13</v>
      </c>
      <c r="C1535" s="19" t="s">
        <v>1046</v>
      </c>
      <c r="D1535" s="25" t="s">
        <v>65</v>
      </c>
      <c r="E1535" s="20" t="s">
        <v>66</v>
      </c>
      <c r="F1535" s="21"/>
      <c r="G1535" s="21"/>
      <c r="H1535" s="28">
        <v>8233</v>
      </c>
      <c r="I1535" s="29">
        <v>8657</v>
      </c>
      <c r="J1535" s="28" t="s">
        <v>15</v>
      </c>
      <c r="K1535" s="29">
        <f t="shared" si="24"/>
        <v>1.0515000607312037</v>
      </c>
    </row>
    <row r="1536" spans="1:11" x14ac:dyDescent="0.2">
      <c r="A1536" s="1" t="s">
        <v>16</v>
      </c>
      <c r="C1536" s="22"/>
      <c r="D1536" s="157"/>
      <c r="E1536" s="23" t="s">
        <v>708</v>
      </c>
      <c r="F1536" s="24"/>
      <c r="G1536" s="24"/>
      <c r="H1536" s="30">
        <v>8233</v>
      </c>
      <c r="I1536" s="31">
        <v>8657</v>
      </c>
      <c r="J1536" s="30"/>
      <c r="K1536" s="31">
        <f t="shared" si="24"/>
        <v>1.0515000607312037</v>
      </c>
    </row>
    <row r="1537" spans="1:11" x14ac:dyDescent="0.2">
      <c r="A1537" s="1" t="s">
        <v>528</v>
      </c>
      <c r="C1537" s="173"/>
      <c r="D1537" s="174"/>
      <c r="E1537" s="175" t="s">
        <v>709</v>
      </c>
      <c r="F1537" s="176"/>
      <c r="G1537" s="176"/>
      <c r="H1537" s="177">
        <v>8233</v>
      </c>
      <c r="I1537" s="178">
        <v>8657</v>
      </c>
      <c r="J1537" s="177"/>
      <c r="K1537" s="178">
        <f t="shared" si="24"/>
        <v>1.0515000607312037</v>
      </c>
    </row>
    <row r="1538" spans="1:11" hidden="1" x14ac:dyDescent="0.2">
      <c r="A1538" s="1" t="s">
        <v>528</v>
      </c>
      <c r="C1538" s="173"/>
      <c r="D1538" s="174"/>
      <c r="E1538" s="175"/>
      <c r="F1538" s="176" t="s">
        <v>710</v>
      </c>
      <c r="G1538" s="176" t="s">
        <v>711</v>
      </c>
      <c r="H1538" s="177"/>
      <c r="I1538" s="178">
        <v>8657</v>
      </c>
      <c r="J1538" s="177"/>
      <c r="K1538" s="178" t="str">
        <f t="shared" si="24"/>
        <v>***</v>
      </c>
    </row>
    <row r="1539" spans="1:11" x14ac:dyDescent="0.2">
      <c r="A1539" s="1" t="s">
        <v>13</v>
      </c>
      <c r="C1539" s="19" t="s">
        <v>1047</v>
      </c>
      <c r="D1539" s="25" t="s">
        <v>65</v>
      </c>
      <c r="E1539" s="20" t="s">
        <v>66</v>
      </c>
      <c r="F1539" s="21"/>
      <c r="G1539" s="21"/>
      <c r="H1539" s="28">
        <v>6164</v>
      </c>
      <c r="I1539" s="29">
        <v>6259</v>
      </c>
      <c r="J1539" s="28" t="s">
        <v>15</v>
      </c>
      <c r="K1539" s="29">
        <f t="shared" si="24"/>
        <v>1.0154120700843607</v>
      </c>
    </row>
    <row r="1540" spans="1:11" x14ac:dyDescent="0.2">
      <c r="A1540" s="1" t="s">
        <v>16</v>
      </c>
      <c r="C1540" s="22"/>
      <c r="D1540" s="157"/>
      <c r="E1540" s="23" t="s">
        <v>708</v>
      </c>
      <c r="F1540" s="24"/>
      <c r="G1540" s="24"/>
      <c r="H1540" s="30">
        <v>6164</v>
      </c>
      <c r="I1540" s="31">
        <v>6259</v>
      </c>
      <c r="J1540" s="30"/>
      <c r="K1540" s="31">
        <f t="shared" si="24"/>
        <v>1.0154120700843607</v>
      </c>
    </row>
    <row r="1541" spans="1:11" x14ac:dyDescent="0.2">
      <c r="A1541" s="1" t="s">
        <v>528</v>
      </c>
      <c r="C1541" s="173"/>
      <c r="D1541" s="174"/>
      <c r="E1541" s="175" t="s">
        <v>709</v>
      </c>
      <c r="F1541" s="176"/>
      <c r="G1541" s="176"/>
      <c r="H1541" s="177">
        <v>6164</v>
      </c>
      <c r="I1541" s="178">
        <v>6259</v>
      </c>
      <c r="J1541" s="177"/>
      <c r="K1541" s="178">
        <f t="shared" si="24"/>
        <v>1.0154120700843607</v>
      </c>
    </row>
    <row r="1542" spans="1:11" hidden="1" x14ac:dyDescent="0.2">
      <c r="A1542" s="1" t="s">
        <v>528</v>
      </c>
      <c r="C1542" s="173"/>
      <c r="D1542" s="174"/>
      <c r="E1542" s="175"/>
      <c r="F1542" s="176" t="s">
        <v>710</v>
      </c>
      <c r="G1542" s="176" t="s">
        <v>711</v>
      </c>
      <c r="H1542" s="177"/>
      <c r="I1542" s="178">
        <v>6259</v>
      </c>
      <c r="J1542" s="177"/>
      <c r="K1542" s="178" t="str">
        <f t="shared" si="24"/>
        <v>***</v>
      </c>
    </row>
    <row r="1543" spans="1:11" x14ac:dyDescent="0.2">
      <c r="A1543" s="1" t="s">
        <v>13</v>
      </c>
      <c r="C1543" s="19" t="s">
        <v>1048</v>
      </c>
      <c r="D1543" s="25" t="s">
        <v>65</v>
      </c>
      <c r="E1543" s="20" t="s">
        <v>66</v>
      </c>
      <c r="F1543" s="21"/>
      <c r="G1543" s="21"/>
      <c r="H1543" s="28">
        <v>12065</v>
      </c>
      <c r="I1543" s="29">
        <v>12740</v>
      </c>
      <c r="J1543" s="28" t="s">
        <v>15</v>
      </c>
      <c r="K1543" s="29">
        <f t="shared" si="24"/>
        <v>1.0559469539991713</v>
      </c>
    </row>
    <row r="1544" spans="1:11" x14ac:dyDescent="0.2">
      <c r="A1544" s="1" t="s">
        <v>16</v>
      </c>
      <c r="C1544" s="22"/>
      <c r="D1544" s="157"/>
      <c r="E1544" s="23" t="s">
        <v>708</v>
      </c>
      <c r="F1544" s="24"/>
      <c r="G1544" s="24"/>
      <c r="H1544" s="30">
        <v>12065</v>
      </c>
      <c r="I1544" s="31">
        <v>12740</v>
      </c>
      <c r="J1544" s="30"/>
      <c r="K1544" s="31">
        <f t="shared" si="24"/>
        <v>1.0559469539991713</v>
      </c>
    </row>
    <row r="1545" spans="1:11" x14ac:dyDescent="0.2">
      <c r="A1545" s="1" t="s">
        <v>528</v>
      </c>
      <c r="C1545" s="173"/>
      <c r="D1545" s="174"/>
      <c r="E1545" s="175" t="s">
        <v>709</v>
      </c>
      <c r="F1545" s="176"/>
      <c r="G1545" s="176"/>
      <c r="H1545" s="177">
        <v>12065</v>
      </c>
      <c r="I1545" s="178">
        <v>12740</v>
      </c>
      <c r="J1545" s="177"/>
      <c r="K1545" s="178">
        <f t="shared" si="24"/>
        <v>1.0559469539991713</v>
      </c>
    </row>
    <row r="1546" spans="1:11" hidden="1" x14ac:dyDescent="0.2">
      <c r="A1546" s="1" t="s">
        <v>528</v>
      </c>
      <c r="C1546" s="173"/>
      <c r="D1546" s="174"/>
      <c r="E1546" s="175"/>
      <c r="F1546" s="176" t="s">
        <v>710</v>
      </c>
      <c r="G1546" s="176" t="s">
        <v>711</v>
      </c>
      <c r="H1546" s="177"/>
      <c r="I1546" s="178">
        <v>12740</v>
      </c>
      <c r="J1546" s="177"/>
      <c r="K1546" s="178" t="str">
        <f t="shared" si="24"/>
        <v>***</v>
      </c>
    </row>
    <row r="1547" spans="1:11" x14ac:dyDescent="0.2">
      <c r="A1547" s="1" t="s">
        <v>13</v>
      </c>
      <c r="C1547" s="19" t="s">
        <v>1049</v>
      </c>
      <c r="D1547" s="25" t="s">
        <v>65</v>
      </c>
      <c r="E1547" s="20" t="s">
        <v>66</v>
      </c>
      <c r="F1547" s="21"/>
      <c r="G1547" s="21"/>
      <c r="H1547" s="28">
        <v>23042</v>
      </c>
      <c r="I1547" s="29">
        <v>23557</v>
      </c>
      <c r="J1547" s="28" t="s">
        <v>15</v>
      </c>
      <c r="K1547" s="29">
        <f t="shared" si="24"/>
        <v>1.0223504904088188</v>
      </c>
    </row>
    <row r="1548" spans="1:11" x14ac:dyDescent="0.2">
      <c r="A1548" s="1" t="s">
        <v>16</v>
      </c>
      <c r="C1548" s="22"/>
      <c r="D1548" s="157"/>
      <c r="E1548" s="23" t="s">
        <v>708</v>
      </c>
      <c r="F1548" s="24"/>
      <c r="G1548" s="24"/>
      <c r="H1548" s="30">
        <v>23042</v>
      </c>
      <c r="I1548" s="31">
        <v>23557</v>
      </c>
      <c r="J1548" s="30"/>
      <c r="K1548" s="31">
        <f t="shared" si="24"/>
        <v>1.0223504904088188</v>
      </c>
    </row>
    <row r="1549" spans="1:11" x14ac:dyDescent="0.2">
      <c r="A1549" s="1" t="s">
        <v>528</v>
      </c>
      <c r="C1549" s="173"/>
      <c r="D1549" s="174"/>
      <c r="E1549" s="175" t="s">
        <v>709</v>
      </c>
      <c r="F1549" s="176"/>
      <c r="G1549" s="176"/>
      <c r="H1549" s="177">
        <v>23042</v>
      </c>
      <c r="I1549" s="178">
        <v>23557</v>
      </c>
      <c r="J1549" s="177"/>
      <c r="K1549" s="178">
        <f t="shared" si="24"/>
        <v>1.0223504904088188</v>
      </c>
    </row>
    <row r="1550" spans="1:11" hidden="1" x14ac:dyDescent="0.2">
      <c r="A1550" s="1" t="s">
        <v>528</v>
      </c>
      <c r="C1550" s="173"/>
      <c r="D1550" s="174"/>
      <c r="E1550" s="175"/>
      <c r="F1550" s="176" t="s">
        <v>710</v>
      </c>
      <c r="G1550" s="176" t="s">
        <v>711</v>
      </c>
      <c r="H1550" s="177"/>
      <c r="I1550" s="178">
        <v>23557</v>
      </c>
      <c r="J1550" s="177"/>
      <c r="K1550" s="178" t="str">
        <f t="shared" si="24"/>
        <v>***</v>
      </c>
    </row>
    <row r="1551" spans="1:11" x14ac:dyDescent="0.2">
      <c r="A1551" s="1" t="s">
        <v>13</v>
      </c>
      <c r="C1551" s="19" t="s">
        <v>1050</v>
      </c>
      <c r="D1551" s="25" t="s">
        <v>65</v>
      </c>
      <c r="E1551" s="20" t="s">
        <v>66</v>
      </c>
      <c r="F1551" s="21"/>
      <c r="G1551" s="21"/>
      <c r="H1551" s="28">
        <v>10160</v>
      </c>
      <c r="I1551" s="29">
        <v>10712</v>
      </c>
      <c r="J1551" s="28" t="s">
        <v>15</v>
      </c>
      <c r="K1551" s="29">
        <f t="shared" si="24"/>
        <v>1.0543307086614173</v>
      </c>
    </row>
    <row r="1552" spans="1:11" x14ac:dyDescent="0.2">
      <c r="A1552" s="1" t="s">
        <v>16</v>
      </c>
      <c r="C1552" s="22"/>
      <c r="D1552" s="157"/>
      <c r="E1552" s="23" t="s">
        <v>708</v>
      </c>
      <c r="F1552" s="24"/>
      <c r="G1552" s="24"/>
      <c r="H1552" s="30">
        <v>10160</v>
      </c>
      <c r="I1552" s="31">
        <v>10712</v>
      </c>
      <c r="J1552" s="30"/>
      <c r="K1552" s="31">
        <f t="shared" si="24"/>
        <v>1.0543307086614173</v>
      </c>
    </row>
    <row r="1553" spans="1:11" x14ac:dyDescent="0.2">
      <c r="A1553" s="1" t="s">
        <v>528</v>
      </c>
      <c r="C1553" s="173"/>
      <c r="D1553" s="174"/>
      <c r="E1553" s="175" t="s">
        <v>709</v>
      </c>
      <c r="F1553" s="176"/>
      <c r="G1553" s="176"/>
      <c r="H1553" s="177">
        <v>10160</v>
      </c>
      <c r="I1553" s="178">
        <v>10712</v>
      </c>
      <c r="J1553" s="177"/>
      <c r="K1553" s="178">
        <f t="shared" si="24"/>
        <v>1.0543307086614173</v>
      </c>
    </row>
    <row r="1554" spans="1:11" hidden="1" x14ac:dyDescent="0.2">
      <c r="A1554" s="1" t="s">
        <v>528</v>
      </c>
      <c r="C1554" s="173"/>
      <c r="D1554" s="174"/>
      <c r="E1554" s="175"/>
      <c r="F1554" s="176" t="s">
        <v>710</v>
      </c>
      <c r="G1554" s="176" t="s">
        <v>711</v>
      </c>
      <c r="H1554" s="177"/>
      <c r="I1554" s="178">
        <v>10712</v>
      </c>
      <c r="J1554" s="177"/>
      <c r="K1554" s="178" t="str">
        <f t="shared" si="24"/>
        <v>***</v>
      </c>
    </row>
    <row r="1555" spans="1:11" x14ac:dyDescent="0.2">
      <c r="A1555" s="1" t="s">
        <v>13</v>
      </c>
      <c r="C1555" s="19" t="s">
        <v>1051</v>
      </c>
      <c r="D1555" s="25" t="s">
        <v>65</v>
      </c>
      <c r="E1555" s="20" t="s">
        <v>66</v>
      </c>
      <c r="F1555" s="21"/>
      <c r="G1555" s="21"/>
      <c r="H1555" s="28">
        <v>18540</v>
      </c>
      <c r="I1555" s="29">
        <v>20401</v>
      </c>
      <c r="J1555" s="28" t="s">
        <v>15</v>
      </c>
      <c r="K1555" s="29">
        <f t="shared" si="24"/>
        <v>1.1003775620280474</v>
      </c>
    </row>
    <row r="1556" spans="1:11" x14ac:dyDescent="0.2">
      <c r="A1556" s="1" t="s">
        <v>16</v>
      </c>
      <c r="C1556" s="22"/>
      <c r="D1556" s="157"/>
      <c r="E1556" s="23" t="s">
        <v>708</v>
      </c>
      <c r="F1556" s="24"/>
      <c r="G1556" s="24"/>
      <c r="H1556" s="30">
        <v>18540</v>
      </c>
      <c r="I1556" s="31">
        <v>20401</v>
      </c>
      <c r="J1556" s="30"/>
      <c r="K1556" s="31">
        <f t="shared" si="24"/>
        <v>1.1003775620280474</v>
      </c>
    </row>
    <row r="1557" spans="1:11" x14ac:dyDescent="0.2">
      <c r="A1557" s="1" t="s">
        <v>528</v>
      </c>
      <c r="C1557" s="173"/>
      <c r="D1557" s="174"/>
      <c r="E1557" s="175" t="s">
        <v>709</v>
      </c>
      <c r="F1557" s="176"/>
      <c r="G1557" s="176"/>
      <c r="H1557" s="177">
        <v>18540</v>
      </c>
      <c r="I1557" s="178">
        <v>20401</v>
      </c>
      <c r="J1557" s="177"/>
      <c r="K1557" s="178">
        <f t="shared" si="24"/>
        <v>1.1003775620280474</v>
      </c>
    </row>
    <row r="1558" spans="1:11" hidden="1" x14ac:dyDescent="0.2">
      <c r="A1558" s="1" t="s">
        <v>528</v>
      </c>
      <c r="C1558" s="173"/>
      <c r="D1558" s="174"/>
      <c r="E1558" s="175"/>
      <c r="F1558" s="176" t="s">
        <v>710</v>
      </c>
      <c r="G1558" s="176" t="s">
        <v>711</v>
      </c>
      <c r="H1558" s="177"/>
      <c r="I1558" s="178">
        <v>20401</v>
      </c>
      <c r="J1558" s="177"/>
      <c r="K1558" s="178" t="str">
        <f t="shared" si="24"/>
        <v>***</v>
      </c>
    </row>
    <row r="1559" spans="1:11" x14ac:dyDescent="0.2">
      <c r="A1559" s="1" t="s">
        <v>13</v>
      </c>
      <c r="C1559" s="19" t="s">
        <v>1052</v>
      </c>
      <c r="D1559" s="25" t="s">
        <v>65</v>
      </c>
      <c r="E1559" s="20" t="s">
        <v>66</v>
      </c>
      <c r="F1559" s="21"/>
      <c r="G1559" s="21"/>
      <c r="H1559" s="28">
        <v>13337</v>
      </c>
      <c r="I1559" s="29">
        <v>13505</v>
      </c>
      <c r="J1559" s="28" t="s">
        <v>15</v>
      </c>
      <c r="K1559" s="29">
        <f t="shared" si="24"/>
        <v>1.012596535952613</v>
      </c>
    </row>
    <row r="1560" spans="1:11" x14ac:dyDescent="0.2">
      <c r="A1560" s="1" t="s">
        <v>16</v>
      </c>
      <c r="C1560" s="22"/>
      <c r="D1560" s="157"/>
      <c r="E1560" s="23" t="s">
        <v>708</v>
      </c>
      <c r="F1560" s="24"/>
      <c r="G1560" s="24"/>
      <c r="H1560" s="30">
        <v>13337</v>
      </c>
      <c r="I1560" s="31">
        <v>13505</v>
      </c>
      <c r="J1560" s="30"/>
      <c r="K1560" s="31">
        <f t="shared" si="24"/>
        <v>1.012596535952613</v>
      </c>
    </row>
    <row r="1561" spans="1:11" x14ac:dyDescent="0.2">
      <c r="A1561" s="1" t="s">
        <v>528</v>
      </c>
      <c r="C1561" s="173"/>
      <c r="D1561" s="174"/>
      <c r="E1561" s="175" t="s">
        <v>709</v>
      </c>
      <c r="F1561" s="176"/>
      <c r="G1561" s="176"/>
      <c r="H1561" s="177">
        <v>13337</v>
      </c>
      <c r="I1561" s="178">
        <v>13505</v>
      </c>
      <c r="J1561" s="177"/>
      <c r="K1561" s="178">
        <f t="shared" si="24"/>
        <v>1.012596535952613</v>
      </c>
    </row>
    <row r="1562" spans="1:11" hidden="1" x14ac:dyDescent="0.2">
      <c r="A1562" s="1" t="s">
        <v>528</v>
      </c>
      <c r="C1562" s="173"/>
      <c r="D1562" s="174"/>
      <c r="E1562" s="175"/>
      <c r="F1562" s="176" t="s">
        <v>710</v>
      </c>
      <c r="G1562" s="176" t="s">
        <v>711</v>
      </c>
      <c r="H1562" s="177"/>
      <c r="I1562" s="178">
        <v>13505</v>
      </c>
      <c r="J1562" s="177"/>
      <c r="K1562" s="178" t="str">
        <f t="shared" si="24"/>
        <v>***</v>
      </c>
    </row>
    <row r="1563" spans="1:11" x14ac:dyDescent="0.2">
      <c r="A1563" s="1" t="s">
        <v>13</v>
      </c>
      <c r="C1563" s="19" t="s">
        <v>1053</v>
      </c>
      <c r="D1563" s="25" t="s">
        <v>65</v>
      </c>
      <c r="E1563" s="20" t="s">
        <v>66</v>
      </c>
      <c r="F1563" s="21"/>
      <c r="G1563" s="21"/>
      <c r="H1563" s="28">
        <v>16074</v>
      </c>
      <c r="I1563" s="29">
        <v>17252</v>
      </c>
      <c r="J1563" s="28" t="s">
        <v>15</v>
      </c>
      <c r="K1563" s="29">
        <f t="shared" si="24"/>
        <v>1.0732860520094563</v>
      </c>
    </row>
    <row r="1564" spans="1:11" x14ac:dyDescent="0.2">
      <c r="A1564" s="1" t="s">
        <v>16</v>
      </c>
      <c r="C1564" s="22"/>
      <c r="D1564" s="157"/>
      <c r="E1564" s="23" t="s">
        <v>708</v>
      </c>
      <c r="F1564" s="24"/>
      <c r="G1564" s="24"/>
      <c r="H1564" s="30">
        <v>16074</v>
      </c>
      <c r="I1564" s="31">
        <v>17252</v>
      </c>
      <c r="J1564" s="30"/>
      <c r="K1564" s="31">
        <f t="shared" si="24"/>
        <v>1.0732860520094563</v>
      </c>
    </row>
    <row r="1565" spans="1:11" x14ac:dyDescent="0.2">
      <c r="A1565" s="1" t="s">
        <v>528</v>
      </c>
      <c r="C1565" s="173"/>
      <c r="D1565" s="174"/>
      <c r="E1565" s="175" t="s">
        <v>709</v>
      </c>
      <c r="F1565" s="176"/>
      <c r="G1565" s="176"/>
      <c r="H1565" s="177">
        <v>16074</v>
      </c>
      <c r="I1565" s="178">
        <v>17252</v>
      </c>
      <c r="J1565" s="177"/>
      <c r="K1565" s="178">
        <f t="shared" si="24"/>
        <v>1.0732860520094563</v>
      </c>
    </row>
    <row r="1566" spans="1:11" hidden="1" x14ac:dyDescent="0.2">
      <c r="A1566" s="1" t="s">
        <v>528</v>
      </c>
      <c r="C1566" s="173"/>
      <c r="D1566" s="174"/>
      <c r="E1566" s="175"/>
      <c r="F1566" s="176" t="s">
        <v>710</v>
      </c>
      <c r="G1566" s="176" t="s">
        <v>711</v>
      </c>
      <c r="H1566" s="177"/>
      <c r="I1566" s="178">
        <v>17252</v>
      </c>
      <c r="J1566" s="177"/>
      <c r="K1566" s="178" t="str">
        <f t="shared" si="24"/>
        <v>***</v>
      </c>
    </row>
    <row r="1567" spans="1:11" x14ac:dyDescent="0.2">
      <c r="A1567" s="1" t="s">
        <v>13</v>
      </c>
      <c r="C1567" s="19" t="s">
        <v>1054</v>
      </c>
      <c r="D1567" s="25" t="s">
        <v>65</v>
      </c>
      <c r="E1567" s="20" t="s">
        <v>66</v>
      </c>
      <c r="F1567" s="21"/>
      <c r="G1567" s="21"/>
      <c r="H1567" s="28">
        <v>8712</v>
      </c>
      <c r="I1567" s="29">
        <v>8923</v>
      </c>
      <c r="J1567" s="28" t="s">
        <v>15</v>
      </c>
      <c r="K1567" s="29">
        <f t="shared" si="24"/>
        <v>1.0242194674012857</v>
      </c>
    </row>
    <row r="1568" spans="1:11" x14ac:dyDescent="0.2">
      <c r="A1568" s="1" t="s">
        <v>16</v>
      </c>
      <c r="C1568" s="22"/>
      <c r="D1568" s="157"/>
      <c r="E1568" s="23" t="s">
        <v>708</v>
      </c>
      <c r="F1568" s="24"/>
      <c r="G1568" s="24"/>
      <c r="H1568" s="30">
        <v>8712</v>
      </c>
      <c r="I1568" s="31">
        <v>8923</v>
      </c>
      <c r="J1568" s="30"/>
      <c r="K1568" s="31">
        <f t="shared" si="24"/>
        <v>1.0242194674012857</v>
      </c>
    </row>
    <row r="1569" spans="1:11" x14ac:dyDescent="0.2">
      <c r="A1569" s="1" t="s">
        <v>528</v>
      </c>
      <c r="C1569" s="173"/>
      <c r="D1569" s="174"/>
      <c r="E1569" s="175" t="s">
        <v>709</v>
      </c>
      <c r="F1569" s="176"/>
      <c r="G1569" s="176"/>
      <c r="H1569" s="177">
        <v>8712</v>
      </c>
      <c r="I1569" s="178">
        <v>8923</v>
      </c>
      <c r="J1569" s="177"/>
      <c r="K1569" s="178">
        <f t="shared" si="24"/>
        <v>1.0242194674012857</v>
      </c>
    </row>
    <row r="1570" spans="1:11" hidden="1" x14ac:dyDescent="0.2">
      <c r="A1570" s="1" t="s">
        <v>528</v>
      </c>
      <c r="C1570" s="173"/>
      <c r="D1570" s="174"/>
      <c r="E1570" s="175"/>
      <c r="F1570" s="176" t="s">
        <v>710</v>
      </c>
      <c r="G1570" s="176" t="s">
        <v>711</v>
      </c>
      <c r="H1570" s="177"/>
      <c r="I1570" s="178">
        <v>8923</v>
      </c>
      <c r="J1570" s="177"/>
      <c r="K1570" s="178" t="str">
        <f t="shared" si="24"/>
        <v>***</v>
      </c>
    </row>
    <row r="1571" spans="1:11" x14ac:dyDescent="0.2">
      <c r="A1571" s="1" t="s">
        <v>13</v>
      </c>
      <c r="C1571" s="19" t="s">
        <v>1055</v>
      </c>
      <c r="D1571" s="25" t="s">
        <v>65</v>
      </c>
      <c r="E1571" s="20" t="s">
        <v>66</v>
      </c>
      <c r="F1571" s="21"/>
      <c r="G1571" s="21"/>
      <c r="H1571" s="28">
        <v>8387</v>
      </c>
      <c r="I1571" s="29">
        <v>8973</v>
      </c>
      <c r="J1571" s="28" t="s">
        <v>15</v>
      </c>
      <c r="K1571" s="29">
        <f t="shared" si="24"/>
        <v>1.0698700369619649</v>
      </c>
    </row>
    <row r="1572" spans="1:11" x14ac:dyDescent="0.2">
      <c r="A1572" s="1" t="s">
        <v>16</v>
      </c>
      <c r="C1572" s="22"/>
      <c r="D1572" s="157"/>
      <c r="E1572" s="23" t="s">
        <v>708</v>
      </c>
      <c r="F1572" s="24"/>
      <c r="G1572" s="24"/>
      <c r="H1572" s="30">
        <v>8387</v>
      </c>
      <c r="I1572" s="31">
        <v>8973</v>
      </c>
      <c r="J1572" s="30"/>
      <c r="K1572" s="31">
        <f t="shared" si="24"/>
        <v>1.0698700369619649</v>
      </c>
    </row>
    <row r="1573" spans="1:11" x14ac:dyDescent="0.2">
      <c r="A1573" s="1" t="s">
        <v>528</v>
      </c>
      <c r="C1573" s="173"/>
      <c r="D1573" s="174"/>
      <c r="E1573" s="175" t="s">
        <v>709</v>
      </c>
      <c r="F1573" s="176"/>
      <c r="G1573" s="176"/>
      <c r="H1573" s="177">
        <v>8387</v>
      </c>
      <c r="I1573" s="178">
        <v>8973</v>
      </c>
      <c r="J1573" s="177"/>
      <c r="K1573" s="178">
        <f t="shared" si="24"/>
        <v>1.0698700369619649</v>
      </c>
    </row>
    <row r="1574" spans="1:11" hidden="1" x14ac:dyDescent="0.2">
      <c r="A1574" s="1" t="s">
        <v>528</v>
      </c>
      <c r="C1574" s="173"/>
      <c r="D1574" s="174"/>
      <c r="E1574" s="175"/>
      <c r="F1574" s="176" t="s">
        <v>710</v>
      </c>
      <c r="G1574" s="176" t="s">
        <v>711</v>
      </c>
      <c r="H1574" s="177"/>
      <c r="I1574" s="178">
        <v>8973</v>
      </c>
      <c r="J1574" s="177"/>
      <c r="K1574" s="178" t="str">
        <f t="shared" si="24"/>
        <v>***</v>
      </c>
    </row>
    <row r="1575" spans="1:11" x14ac:dyDescent="0.2">
      <c r="A1575" s="1" t="s">
        <v>13</v>
      </c>
      <c r="C1575" s="19" t="s">
        <v>1056</v>
      </c>
      <c r="D1575" s="25" t="s">
        <v>65</v>
      </c>
      <c r="E1575" s="20" t="s">
        <v>66</v>
      </c>
      <c r="F1575" s="21"/>
      <c r="G1575" s="21"/>
      <c r="H1575" s="28">
        <v>11993</v>
      </c>
      <c r="I1575" s="29">
        <v>12738</v>
      </c>
      <c r="J1575" s="28" t="s">
        <v>15</v>
      </c>
      <c r="K1575" s="29">
        <f t="shared" si="24"/>
        <v>1.0621195697490202</v>
      </c>
    </row>
    <row r="1576" spans="1:11" x14ac:dyDescent="0.2">
      <c r="A1576" s="1" t="s">
        <v>16</v>
      </c>
      <c r="C1576" s="22"/>
      <c r="D1576" s="157"/>
      <c r="E1576" s="23" t="s">
        <v>708</v>
      </c>
      <c r="F1576" s="24"/>
      <c r="G1576" s="24"/>
      <c r="H1576" s="30">
        <v>11993</v>
      </c>
      <c r="I1576" s="31">
        <v>12738</v>
      </c>
      <c r="J1576" s="30"/>
      <c r="K1576" s="31">
        <f t="shared" si="24"/>
        <v>1.0621195697490202</v>
      </c>
    </row>
    <row r="1577" spans="1:11" x14ac:dyDescent="0.2">
      <c r="A1577" s="1" t="s">
        <v>528</v>
      </c>
      <c r="C1577" s="173"/>
      <c r="D1577" s="174"/>
      <c r="E1577" s="175" t="s">
        <v>709</v>
      </c>
      <c r="F1577" s="176"/>
      <c r="G1577" s="176"/>
      <c r="H1577" s="177">
        <v>11993</v>
      </c>
      <c r="I1577" s="178">
        <v>12738</v>
      </c>
      <c r="J1577" s="177"/>
      <c r="K1577" s="178">
        <f t="shared" si="24"/>
        <v>1.0621195697490202</v>
      </c>
    </row>
    <row r="1578" spans="1:11" hidden="1" x14ac:dyDescent="0.2">
      <c r="A1578" s="1" t="s">
        <v>528</v>
      </c>
      <c r="C1578" s="173"/>
      <c r="D1578" s="174"/>
      <c r="E1578" s="175"/>
      <c r="F1578" s="176" t="s">
        <v>710</v>
      </c>
      <c r="G1578" s="176" t="s">
        <v>711</v>
      </c>
      <c r="H1578" s="177"/>
      <c r="I1578" s="178">
        <v>12738</v>
      </c>
      <c r="J1578" s="177"/>
      <c r="K1578" s="178" t="str">
        <f t="shared" si="24"/>
        <v>***</v>
      </c>
    </row>
    <row r="1579" spans="1:11" x14ac:dyDescent="0.2">
      <c r="A1579" s="1" t="s">
        <v>13</v>
      </c>
      <c r="C1579" s="19" t="s">
        <v>1057</v>
      </c>
      <c r="D1579" s="25" t="s">
        <v>64</v>
      </c>
      <c r="E1579" s="20" t="s">
        <v>713</v>
      </c>
      <c r="F1579" s="21"/>
      <c r="G1579" s="21"/>
      <c r="H1579" s="28">
        <v>50646</v>
      </c>
      <c r="I1579" s="29">
        <v>52097</v>
      </c>
      <c r="J1579" s="28" t="s">
        <v>15</v>
      </c>
      <c r="K1579" s="29">
        <f t="shared" si="24"/>
        <v>1.028649844015322</v>
      </c>
    </row>
    <row r="1580" spans="1:11" x14ac:dyDescent="0.2">
      <c r="A1580" s="1" t="s">
        <v>16</v>
      </c>
      <c r="C1580" s="22"/>
      <c r="D1580" s="157"/>
      <c r="E1580" s="23" t="s">
        <v>786</v>
      </c>
      <c r="F1580" s="24"/>
      <c r="G1580" s="24"/>
      <c r="H1580" s="30">
        <v>50646</v>
      </c>
      <c r="I1580" s="31">
        <v>52097</v>
      </c>
      <c r="J1580" s="30"/>
      <c r="K1580" s="31">
        <f t="shared" si="24"/>
        <v>1.028649844015322</v>
      </c>
    </row>
    <row r="1581" spans="1:11" x14ac:dyDescent="0.2">
      <c r="A1581" s="1" t="s">
        <v>528</v>
      </c>
      <c r="C1581" s="173"/>
      <c r="D1581" s="174"/>
      <c r="E1581" s="175" t="s">
        <v>529</v>
      </c>
      <c r="F1581" s="176"/>
      <c r="G1581" s="176"/>
      <c r="H1581" s="177">
        <v>2936</v>
      </c>
      <c r="I1581" s="178">
        <v>2936</v>
      </c>
      <c r="J1581" s="177"/>
      <c r="K1581" s="178">
        <f t="shared" si="24"/>
        <v>1</v>
      </c>
    </row>
    <row r="1582" spans="1:11" hidden="1" x14ac:dyDescent="0.2">
      <c r="A1582" s="1" t="s">
        <v>528</v>
      </c>
      <c r="C1582" s="173"/>
      <c r="D1582" s="174"/>
      <c r="E1582" s="175"/>
      <c r="F1582" s="176" t="s">
        <v>530</v>
      </c>
      <c r="G1582" s="176" t="s">
        <v>726</v>
      </c>
      <c r="H1582" s="177"/>
      <c r="I1582" s="178">
        <v>2936</v>
      </c>
      <c r="J1582" s="177"/>
      <c r="K1582" s="178" t="str">
        <f t="shared" si="24"/>
        <v>***</v>
      </c>
    </row>
    <row r="1583" spans="1:11" x14ac:dyDescent="0.2">
      <c r="A1583" s="1" t="s">
        <v>528</v>
      </c>
      <c r="C1583" s="173"/>
      <c r="D1583" s="174"/>
      <c r="E1583" s="175" t="s">
        <v>709</v>
      </c>
      <c r="F1583" s="176"/>
      <c r="G1583" s="176"/>
      <c r="H1583" s="177">
        <v>47710</v>
      </c>
      <c r="I1583" s="178">
        <v>49161</v>
      </c>
      <c r="J1583" s="177"/>
      <c r="K1583" s="178">
        <f t="shared" si="24"/>
        <v>1.0304129113393419</v>
      </c>
    </row>
    <row r="1584" spans="1:11" hidden="1" x14ac:dyDescent="0.2">
      <c r="A1584" s="1" t="s">
        <v>528</v>
      </c>
      <c r="C1584" s="173"/>
      <c r="D1584" s="174"/>
      <c r="E1584" s="175"/>
      <c r="F1584" s="176" t="s">
        <v>710</v>
      </c>
      <c r="G1584" s="176" t="s">
        <v>726</v>
      </c>
      <c r="H1584" s="177"/>
      <c r="I1584" s="178">
        <v>49161</v>
      </c>
      <c r="J1584" s="177"/>
      <c r="K1584" s="178" t="str">
        <f t="shared" si="24"/>
        <v>***</v>
      </c>
    </row>
    <row r="1585" spans="1:11" x14ac:dyDescent="0.2">
      <c r="A1585" s="1" t="s">
        <v>13</v>
      </c>
      <c r="C1585" s="19" t="s">
        <v>1058</v>
      </c>
      <c r="D1585" s="25" t="s">
        <v>65</v>
      </c>
      <c r="E1585" s="20" t="s">
        <v>66</v>
      </c>
      <c r="F1585" s="21"/>
      <c r="G1585" s="21"/>
      <c r="H1585" s="28">
        <v>18757</v>
      </c>
      <c r="I1585" s="29">
        <v>19544</v>
      </c>
      <c r="J1585" s="28" t="s">
        <v>15</v>
      </c>
      <c r="K1585" s="29">
        <f t="shared" si="24"/>
        <v>1.0419576691368555</v>
      </c>
    </row>
    <row r="1586" spans="1:11" x14ac:dyDescent="0.2">
      <c r="A1586" s="1" t="s">
        <v>16</v>
      </c>
      <c r="C1586" s="22"/>
      <c r="D1586" s="157"/>
      <c r="E1586" s="23" t="s">
        <v>708</v>
      </c>
      <c r="F1586" s="24"/>
      <c r="G1586" s="24"/>
      <c r="H1586" s="30">
        <v>18757</v>
      </c>
      <c r="I1586" s="31">
        <v>19544</v>
      </c>
      <c r="J1586" s="30"/>
      <c r="K1586" s="31">
        <f t="shared" si="24"/>
        <v>1.0419576691368555</v>
      </c>
    </row>
    <row r="1587" spans="1:11" x14ac:dyDescent="0.2">
      <c r="A1587" s="1" t="s">
        <v>528</v>
      </c>
      <c r="C1587" s="173"/>
      <c r="D1587" s="174"/>
      <c r="E1587" s="175" t="s">
        <v>709</v>
      </c>
      <c r="F1587" s="176"/>
      <c r="G1587" s="176"/>
      <c r="H1587" s="177">
        <v>18757</v>
      </c>
      <c r="I1587" s="178">
        <v>19544</v>
      </c>
      <c r="J1587" s="177"/>
      <c r="K1587" s="178">
        <f t="shared" si="24"/>
        <v>1.0419576691368555</v>
      </c>
    </row>
    <row r="1588" spans="1:11" hidden="1" x14ac:dyDescent="0.2">
      <c r="A1588" s="1" t="s">
        <v>528</v>
      </c>
      <c r="C1588" s="173"/>
      <c r="D1588" s="174"/>
      <c r="E1588" s="175"/>
      <c r="F1588" s="176" t="s">
        <v>710</v>
      </c>
      <c r="G1588" s="176" t="s">
        <v>711</v>
      </c>
      <c r="H1588" s="177"/>
      <c r="I1588" s="178">
        <v>19544</v>
      </c>
      <c r="J1588" s="177"/>
      <c r="K1588" s="178" t="str">
        <f t="shared" si="24"/>
        <v>***</v>
      </c>
    </row>
    <row r="1589" spans="1:11" x14ac:dyDescent="0.2">
      <c r="A1589" s="1" t="s">
        <v>13</v>
      </c>
      <c r="C1589" s="19" t="s">
        <v>1059</v>
      </c>
      <c r="D1589" s="25" t="s">
        <v>65</v>
      </c>
      <c r="E1589" s="20" t="s">
        <v>66</v>
      </c>
      <c r="F1589" s="21"/>
      <c r="G1589" s="21"/>
      <c r="H1589" s="28">
        <v>10062</v>
      </c>
      <c r="I1589" s="29">
        <v>10697</v>
      </c>
      <c r="J1589" s="28" t="s">
        <v>15</v>
      </c>
      <c r="K1589" s="29">
        <f t="shared" si="24"/>
        <v>1.0631087258994236</v>
      </c>
    </row>
    <row r="1590" spans="1:11" x14ac:dyDescent="0.2">
      <c r="A1590" s="1" t="s">
        <v>16</v>
      </c>
      <c r="C1590" s="22"/>
      <c r="D1590" s="157"/>
      <c r="E1590" s="23" t="s">
        <v>708</v>
      </c>
      <c r="F1590" s="24"/>
      <c r="G1590" s="24"/>
      <c r="H1590" s="30">
        <v>10062</v>
      </c>
      <c r="I1590" s="31">
        <v>10697</v>
      </c>
      <c r="J1590" s="30"/>
      <c r="K1590" s="31">
        <f t="shared" si="24"/>
        <v>1.0631087258994236</v>
      </c>
    </row>
    <row r="1591" spans="1:11" x14ac:dyDescent="0.2">
      <c r="A1591" s="1" t="s">
        <v>528</v>
      </c>
      <c r="C1591" s="173"/>
      <c r="D1591" s="174"/>
      <c r="E1591" s="175" t="s">
        <v>709</v>
      </c>
      <c r="F1591" s="176"/>
      <c r="G1591" s="176"/>
      <c r="H1591" s="177">
        <v>10062</v>
      </c>
      <c r="I1591" s="178">
        <v>10697</v>
      </c>
      <c r="J1591" s="177"/>
      <c r="K1591" s="178">
        <f t="shared" si="24"/>
        <v>1.0631087258994236</v>
      </c>
    </row>
    <row r="1592" spans="1:11" hidden="1" x14ac:dyDescent="0.2">
      <c r="A1592" s="1" t="s">
        <v>528</v>
      </c>
      <c r="C1592" s="173"/>
      <c r="D1592" s="174"/>
      <c r="E1592" s="175"/>
      <c r="F1592" s="176" t="s">
        <v>710</v>
      </c>
      <c r="G1592" s="176" t="s">
        <v>711</v>
      </c>
      <c r="H1592" s="177"/>
      <c r="I1592" s="178">
        <v>10697</v>
      </c>
      <c r="J1592" s="177"/>
      <c r="K1592" s="178" t="str">
        <f t="shared" si="24"/>
        <v>***</v>
      </c>
    </row>
    <row r="1593" spans="1:11" x14ac:dyDescent="0.2">
      <c r="A1593" s="1" t="s">
        <v>13</v>
      </c>
      <c r="C1593" s="19" t="s">
        <v>1060</v>
      </c>
      <c r="D1593" s="25" t="s">
        <v>65</v>
      </c>
      <c r="E1593" s="20" t="s">
        <v>66</v>
      </c>
      <c r="F1593" s="21"/>
      <c r="G1593" s="21"/>
      <c r="H1593" s="28">
        <v>15575</v>
      </c>
      <c r="I1593" s="29">
        <v>16501</v>
      </c>
      <c r="J1593" s="28" t="s">
        <v>15</v>
      </c>
      <c r="K1593" s="29">
        <f t="shared" si="24"/>
        <v>1.059454253611557</v>
      </c>
    </row>
    <row r="1594" spans="1:11" x14ac:dyDescent="0.2">
      <c r="A1594" s="1" t="s">
        <v>16</v>
      </c>
      <c r="C1594" s="22"/>
      <c r="D1594" s="157"/>
      <c r="E1594" s="23" t="s">
        <v>708</v>
      </c>
      <c r="F1594" s="24"/>
      <c r="G1594" s="24"/>
      <c r="H1594" s="30">
        <v>15575</v>
      </c>
      <c r="I1594" s="31">
        <v>16501</v>
      </c>
      <c r="J1594" s="30"/>
      <c r="K1594" s="31">
        <f t="shared" si="24"/>
        <v>1.059454253611557</v>
      </c>
    </row>
    <row r="1595" spans="1:11" x14ac:dyDescent="0.2">
      <c r="A1595" s="1" t="s">
        <v>528</v>
      </c>
      <c r="C1595" s="173"/>
      <c r="D1595" s="174"/>
      <c r="E1595" s="175" t="s">
        <v>709</v>
      </c>
      <c r="F1595" s="176"/>
      <c r="G1595" s="176"/>
      <c r="H1595" s="177">
        <v>15575</v>
      </c>
      <c r="I1595" s="178">
        <v>16501</v>
      </c>
      <c r="J1595" s="177"/>
      <c r="K1595" s="178">
        <f t="shared" si="24"/>
        <v>1.059454253611557</v>
      </c>
    </row>
    <row r="1596" spans="1:11" hidden="1" x14ac:dyDescent="0.2">
      <c r="A1596" s="1" t="s">
        <v>528</v>
      </c>
      <c r="C1596" s="173"/>
      <c r="D1596" s="174"/>
      <c r="E1596" s="175"/>
      <c r="F1596" s="176" t="s">
        <v>710</v>
      </c>
      <c r="G1596" s="176" t="s">
        <v>711</v>
      </c>
      <c r="H1596" s="177"/>
      <c r="I1596" s="178">
        <v>16501</v>
      </c>
      <c r="J1596" s="177"/>
      <c r="K1596" s="178" t="str">
        <f t="shared" ref="K1596:K1659" si="25">IF(H1596=0,"***",I1596/H1596)</f>
        <v>***</v>
      </c>
    </row>
    <row r="1597" spans="1:11" x14ac:dyDescent="0.2">
      <c r="A1597" s="1" t="s">
        <v>13</v>
      </c>
      <c r="C1597" s="19" t="s">
        <v>1061</v>
      </c>
      <c r="D1597" s="25" t="s">
        <v>65</v>
      </c>
      <c r="E1597" s="20" t="s">
        <v>66</v>
      </c>
      <c r="F1597" s="21"/>
      <c r="G1597" s="21"/>
      <c r="H1597" s="28">
        <v>11592</v>
      </c>
      <c r="I1597" s="29">
        <v>12463</v>
      </c>
      <c r="J1597" s="28" t="s">
        <v>15</v>
      </c>
      <c r="K1597" s="29">
        <f t="shared" si="25"/>
        <v>1.0751380262249828</v>
      </c>
    </row>
    <row r="1598" spans="1:11" x14ac:dyDescent="0.2">
      <c r="A1598" s="1" t="s">
        <v>16</v>
      </c>
      <c r="C1598" s="22"/>
      <c r="D1598" s="157"/>
      <c r="E1598" s="23" t="s">
        <v>708</v>
      </c>
      <c r="F1598" s="24"/>
      <c r="G1598" s="24"/>
      <c r="H1598" s="30">
        <v>11592</v>
      </c>
      <c r="I1598" s="31">
        <v>12463</v>
      </c>
      <c r="J1598" s="30"/>
      <c r="K1598" s="31">
        <f t="shared" si="25"/>
        <v>1.0751380262249828</v>
      </c>
    </row>
    <row r="1599" spans="1:11" x14ac:dyDescent="0.2">
      <c r="A1599" s="1" t="s">
        <v>528</v>
      </c>
      <c r="C1599" s="173"/>
      <c r="D1599" s="174"/>
      <c r="E1599" s="175" t="s">
        <v>709</v>
      </c>
      <c r="F1599" s="176"/>
      <c r="G1599" s="176"/>
      <c r="H1599" s="177">
        <v>11592</v>
      </c>
      <c r="I1599" s="178">
        <v>12463</v>
      </c>
      <c r="J1599" s="177"/>
      <c r="K1599" s="178">
        <f t="shared" si="25"/>
        <v>1.0751380262249828</v>
      </c>
    </row>
    <row r="1600" spans="1:11" hidden="1" x14ac:dyDescent="0.2">
      <c r="A1600" s="1" t="s">
        <v>528</v>
      </c>
      <c r="C1600" s="173"/>
      <c r="D1600" s="174"/>
      <c r="E1600" s="175"/>
      <c r="F1600" s="176" t="s">
        <v>710</v>
      </c>
      <c r="G1600" s="176" t="s">
        <v>711</v>
      </c>
      <c r="H1600" s="177"/>
      <c r="I1600" s="178">
        <v>12463</v>
      </c>
      <c r="J1600" s="177"/>
      <c r="K1600" s="178" t="str">
        <f t="shared" si="25"/>
        <v>***</v>
      </c>
    </row>
    <row r="1601" spans="1:11" x14ac:dyDescent="0.2">
      <c r="A1601" s="1" t="s">
        <v>13</v>
      </c>
      <c r="C1601" s="19" t="s">
        <v>1062</v>
      </c>
      <c r="D1601" s="25" t="s">
        <v>65</v>
      </c>
      <c r="E1601" s="20" t="s">
        <v>66</v>
      </c>
      <c r="F1601" s="21"/>
      <c r="G1601" s="21"/>
      <c r="H1601" s="28">
        <v>10051</v>
      </c>
      <c r="I1601" s="29">
        <v>10355</v>
      </c>
      <c r="J1601" s="28" t="s">
        <v>15</v>
      </c>
      <c r="K1601" s="29">
        <f t="shared" si="25"/>
        <v>1.0302457466918715</v>
      </c>
    </row>
    <row r="1602" spans="1:11" x14ac:dyDescent="0.2">
      <c r="A1602" s="1" t="s">
        <v>16</v>
      </c>
      <c r="C1602" s="22"/>
      <c r="D1602" s="157"/>
      <c r="E1602" s="23" t="s">
        <v>708</v>
      </c>
      <c r="F1602" s="24"/>
      <c r="G1602" s="24"/>
      <c r="H1602" s="30">
        <v>10051</v>
      </c>
      <c r="I1602" s="31">
        <v>10355</v>
      </c>
      <c r="J1602" s="30"/>
      <c r="K1602" s="31">
        <f t="shared" si="25"/>
        <v>1.0302457466918715</v>
      </c>
    </row>
    <row r="1603" spans="1:11" x14ac:dyDescent="0.2">
      <c r="A1603" s="1" t="s">
        <v>528</v>
      </c>
      <c r="C1603" s="173"/>
      <c r="D1603" s="174"/>
      <c r="E1603" s="175" t="s">
        <v>709</v>
      </c>
      <c r="F1603" s="176"/>
      <c r="G1603" s="176"/>
      <c r="H1603" s="177">
        <v>10051</v>
      </c>
      <c r="I1603" s="178">
        <v>10355</v>
      </c>
      <c r="J1603" s="177"/>
      <c r="K1603" s="178">
        <f t="shared" si="25"/>
        <v>1.0302457466918715</v>
      </c>
    </row>
    <row r="1604" spans="1:11" hidden="1" x14ac:dyDescent="0.2">
      <c r="A1604" s="1" t="s">
        <v>528</v>
      </c>
      <c r="C1604" s="173"/>
      <c r="D1604" s="174"/>
      <c r="E1604" s="175"/>
      <c r="F1604" s="176" t="s">
        <v>710</v>
      </c>
      <c r="G1604" s="176" t="s">
        <v>711</v>
      </c>
      <c r="H1604" s="177"/>
      <c r="I1604" s="178">
        <v>10355</v>
      </c>
      <c r="J1604" s="177"/>
      <c r="K1604" s="178" t="str">
        <f t="shared" si="25"/>
        <v>***</v>
      </c>
    </row>
    <row r="1605" spans="1:11" x14ac:dyDescent="0.2">
      <c r="A1605" s="1" t="s">
        <v>13</v>
      </c>
      <c r="C1605" s="19" t="s">
        <v>1063</v>
      </c>
      <c r="D1605" s="25" t="s">
        <v>65</v>
      </c>
      <c r="E1605" s="20" t="s">
        <v>66</v>
      </c>
      <c r="F1605" s="21"/>
      <c r="G1605" s="21"/>
      <c r="H1605" s="28">
        <v>9133</v>
      </c>
      <c r="I1605" s="29">
        <v>9792</v>
      </c>
      <c r="J1605" s="28" t="s">
        <v>15</v>
      </c>
      <c r="K1605" s="29">
        <f t="shared" si="25"/>
        <v>1.0721559180992006</v>
      </c>
    </row>
    <row r="1606" spans="1:11" x14ac:dyDescent="0.2">
      <c r="A1606" s="1" t="s">
        <v>16</v>
      </c>
      <c r="C1606" s="22"/>
      <c r="D1606" s="157"/>
      <c r="E1606" s="23" t="s">
        <v>708</v>
      </c>
      <c r="F1606" s="24"/>
      <c r="G1606" s="24"/>
      <c r="H1606" s="30">
        <v>9133</v>
      </c>
      <c r="I1606" s="31">
        <v>9792</v>
      </c>
      <c r="J1606" s="30"/>
      <c r="K1606" s="31">
        <f t="shared" si="25"/>
        <v>1.0721559180992006</v>
      </c>
    </row>
    <row r="1607" spans="1:11" x14ac:dyDescent="0.2">
      <c r="A1607" s="1" t="s">
        <v>528</v>
      </c>
      <c r="C1607" s="173"/>
      <c r="D1607" s="174"/>
      <c r="E1607" s="175" t="s">
        <v>709</v>
      </c>
      <c r="F1607" s="176"/>
      <c r="G1607" s="176"/>
      <c r="H1607" s="177">
        <v>9133</v>
      </c>
      <c r="I1607" s="178">
        <v>9792</v>
      </c>
      <c r="J1607" s="177"/>
      <c r="K1607" s="178">
        <f t="shared" si="25"/>
        <v>1.0721559180992006</v>
      </c>
    </row>
    <row r="1608" spans="1:11" hidden="1" x14ac:dyDescent="0.2">
      <c r="A1608" s="1" t="s">
        <v>528</v>
      </c>
      <c r="C1608" s="173"/>
      <c r="D1608" s="174"/>
      <c r="E1608" s="175"/>
      <c r="F1608" s="176" t="s">
        <v>710</v>
      </c>
      <c r="G1608" s="176" t="s">
        <v>711</v>
      </c>
      <c r="H1608" s="177"/>
      <c r="I1608" s="178">
        <v>9792</v>
      </c>
      <c r="J1608" s="177"/>
      <c r="K1608" s="178" t="str">
        <f t="shared" si="25"/>
        <v>***</v>
      </c>
    </row>
    <row r="1609" spans="1:11" x14ac:dyDescent="0.2">
      <c r="A1609" s="1" t="s">
        <v>13</v>
      </c>
      <c r="C1609" s="19" t="s">
        <v>1064</v>
      </c>
      <c r="D1609" s="25" t="s">
        <v>65</v>
      </c>
      <c r="E1609" s="20" t="s">
        <v>66</v>
      </c>
      <c r="F1609" s="21"/>
      <c r="G1609" s="21"/>
      <c r="H1609" s="28">
        <v>15442</v>
      </c>
      <c r="I1609" s="29">
        <v>17342</v>
      </c>
      <c r="J1609" s="28" t="s">
        <v>15</v>
      </c>
      <c r="K1609" s="29">
        <f t="shared" si="25"/>
        <v>1.1230410568579199</v>
      </c>
    </row>
    <row r="1610" spans="1:11" x14ac:dyDescent="0.2">
      <c r="A1610" s="1" t="s">
        <v>16</v>
      </c>
      <c r="C1610" s="22"/>
      <c r="D1610" s="157"/>
      <c r="E1610" s="23" t="s">
        <v>708</v>
      </c>
      <c r="F1610" s="24"/>
      <c r="G1610" s="24"/>
      <c r="H1610" s="30">
        <v>15442</v>
      </c>
      <c r="I1610" s="31">
        <v>17342</v>
      </c>
      <c r="J1610" s="30"/>
      <c r="K1610" s="31">
        <f t="shared" si="25"/>
        <v>1.1230410568579199</v>
      </c>
    </row>
    <row r="1611" spans="1:11" x14ac:dyDescent="0.2">
      <c r="A1611" s="1" t="s">
        <v>528</v>
      </c>
      <c r="C1611" s="173"/>
      <c r="D1611" s="174"/>
      <c r="E1611" s="175" t="s">
        <v>709</v>
      </c>
      <c r="F1611" s="176"/>
      <c r="G1611" s="176"/>
      <c r="H1611" s="177">
        <v>15442</v>
      </c>
      <c r="I1611" s="178">
        <v>17342</v>
      </c>
      <c r="J1611" s="177"/>
      <c r="K1611" s="178">
        <f t="shared" si="25"/>
        <v>1.1230410568579199</v>
      </c>
    </row>
    <row r="1612" spans="1:11" hidden="1" x14ac:dyDescent="0.2">
      <c r="A1612" s="1" t="s">
        <v>528</v>
      </c>
      <c r="C1612" s="173"/>
      <c r="D1612" s="174"/>
      <c r="E1612" s="175"/>
      <c r="F1612" s="176" t="s">
        <v>710</v>
      </c>
      <c r="G1612" s="176" t="s">
        <v>711</v>
      </c>
      <c r="H1612" s="177"/>
      <c r="I1612" s="178">
        <v>17342</v>
      </c>
      <c r="J1612" s="177"/>
      <c r="K1612" s="178" t="str">
        <f t="shared" si="25"/>
        <v>***</v>
      </c>
    </row>
    <row r="1613" spans="1:11" x14ac:dyDescent="0.2">
      <c r="A1613" s="1" t="s">
        <v>13</v>
      </c>
      <c r="C1613" s="19" t="s">
        <v>1065</v>
      </c>
      <c r="D1613" s="25" t="s">
        <v>65</v>
      </c>
      <c r="E1613" s="20" t="s">
        <v>66</v>
      </c>
      <c r="F1613" s="21"/>
      <c r="G1613" s="21"/>
      <c r="H1613" s="28">
        <v>8257</v>
      </c>
      <c r="I1613" s="29">
        <v>9100</v>
      </c>
      <c r="J1613" s="28" t="s">
        <v>15</v>
      </c>
      <c r="K1613" s="29">
        <f t="shared" si="25"/>
        <v>1.1020951919583384</v>
      </c>
    </row>
    <row r="1614" spans="1:11" x14ac:dyDescent="0.2">
      <c r="A1614" s="1" t="s">
        <v>16</v>
      </c>
      <c r="C1614" s="22"/>
      <c r="D1614" s="157"/>
      <c r="E1614" s="23" t="s">
        <v>708</v>
      </c>
      <c r="F1614" s="24"/>
      <c r="G1614" s="24"/>
      <c r="H1614" s="30">
        <v>8257</v>
      </c>
      <c r="I1614" s="31">
        <v>9100</v>
      </c>
      <c r="J1614" s="30"/>
      <c r="K1614" s="31">
        <f t="shared" si="25"/>
        <v>1.1020951919583384</v>
      </c>
    </row>
    <row r="1615" spans="1:11" x14ac:dyDescent="0.2">
      <c r="A1615" s="1" t="s">
        <v>528</v>
      </c>
      <c r="C1615" s="173"/>
      <c r="D1615" s="174"/>
      <c r="E1615" s="175" t="s">
        <v>709</v>
      </c>
      <c r="F1615" s="176"/>
      <c r="G1615" s="176"/>
      <c r="H1615" s="177">
        <v>8257</v>
      </c>
      <c r="I1615" s="178">
        <v>9100</v>
      </c>
      <c r="J1615" s="177"/>
      <c r="K1615" s="178">
        <f t="shared" si="25"/>
        <v>1.1020951919583384</v>
      </c>
    </row>
    <row r="1616" spans="1:11" hidden="1" x14ac:dyDescent="0.2">
      <c r="A1616" s="1" t="s">
        <v>528</v>
      </c>
      <c r="C1616" s="173"/>
      <c r="D1616" s="174"/>
      <c r="E1616" s="175"/>
      <c r="F1616" s="176" t="s">
        <v>710</v>
      </c>
      <c r="G1616" s="176" t="s">
        <v>711</v>
      </c>
      <c r="H1616" s="177"/>
      <c r="I1616" s="178">
        <v>9100</v>
      </c>
      <c r="J1616" s="177"/>
      <c r="K1616" s="178" t="str">
        <f t="shared" si="25"/>
        <v>***</v>
      </c>
    </row>
    <row r="1617" spans="1:11" x14ac:dyDescent="0.2">
      <c r="A1617" s="1" t="s">
        <v>13</v>
      </c>
      <c r="C1617" s="19" t="s">
        <v>1066</v>
      </c>
      <c r="D1617" s="25" t="s">
        <v>65</v>
      </c>
      <c r="E1617" s="20" t="s">
        <v>66</v>
      </c>
      <c r="F1617" s="21"/>
      <c r="G1617" s="21"/>
      <c r="H1617" s="28">
        <v>6590</v>
      </c>
      <c r="I1617" s="29">
        <v>8126</v>
      </c>
      <c r="J1617" s="28" t="s">
        <v>15</v>
      </c>
      <c r="K1617" s="29">
        <f t="shared" si="25"/>
        <v>1.2330804248861913</v>
      </c>
    </row>
    <row r="1618" spans="1:11" x14ac:dyDescent="0.2">
      <c r="A1618" s="1" t="s">
        <v>16</v>
      </c>
      <c r="C1618" s="22"/>
      <c r="D1618" s="157"/>
      <c r="E1618" s="23" t="s">
        <v>708</v>
      </c>
      <c r="F1618" s="24"/>
      <c r="G1618" s="24"/>
      <c r="H1618" s="30">
        <v>6590</v>
      </c>
      <c r="I1618" s="31">
        <v>8126</v>
      </c>
      <c r="J1618" s="30"/>
      <c r="K1618" s="31">
        <f t="shared" si="25"/>
        <v>1.2330804248861913</v>
      </c>
    </row>
    <row r="1619" spans="1:11" x14ac:dyDescent="0.2">
      <c r="A1619" s="1" t="s">
        <v>528</v>
      </c>
      <c r="C1619" s="173"/>
      <c r="D1619" s="174"/>
      <c r="E1619" s="175" t="s">
        <v>709</v>
      </c>
      <c r="F1619" s="176"/>
      <c r="G1619" s="176"/>
      <c r="H1619" s="177">
        <v>6590</v>
      </c>
      <c r="I1619" s="178">
        <v>8126</v>
      </c>
      <c r="J1619" s="177"/>
      <c r="K1619" s="178">
        <f t="shared" si="25"/>
        <v>1.2330804248861913</v>
      </c>
    </row>
    <row r="1620" spans="1:11" hidden="1" x14ac:dyDescent="0.2">
      <c r="A1620" s="1" t="s">
        <v>528</v>
      </c>
      <c r="C1620" s="173"/>
      <c r="D1620" s="174"/>
      <c r="E1620" s="175"/>
      <c r="F1620" s="176" t="s">
        <v>710</v>
      </c>
      <c r="G1620" s="176" t="s">
        <v>856</v>
      </c>
      <c r="H1620" s="177"/>
      <c r="I1620" s="178">
        <v>8126</v>
      </c>
      <c r="J1620" s="177"/>
      <c r="K1620" s="178" t="str">
        <f t="shared" si="25"/>
        <v>***</v>
      </c>
    </row>
    <row r="1621" spans="1:11" x14ac:dyDescent="0.2">
      <c r="A1621" s="1" t="s">
        <v>13</v>
      </c>
      <c r="C1621" s="19" t="s">
        <v>1067</v>
      </c>
      <c r="D1621" s="25" t="s">
        <v>65</v>
      </c>
      <c r="E1621" s="20" t="s">
        <v>66</v>
      </c>
      <c r="F1621" s="21"/>
      <c r="G1621" s="21"/>
      <c r="H1621" s="28">
        <v>8545</v>
      </c>
      <c r="I1621" s="29">
        <v>9712</v>
      </c>
      <c r="J1621" s="28" t="s">
        <v>15</v>
      </c>
      <c r="K1621" s="29">
        <f t="shared" si="25"/>
        <v>1.1365710942071388</v>
      </c>
    </row>
    <row r="1622" spans="1:11" x14ac:dyDescent="0.2">
      <c r="A1622" s="1" t="s">
        <v>16</v>
      </c>
      <c r="C1622" s="22"/>
      <c r="D1622" s="157"/>
      <c r="E1622" s="23" t="s">
        <v>708</v>
      </c>
      <c r="F1622" s="24"/>
      <c r="G1622" s="24"/>
      <c r="H1622" s="30">
        <v>8545</v>
      </c>
      <c r="I1622" s="31">
        <v>9712</v>
      </c>
      <c r="J1622" s="30"/>
      <c r="K1622" s="31">
        <f t="shared" si="25"/>
        <v>1.1365710942071388</v>
      </c>
    </row>
    <row r="1623" spans="1:11" x14ac:dyDescent="0.2">
      <c r="A1623" s="1" t="s">
        <v>528</v>
      </c>
      <c r="C1623" s="173"/>
      <c r="D1623" s="174"/>
      <c r="E1623" s="175" t="s">
        <v>709</v>
      </c>
      <c r="F1623" s="176"/>
      <c r="G1623" s="176"/>
      <c r="H1623" s="177">
        <v>8545</v>
      </c>
      <c r="I1623" s="178">
        <v>9712</v>
      </c>
      <c r="J1623" s="177"/>
      <c r="K1623" s="178">
        <f t="shared" si="25"/>
        <v>1.1365710942071388</v>
      </c>
    </row>
    <row r="1624" spans="1:11" hidden="1" x14ac:dyDescent="0.2">
      <c r="A1624" s="1" t="s">
        <v>528</v>
      </c>
      <c r="C1624" s="173"/>
      <c r="D1624" s="174"/>
      <c r="E1624" s="175"/>
      <c r="F1624" s="176" t="s">
        <v>710</v>
      </c>
      <c r="G1624" s="176" t="s">
        <v>711</v>
      </c>
      <c r="H1624" s="177"/>
      <c r="I1624" s="178">
        <v>9712</v>
      </c>
      <c r="J1624" s="177"/>
      <c r="K1624" s="178" t="str">
        <f t="shared" si="25"/>
        <v>***</v>
      </c>
    </row>
    <row r="1625" spans="1:11" x14ac:dyDescent="0.2">
      <c r="A1625" s="1" t="s">
        <v>13</v>
      </c>
      <c r="C1625" s="19" t="s">
        <v>1068</v>
      </c>
      <c r="D1625" s="25" t="s">
        <v>65</v>
      </c>
      <c r="E1625" s="20" t="s">
        <v>66</v>
      </c>
      <c r="F1625" s="21"/>
      <c r="G1625" s="21"/>
      <c r="H1625" s="28">
        <v>16883</v>
      </c>
      <c r="I1625" s="29">
        <v>17932</v>
      </c>
      <c r="J1625" s="28" t="s">
        <v>15</v>
      </c>
      <c r="K1625" s="29">
        <f t="shared" si="25"/>
        <v>1.0621335070781259</v>
      </c>
    </row>
    <row r="1626" spans="1:11" x14ac:dyDescent="0.2">
      <c r="A1626" s="1" t="s">
        <v>16</v>
      </c>
      <c r="C1626" s="22"/>
      <c r="D1626" s="157"/>
      <c r="E1626" s="23" t="s">
        <v>708</v>
      </c>
      <c r="F1626" s="24"/>
      <c r="G1626" s="24"/>
      <c r="H1626" s="30">
        <v>16883</v>
      </c>
      <c r="I1626" s="31">
        <v>17932</v>
      </c>
      <c r="J1626" s="30"/>
      <c r="K1626" s="31">
        <f t="shared" si="25"/>
        <v>1.0621335070781259</v>
      </c>
    </row>
    <row r="1627" spans="1:11" x14ac:dyDescent="0.2">
      <c r="A1627" s="1" t="s">
        <v>528</v>
      </c>
      <c r="C1627" s="173"/>
      <c r="D1627" s="174"/>
      <c r="E1627" s="175" t="s">
        <v>709</v>
      </c>
      <c r="F1627" s="176"/>
      <c r="G1627" s="176"/>
      <c r="H1627" s="177">
        <v>16883</v>
      </c>
      <c r="I1627" s="178">
        <v>17932</v>
      </c>
      <c r="J1627" s="177"/>
      <c r="K1627" s="178">
        <f t="shared" si="25"/>
        <v>1.0621335070781259</v>
      </c>
    </row>
    <row r="1628" spans="1:11" hidden="1" x14ac:dyDescent="0.2">
      <c r="A1628" s="1" t="s">
        <v>528</v>
      </c>
      <c r="C1628" s="173"/>
      <c r="D1628" s="174"/>
      <c r="E1628" s="175"/>
      <c r="F1628" s="176" t="s">
        <v>710</v>
      </c>
      <c r="G1628" s="176" t="s">
        <v>711</v>
      </c>
      <c r="H1628" s="177"/>
      <c r="I1628" s="178">
        <v>17932</v>
      </c>
      <c r="J1628" s="177"/>
      <c r="K1628" s="178" t="str">
        <f t="shared" si="25"/>
        <v>***</v>
      </c>
    </row>
    <row r="1629" spans="1:11" x14ac:dyDescent="0.2">
      <c r="A1629" s="1" t="s">
        <v>13</v>
      </c>
      <c r="C1629" s="19" t="s">
        <v>1069</v>
      </c>
      <c r="D1629" s="25" t="s">
        <v>65</v>
      </c>
      <c r="E1629" s="20" t="s">
        <v>66</v>
      </c>
      <c r="F1629" s="21"/>
      <c r="G1629" s="21"/>
      <c r="H1629" s="28">
        <v>8983</v>
      </c>
      <c r="I1629" s="29">
        <v>9139</v>
      </c>
      <c r="J1629" s="28" t="s">
        <v>15</v>
      </c>
      <c r="K1629" s="29">
        <f t="shared" si="25"/>
        <v>1.0173661360347324</v>
      </c>
    </row>
    <row r="1630" spans="1:11" x14ac:dyDescent="0.2">
      <c r="A1630" s="1" t="s">
        <v>16</v>
      </c>
      <c r="C1630" s="22"/>
      <c r="D1630" s="157"/>
      <c r="E1630" s="23" t="s">
        <v>708</v>
      </c>
      <c r="F1630" s="24"/>
      <c r="G1630" s="24"/>
      <c r="H1630" s="30">
        <v>8983</v>
      </c>
      <c r="I1630" s="31">
        <v>9139</v>
      </c>
      <c r="J1630" s="30"/>
      <c r="K1630" s="31">
        <f t="shared" si="25"/>
        <v>1.0173661360347324</v>
      </c>
    </row>
    <row r="1631" spans="1:11" x14ac:dyDescent="0.2">
      <c r="A1631" s="1" t="s">
        <v>528</v>
      </c>
      <c r="C1631" s="173"/>
      <c r="D1631" s="174"/>
      <c r="E1631" s="175" t="s">
        <v>709</v>
      </c>
      <c r="F1631" s="176"/>
      <c r="G1631" s="176"/>
      <c r="H1631" s="177">
        <v>8983</v>
      </c>
      <c r="I1631" s="178">
        <v>9139</v>
      </c>
      <c r="J1631" s="177"/>
      <c r="K1631" s="178">
        <f t="shared" si="25"/>
        <v>1.0173661360347324</v>
      </c>
    </row>
    <row r="1632" spans="1:11" hidden="1" x14ac:dyDescent="0.2">
      <c r="A1632" s="1" t="s">
        <v>528</v>
      </c>
      <c r="C1632" s="173"/>
      <c r="D1632" s="174"/>
      <c r="E1632" s="175"/>
      <c r="F1632" s="176" t="s">
        <v>710</v>
      </c>
      <c r="G1632" s="176" t="s">
        <v>711</v>
      </c>
      <c r="H1632" s="177"/>
      <c r="I1632" s="178">
        <v>9139</v>
      </c>
      <c r="J1632" s="177"/>
      <c r="K1632" s="178" t="str">
        <f t="shared" si="25"/>
        <v>***</v>
      </c>
    </row>
    <row r="1633" spans="1:11" x14ac:dyDescent="0.2">
      <c r="A1633" s="1" t="s">
        <v>13</v>
      </c>
      <c r="C1633" s="19" t="s">
        <v>1070</v>
      </c>
      <c r="D1633" s="25" t="s">
        <v>65</v>
      </c>
      <c r="E1633" s="20" t="s">
        <v>66</v>
      </c>
      <c r="F1633" s="21"/>
      <c r="G1633" s="21"/>
      <c r="H1633" s="28">
        <v>15061</v>
      </c>
      <c r="I1633" s="29">
        <v>14279</v>
      </c>
      <c r="J1633" s="28" t="s">
        <v>15</v>
      </c>
      <c r="K1633" s="29">
        <f t="shared" si="25"/>
        <v>0.94807781687802939</v>
      </c>
    </row>
    <row r="1634" spans="1:11" x14ac:dyDescent="0.2">
      <c r="A1634" s="1" t="s">
        <v>16</v>
      </c>
      <c r="C1634" s="22"/>
      <c r="D1634" s="157"/>
      <c r="E1634" s="23" t="s">
        <v>708</v>
      </c>
      <c r="F1634" s="24"/>
      <c r="G1634" s="24"/>
      <c r="H1634" s="30">
        <v>15061</v>
      </c>
      <c r="I1634" s="31">
        <v>14279</v>
      </c>
      <c r="J1634" s="30"/>
      <c r="K1634" s="31">
        <f t="shared" si="25"/>
        <v>0.94807781687802939</v>
      </c>
    </row>
    <row r="1635" spans="1:11" x14ac:dyDescent="0.2">
      <c r="A1635" s="1" t="s">
        <v>528</v>
      </c>
      <c r="C1635" s="173"/>
      <c r="D1635" s="174"/>
      <c r="E1635" s="175" t="s">
        <v>709</v>
      </c>
      <c r="F1635" s="176"/>
      <c r="G1635" s="176"/>
      <c r="H1635" s="177">
        <v>15061</v>
      </c>
      <c r="I1635" s="178">
        <v>14279</v>
      </c>
      <c r="J1635" s="177"/>
      <c r="K1635" s="178">
        <f t="shared" si="25"/>
        <v>0.94807781687802939</v>
      </c>
    </row>
    <row r="1636" spans="1:11" hidden="1" x14ac:dyDescent="0.2">
      <c r="A1636" s="1" t="s">
        <v>528</v>
      </c>
      <c r="C1636" s="173"/>
      <c r="D1636" s="174"/>
      <c r="E1636" s="175"/>
      <c r="F1636" s="176" t="s">
        <v>710</v>
      </c>
      <c r="G1636" s="176" t="s">
        <v>711</v>
      </c>
      <c r="H1636" s="177"/>
      <c r="I1636" s="178">
        <v>14279</v>
      </c>
      <c r="J1636" s="177"/>
      <c r="K1636" s="178" t="str">
        <f t="shared" si="25"/>
        <v>***</v>
      </c>
    </row>
    <row r="1637" spans="1:11" x14ac:dyDescent="0.2">
      <c r="A1637" s="1" t="s">
        <v>13</v>
      </c>
      <c r="C1637" s="19" t="s">
        <v>1071</v>
      </c>
      <c r="D1637" s="25" t="s">
        <v>65</v>
      </c>
      <c r="E1637" s="20" t="s">
        <v>66</v>
      </c>
      <c r="F1637" s="21"/>
      <c r="G1637" s="21"/>
      <c r="H1637" s="28">
        <v>12908</v>
      </c>
      <c r="I1637" s="29">
        <v>14002</v>
      </c>
      <c r="J1637" s="28" t="s">
        <v>15</v>
      </c>
      <c r="K1637" s="29">
        <f t="shared" si="25"/>
        <v>1.0847536411527734</v>
      </c>
    </row>
    <row r="1638" spans="1:11" x14ac:dyDescent="0.2">
      <c r="A1638" s="1" t="s">
        <v>16</v>
      </c>
      <c r="C1638" s="22"/>
      <c r="D1638" s="157"/>
      <c r="E1638" s="23" t="s">
        <v>708</v>
      </c>
      <c r="F1638" s="24"/>
      <c r="G1638" s="24"/>
      <c r="H1638" s="30">
        <v>12908</v>
      </c>
      <c r="I1638" s="31">
        <v>14002</v>
      </c>
      <c r="J1638" s="30"/>
      <c r="K1638" s="31">
        <f t="shared" si="25"/>
        <v>1.0847536411527734</v>
      </c>
    </row>
    <row r="1639" spans="1:11" x14ac:dyDescent="0.2">
      <c r="A1639" s="1" t="s">
        <v>528</v>
      </c>
      <c r="C1639" s="173"/>
      <c r="D1639" s="174"/>
      <c r="E1639" s="175" t="s">
        <v>709</v>
      </c>
      <c r="F1639" s="176"/>
      <c r="G1639" s="176"/>
      <c r="H1639" s="177">
        <v>12908</v>
      </c>
      <c r="I1639" s="178">
        <v>14002</v>
      </c>
      <c r="J1639" s="177"/>
      <c r="K1639" s="178">
        <f t="shared" si="25"/>
        <v>1.0847536411527734</v>
      </c>
    </row>
    <row r="1640" spans="1:11" hidden="1" x14ac:dyDescent="0.2">
      <c r="A1640" s="1" t="s">
        <v>528</v>
      </c>
      <c r="C1640" s="173"/>
      <c r="D1640" s="174"/>
      <c r="E1640" s="175"/>
      <c r="F1640" s="176" t="s">
        <v>710</v>
      </c>
      <c r="G1640" s="176" t="s">
        <v>711</v>
      </c>
      <c r="H1640" s="177"/>
      <c r="I1640" s="178">
        <v>14002</v>
      </c>
      <c r="J1640" s="177"/>
      <c r="K1640" s="178" t="str">
        <f t="shared" si="25"/>
        <v>***</v>
      </c>
    </row>
    <row r="1641" spans="1:11" x14ac:dyDescent="0.2">
      <c r="A1641" s="1" t="s">
        <v>13</v>
      </c>
      <c r="C1641" s="19" t="s">
        <v>1072</v>
      </c>
      <c r="D1641" s="25" t="s">
        <v>65</v>
      </c>
      <c r="E1641" s="20" t="s">
        <v>66</v>
      </c>
      <c r="F1641" s="21"/>
      <c r="G1641" s="21"/>
      <c r="H1641" s="28">
        <v>9686</v>
      </c>
      <c r="I1641" s="29">
        <v>11185</v>
      </c>
      <c r="J1641" s="28" t="s">
        <v>15</v>
      </c>
      <c r="K1641" s="29">
        <f t="shared" si="25"/>
        <v>1.1547594466239934</v>
      </c>
    </row>
    <row r="1642" spans="1:11" x14ac:dyDescent="0.2">
      <c r="A1642" s="1" t="s">
        <v>16</v>
      </c>
      <c r="C1642" s="22"/>
      <c r="D1642" s="157"/>
      <c r="E1642" s="23" t="s">
        <v>708</v>
      </c>
      <c r="F1642" s="24"/>
      <c r="G1642" s="24"/>
      <c r="H1642" s="30">
        <v>9686</v>
      </c>
      <c r="I1642" s="31">
        <v>11185</v>
      </c>
      <c r="J1642" s="30"/>
      <c r="K1642" s="31">
        <f t="shared" si="25"/>
        <v>1.1547594466239934</v>
      </c>
    </row>
    <row r="1643" spans="1:11" x14ac:dyDescent="0.2">
      <c r="A1643" s="1" t="s">
        <v>528</v>
      </c>
      <c r="C1643" s="173"/>
      <c r="D1643" s="174"/>
      <c r="E1643" s="175" t="s">
        <v>709</v>
      </c>
      <c r="F1643" s="176"/>
      <c r="G1643" s="176"/>
      <c r="H1643" s="177">
        <v>9686</v>
      </c>
      <c r="I1643" s="178">
        <v>11185</v>
      </c>
      <c r="J1643" s="177"/>
      <c r="K1643" s="178">
        <f t="shared" si="25"/>
        <v>1.1547594466239934</v>
      </c>
    </row>
    <row r="1644" spans="1:11" hidden="1" x14ac:dyDescent="0.2">
      <c r="A1644" s="1" t="s">
        <v>528</v>
      </c>
      <c r="C1644" s="173"/>
      <c r="D1644" s="174"/>
      <c r="E1644" s="175"/>
      <c r="F1644" s="176" t="s">
        <v>710</v>
      </c>
      <c r="G1644" s="176" t="s">
        <v>711</v>
      </c>
      <c r="H1644" s="177"/>
      <c r="I1644" s="178">
        <v>11185</v>
      </c>
      <c r="J1644" s="177"/>
      <c r="K1644" s="178" t="str">
        <f t="shared" si="25"/>
        <v>***</v>
      </c>
    </row>
    <row r="1645" spans="1:11" x14ac:dyDescent="0.2">
      <c r="A1645" s="1" t="s">
        <v>13</v>
      </c>
      <c r="C1645" s="19" t="s">
        <v>1073</v>
      </c>
      <c r="D1645" s="25" t="s">
        <v>65</v>
      </c>
      <c r="E1645" s="20" t="s">
        <v>66</v>
      </c>
      <c r="F1645" s="21"/>
      <c r="G1645" s="21"/>
      <c r="H1645" s="28">
        <v>14008</v>
      </c>
      <c r="I1645" s="29">
        <v>14281</v>
      </c>
      <c r="J1645" s="28" t="s">
        <v>15</v>
      </c>
      <c r="K1645" s="29">
        <f t="shared" si="25"/>
        <v>1.0194888635065678</v>
      </c>
    </row>
    <row r="1646" spans="1:11" x14ac:dyDescent="0.2">
      <c r="A1646" s="1" t="s">
        <v>16</v>
      </c>
      <c r="C1646" s="22"/>
      <c r="D1646" s="157"/>
      <c r="E1646" s="23" t="s">
        <v>708</v>
      </c>
      <c r="F1646" s="24"/>
      <c r="G1646" s="24"/>
      <c r="H1646" s="30">
        <v>14008</v>
      </c>
      <c r="I1646" s="31">
        <v>14281</v>
      </c>
      <c r="J1646" s="30"/>
      <c r="K1646" s="31">
        <f t="shared" si="25"/>
        <v>1.0194888635065678</v>
      </c>
    </row>
    <row r="1647" spans="1:11" x14ac:dyDescent="0.2">
      <c r="A1647" s="1" t="s">
        <v>528</v>
      </c>
      <c r="C1647" s="173"/>
      <c r="D1647" s="174"/>
      <c r="E1647" s="175" t="s">
        <v>709</v>
      </c>
      <c r="F1647" s="176"/>
      <c r="G1647" s="176"/>
      <c r="H1647" s="177">
        <v>14008</v>
      </c>
      <c r="I1647" s="178">
        <v>14281</v>
      </c>
      <c r="J1647" s="177"/>
      <c r="K1647" s="178">
        <f t="shared" si="25"/>
        <v>1.0194888635065678</v>
      </c>
    </row>
    <row r="1648" spans="1:11" hidden="1" x14ac:dyDescent="0.2">
      <c r="A1648" s="1" t="s">
        <v>528</v>
      </c>
      <c r="C1648" s="173"/>
      <c r="D1648" s="174"/>
      <c r="E1648" s="175"/>
      <c r="F1648" s="176" t="s">
        <v>710</v>
      </c>
      <c r="G1648" s="176" t="s">
        <v>711</v>
      </c>
      <c r="H1648" s="177"/>
      <c r="I1648" s="178">
        <v>14281</v>
      </c>
      <c r="J1648" s="177"/>
      <c r="K1648" s="178" t="str">
        <f t="shared" si="25"/>
        <v>***</v>
      </c>
    </row>
    <row r="1649" spans="1:11" x14ac:dyDescent="0.2">
      <c r="A1649" s="1" t="s">
        <v>13</v>
      </c>
      <c r="C1649" s="19" t="s">
        <v>1074</v>
      </c>
      <c r="D1649" s="25" t="s">
        <v>65</v>
      </c>
      <c r="E1649" s="20" t="s">
        <v>66</v>
      </c>
      <c r="F1649" s="21"/>
      <c r="G1649" s="21"/>
      <c r="H1649" s="28">
        <v>11313</v>
      </c>
      <c r="I1649" s="29">
        <v>11233</v>
      </c>
      <c r="J1649" s="28" t="s">
        <v>15</v>
      </c>
      <c r="K1649" s="29">
        <f t="shared" si="25"/>
        <v>0.99292848934853706</v>
      </c>
    </row>
    <row r="1650" spans="1:11" x14ac:dyDescent="0.2">
      <c r="A1650" s="1" t="s">
        <v>16</v>
      </c>
      <c r="C1650" s="22"/>
      <c r="D1650" s="157"/>
      <c r="E1650" s="23" t="s">
        <v>708</v>
      </c>
      <c r="F1650" s="24"/>
      <c r="G1650" s="24"/>
      <c r="H1650" s="30">
        <v>11313</v>
      </c>
      <c r="I1650" s="31">
        <v>11233</v>
      </c>
      <c r="J1650" s="30"/>
      <c r="K1650" s="31">
        <f t="shared" si="25"/>
        <v>0.99292848934853706</v>
      </c>
    </row>
    <row r="1651" spans="1:11" x14ac:dyDescent="0.2">
      <c r="A1651" s="1" t="s">
        <v>528</v>
      </c>
      <c r="C1651" s="173"/>
      <c r="D1651" s="174"/>
      <c r="E1651" s="175" t="s">
        <v>709</v>
      </c>
      <c r="F1651" s="176"/>
      <c r="G1651" s="176"/>
      <c r="H1651" s="177">
        <v>11313</v>
      </c>
      <c r="I1651" s="178">
        <v>11233</v>
      </c>
      <c r="J1651" s="177"/>
      <c r="K1651" s="178">
        <f t="shared" si="25"/>
        <v>0.99292848934853706</v>
      </c>
    </row>
    <row r="1652" spans="1:11" hidden="1" x14ac:dyDescent="0.2">
      <c r="A1652" s="1" t="s">
        <v>528</v>
      </c>
      <c r="C1652" s="173"/>
      <c r="D1652" s="174"/>
      <c r="E1652" s="175"/>
      <c r="F1652" s="176" t="s">
        <v>710</v>
      </c>
      <c r="G1652" s="176" t="s">
        <v>711</v>
      </c>
      <c r="H1652" s="177"/>
      <c r="I1652" s="178">
        <v>11233</v>
      </c>
      <c r="J1652" s="177"/>
      <c r="K1652" s="178" t="str">
        <f t="shared" si="25"/>
        <v>***</v>
      </c>
    </row>
    <row r="1653" spans="1:11" x14ac:dyDescent="0.2">
      <c r="A1653" s="1" t="s">
        <v>13</v>
      </c>
      <c r="C1653" s="19" t="s">
        <v>1075</v>
      </c>
      <c r="D1653" s="25" t="s">
        <v>64</v>
      </c>
      <c r="E1653" s="20" t="s">
        <v>713</v>
      </c>
      <c r="F1653" s="21"/>
      <c r="G1653" s="21"/>
      <c r="H1653" s="28">
        <v>46573</v>
      </c>
      <c r="I1653" s="29">
        <v>48011</v>
      </c>
      <c r="J1653" s="28" t="s">
        <v>15</v>
      </c>
      <c r="K1653" s="29">
        <f t="shared" si="25"/>
        <v>1.0308762587765443</v>
      </c>
    </row>
    <row r="1654" spans="1:11" x14ac:dyDescent="0.2">
      <c r="A1654" s="1" t="s">
        <v>16</v>
      </c>
      <c r="C1654" s="22"/>
      <c r="D1654" s="157"/>
      <c r="E1654" s="23" t="s">
        <v>62</v>
      </c>
      <c r="F1654" s="24"/>
      <c r="G1654" s="24"/>
      <c r="H1654" s="30">
        <v>46573</v>
      </c>
      <c r="I1654" s="31">
        <v>48011</v>
      </c>
      <c r="J1654" s="30"/>
      <c r="K1654" s="31">
        <f t="shared" si="25"/>
        <v>1.0308762587765443</v>
      </c>
    </row>
    <row r="1655" spans="1:11" x14ac:dyDescent="0.2">
      <c r="A1655" s="1" t="s">
        <v>528</v>
      </c>
      <c r="C1655" s="173"/>
      <c r="D1655" s="174"/>
      <c r="E1655" s="175" t="s">
        <v>529</v>
      </c>
      <c r="F1655" s="176"/>
      <c r="G1655" s="176"/>
      <c r="H1655" s="177">
        <v>5017</v>
      </c>
      <c r="I1655" s="178">
        <v>5017</v>
      </c>
      <c r="J1655" s="177"/>
      <c r="K1655" s="178">
        <f t="shared" si="25"/>
        <v>1</v>
      </c>
    </row>
    <row r="1656" spans="1:11" hidden="1" x14ac:dyDescent="0.2">
      <c r="A1656" s="1" t="s">
        <v>528</v>
      </c>
      <c r="C1656" s="173"/>
      <c r="D1656" s="174"/>
      <c r="E1656" s="175"/>
      <c r="F1656" s="176" t="s">
        <v>530</v>
      </c>
      <c r="G1656" s="176" t="s">
        <v>550</v>
      </c>
      <c r="H1656" s="177"/>
      <c r="I1656" s="178">
        <v>5017</v>
      </c>
      <c r="J1656" s="177"/>
      <c r="K1656" s="178" t="str">
        <f t="shared" si="25"/>
        <v>***</v>
      </c>
    </row>
    <row r="1657" spans="1:11" x14ac:dyDescent="0.2">
      <c r="A1657" s="1" t="s">
        <v>528</v>
      </c>
      <c r="C1657" s="173"/>
      <c r="D1657" s="174"/>
      <c r="E1657" s="175" t="s">
        <v>709</v>
      </c>
      <c r="F1657" s="176"/>
      <c r="G1657" s="176"/>
      <c r="H1657" s="177">
        <v>41556</v>
      </c>
      <c r="I1657" s="178">
        <v>42994</v>
      </c>
      <c r="J1657" s="177"/>
      <c r="K1657" s="178">
        <f t="shared" si="25"/>
        <v>1.0346039079795939</v>
      </c>
    </row>
    <row r="1658" spans="1:11" hidden="1" x14ac:dyDescent="0.2">
      <c r="A1658" s="1" t="s">
        <v>528</v>
      </c>
      <c r="C1658" s="173"/>
      <c r="D1658" s="174"/>
      <c r="E1658" s="175"/>
      <c r="F1658" s="176" t="s">
        <v>710</v>
      </c>
      <c r="G1658" s="176" t="s">
        <v>550</v>
      </c>
      <c r="H1658" s="177"/>
      <c r="I1658" s="178">
        <v>42994</v>
      </c>
      <c r="J1658" s="177"/>
      <c r="K1658" s="178" t="str">
        <f t="shared" si="25"/>
        <v>***</v>
      </c>
    </row>
    <row r="1659" spans="1:11" x14ac:dyDescent="0.2">
      <c r="A1659" s="1" t="s">
        <v>13</v>
      </c>
      <c r="C1659" s="19" t="s">
        <v>1076</v>
      </c>
      <c r="D1659" s="25" t="s">
        <v>64</v>
      </c>
      <c r="E1659" s="20" t="s">
        <v>713</v>
      </c>
      <c r="F1659" s="21"/>
      <c r="G1659" s="21"/>
      <c r="H1659" s="28">
        <v>53075</v>
      </c>
      <c r="I1659" s="29">
        <v>56069</v>
      </c>
      <c r="J1659" s="28" t="s">
        <v>15</v>
      </c>
      <c r="K1659" s="29">
        <f t="shared" si="25"/>
        <v>1.0564107395195479</v>
      </c>
    </row>
    <row r="1660" spans="1:11" x14ac:dyDescent="0.2">
      <c r="A1660" s="1" t="s">
        <v>16</v>
      </c>
      <c r="C1660" s="22"/>
      <c r="D1660" s="157"/>
      <c r="E1660" s="23" t="s">
        <v>62</v>
      </c>
      <c r="F1660" s="24"/>
      <c r="G1660" s="24"/>
      <c r="H1660" s="30">
        <v>53075</v>
      </c>
      <c r="I1660" s="31">
        <v>56069</v>
      </c>
      <c r="J1660" s="30"/>
      <c r="K1660" s="31">
        <f t="shared" ref="K1660:K1723" si="26">IF(H1660=0,"***",I1660/H1660)</f>
        <v>1.0564107395195479</v>
      </c>
    </row>
    <row r="1661" spans="1:11" x14ac:dyDescent="0.2">
      <c r="A1661" s="1" t="s">
        <v>528</v>
      </c>
      <c r="C1661" s="173"/>
      <c r="D1661" s="174"/>
      <c r="E1661" s="175" t="s">
        <v>529</v>
      </c>
      <c r="F1661" s="176"/>
      <c r="G1661" s="176"/>
      <c r="H1661" s="177">
        <v>4244</v>
      </c>
      <c r="I1661" s="178">
        <v>4244</v>
      </c>
      <c r="J1661" s="177"/>
      <c r="K1661" s="178">
        <f t="shared" si="26"/>
        <v>1</v>
      </c>
    </row>
    <row r="1662" spans="1:11" hidden="1" x14ac:dyDescent="0.2">
      <c r="A1662" s="1" t="s">
        <v>528</v>
      </c>
      <c r="C1662" s="173"/>
      <c r="D1662" s="174"/>
      <c r="E1662" s="175"/>
      <c r="F1662" s="176" t="s">
        <v>530</v>
      </c>
      <c r="G1662" s="176" t="s">
        <v>550</v>
      </c>
      <c r="H1662" s="177"/>
      <c r="I1662" s="178">
        <v>4244</v>
      </c>
      <c r="J1662" s="177"/>
      <c r="K1662" s="178" t="str">
        <f t="shared" si="26"/>
        <v>***</v>
      </c>
    </row>
    <row r="1663" spans="1:11" x14ac:dyDescent="0.2">
      <c r="A1663" s="1" t="s">
        <v>528</v>
      </c>
      <c r="C1663" s="173"/>
      <c r="D1663" s="174"/>
      <c r="E1663" s="175" t="s">
        <v>709</v>
      </c>
      <c r="F1663" s="176"/>
      <c r="G1663" s="176"/>
      <c r="H1663" s="177">
        <v>48831</v>
      </c>
      <c r="I1663" s="178">
        <v>51825</v>
      </c>
      <c r="J1663" s="177"/>
      <c r="K1663" s="178">
        <f t="shared" si="26"/>
        <v>1.0613135098605395</v>
      </c>
    </row>
    <row r="1664" spans="1:11" hidden="1" x14ac:dyDescent="0.2">
      <c r="A1664" s="1" t="s">
        <v>528</v>
      </c>
      <c r="C1664" s="173"/>
      <c r="D1664" s="174"/>
      <c r="E1664" s="175"/>
      <c r="F1664" s="176" t="s">
        <v>710</v>
      </c>
      <c r="G1664" s="176" t="s">
        <v>550</v>
      </c>
      <c r="H1664" s="177"/>
      <c r="I1664" s="178">
        <v>51825</v>
      </c>
      <c r="J1664" s="177"/>
      <c r="K1664" s="178" t="str">
        <f t="shared" si="26"/>
        <v>***</v>
      </c>
    </row>
    <row r="1665" spans="1:11" x14ac:dyDescent="0.2">
      <c r="A1665" s="1" t="s">
        <v>13</v>
      </c>
      <c r="C1665" s="19" t="s">
        <v>1077</v>
      </c>
      <c r="D1665" s="25" t="s">
        <v>64</v>
      </c>
      <c r="E1665" s="20" t="s">
        <v>713</v>
      </c>
      <c r="F1665" s="21"/>
      <c r="G1665" s="21"/>
      <c r="H1665" s="28">
        <v>45789</v>
      </c>
      <c r="I1665" s="29">
        <v>47443</v>
      </c>
      <c r="J1665" s="28" t="s">
        <v>15</v>
      </c>
      <c r="K1665" s="29">
        <f t="shared" si="26"/>
        <v>1.0361222127585228</v>
      </c>
    </row>
    <row r="1666" spans="1:11" x14ac:dyDescent="0.2">
      <c r="A1666" s="1" t="s">
        <v>16</v>
      </c>
      <c r="C1666" s="22"/>
      <c r="D1666" s="157"/>
      <c r="E1666" s="23" t="s">
        <v>62</v>
      </c>
      <c r="F1666" s="24"/>
      <c r="G1666" s="24"/>
      <c r="H1666" s="30">
        <v>45789</v>
      </c>
      <c r="I1666" s="31">
        <v>47443</v>
      </c>
      <c r="J1666" s="30"/>
      <c r="K1666" s="31">
        <f t="shared" si="26"/>
        <v>1.0361222127585228</v>
      </c>
    </row>
    <row r="1667" spans="1:11" x14ac:dyDescent="0.2">
      <c r="A1667" s="1" t="s">
        <v>528</v>
      </c>
      <c r="C1667" s="173"/>
      <c r="D1667" s="174"/>
      <c r="E1667" s="175" t="s">
        <v>529</v>
      </c>
      <c r="F1667" s="176"/>
      <c r="G1667" s="176"/>
      <c r="H1667" s="177">
        <v>5261</v>
      </c>
      <c r="I1667" s="178">
        <v>5261</v>
      </c>
      <c r="J1667" s="177"/>
      <c r="K1667" s="178">
        <f t="shared" si="26"/>
        <v>1</v>
      </c>
    </row>
    <row r="1668" spans="1:11" hidden="1" x14ac:dyDescent="0.2">
      <c r="A1668" s="1" t="s">
        <v>528</v>
      </c>
      <c r="C1668" s="173"/>
      <c r="D1668" s="174"/>
      <c r="E1668" s="175"/>
      <c r="F1668" s="176" t="s">
        <v>530</v>
      </c>
      <c r="G1668" s="176" t="s">
        <v>550</v>
      </c>
      <c r="H1668" s="177"/>
      <c r="I1668" s="178">
        <v>5261</v>
      </c>
      <c r="J1668" s="177"/>
      <c r="K1668" s="178" t="str">
        <f t="shared" si="26"/>
        <v>***</v>
      </c>
    </row>
    <row r="1669" spans="1:11" x14ac:dyDescent="0.2">
      <c r="A1669" s="1" t="s">
        <v>528</v>
      </c>
      <c r="C1669" s="173"/>
      <c r="D1669" s="174"/>
      <c r="E1669" s="175" t="s">
        <v>709</v>
      </c>
      <c r="F1669" s="176"/>
      <c r="G1669" s="176"/>
      <c r="H1669" s="177">
        <v>40528</v>
      </c>
      <c r="I1669" s="178">
        <v>42182</v>
      </c>
      <c r="J1669" s="177"/>
      <c r="K1669" s="178">
        <f t="shared" si="26"/>
        <v>1.0408112909593368</v>
      </c>
    </row>
    <row r="1670" spans="1:11" hidden="1" x14ac:dyDescent="0.2">
      <c r="A1670" s="1" t="s">
        <v>528</v>
      </c>
      <c r="C1670" s="173"/>
      <c r="D1670" s="174"/>
      <c r="E1670" s="175"/>
      <c r="F1670" s="176" t="s">
        <v>710</v>
      </c>
      <c r="G1670" s="176" t="s">
        <v>550</v>
      </c>
      <c r="H1670" s="177"/>
      <c r="I1670" s="178">
        <v>42182</v>
      </c>
      <c r="J1670" s="177"/>
      <c r="K1670" s="178" t="str">
        <f t="shared" si="26"/>
        <v>***</v>
      </c>
    </row>
    <row r="1671" spans="1:11" x14ac:dyDescent="0.2">
      <c r="A1671" s="1" t="s">
        <v>13</v>
      </c>
      <c r="C1671" s="19" t="s">
        <v>1078</v>
      </c>
      <c r="D1671" s="25" t="s">
        <v>64</v>
      </c>
      <c r="E1671" s="20" t="s">
        <v>713</v>
      </c>
      <c r="F1671" s="21"/>
      <c r="G1671" s="21"/>
      <c r="H1671" s="28">
        <v>44271</v>
      </c>
      <c r="I1671" s="29">
        <v>48001</v>
      </c>
      <c r="J1671" s="28" t="s">
        <v>15</v>
      </c>
      <c r="K1671" s="29">
        <f t="shared" si="26"/>
        <v>1.0842538004562807</v>
      </c>
    </row>
    <row r="1672" spans="1:11" x14ac:dyDescent="0.2">
      <c r="A1672" s="1" t="s">
        <v>16</v>
      </c>
      <c r="C1672" s="22"/>
      <c r="D1672" s="157"/>
      <c r="E1672" s="23" t="s">
        <v>62</v>
      </c>
      <c r="F1672" s="24"/>
      <c r="G1672" s="24"/>
      <c r="H1672" s="30">
        <v>44271</v>
      </c>
      <c r="I1672" s="31">
        <v>48001</v>
      </c>
      <c r="J1672" s="30"/>
      <c r="K1672" s="31">
        <f t="shared" si="26"/>
        <v>1.0842538004562807</v>
      </c>
    </row>
    <row r="1673" spans="1:11" x14ac:dyDescent="0.2">
      <c r="A1673" s="1" t="s">
        <v>528</v>
      </c>
      <c r="C1673" s="173"/>
      <c r="D1673" s="174"/>
      <c r="E1673" s="175" t="s">
        <v>529</v>
      </c>
      <c r="F1673" s="176"/>
      <c r="G1673" s="176"/>
      <c r="H1673" s="177">
        <v>5223</v>
      </c>
      <c r="I1673" s="178">
        <v>5223</v>
      </c>
      <c r="J1673" s="177"/>
      <c r="K1673" s="178">
        <f t="shared" si="26"/>
        <v>1</v>
      </c>
    </row>
    <row r="1674" spans="1:11" hidden="1" x14ac:dyDescent="0.2">
      <c r="A1674" s="1" t="s">
        <v>528</v>
      </c>
      <c r="C1674" s="173"/>
      <c r="D1674" s="174"/>
      <c r="E1674" s="175"/>
      <c r="F1674" s="176" t="s">
        <v>530</v>
      </c>
      <c r="G1674" s="176" t="s">
        <v>550</v>
      </c>
      <c r="H1674" s="177"/>
      <c r="I1674" s="178">
        <v>5223</v>
      </c>
      <c r="J1674" s="177"/>
      <c r="K1674" s="178" t="str">
        <f t="shared" si="26"/>
        <v>***</v>
      </c>
    </row>
    <row r="1675" spans="1:11" x14ac:dyDescent="0.2">
      <c r="A1675" s="1" t="s">
        <v>528</v>
      </c>
      <c r="C1675" s="173"/>
      <c r="D1675" s="174"/>
      <c r="E1675" s="175" t="s">
        <v>709</v>
      </c>
      <c r="F1675" s="176"/>
      <c r="G1675" s="176"/>
      <c r="H1675" s="177">
        <v>39048</v>
      </c>
      <c r="I1675" s="178">
        <v>42778</v>
      </c>
      <c r="J1675" s="177"/>
      <c r="K1675" s="178">
        <f t="shared" si="26"/>
        <v>1.0955234583077238</v>
      </c>
    </row>
    <row r="1676" spans="1:11" hidden="1" x14ac:dyDescent="0.2">
      <c r="A1676" s="1" t="s">
        <v>528</v>
      </c>
      <c r="C1676" s="173"/>
      <c r="D1676" s="174"/>
      <c r="E1676" s="175"/>
      <c r="F1676" s="176" t="s">
        <v>710</v>
      </c>
      <c r="G1676" s="176" t="s">
        <v>550</v>
      </c>
      <c r="H1676" s="177"/>
      <c r="I1676" s="178">
        <v>42778</v>
      </c>
      <c r="J1676" s="177"/>
      <c r="K1676" s="178" t="str">
        <f t="shared" si="26"/>
        <v>***</v>
      </c>
    </row>
    <row r="1677" spans="1:11" x14ac:dyDescent="0.2">
      <c r="A1677" s="1" t="s">
        <v>13</v>
      </c>
      <c r="C1677" s="19" t="s">
        <v>1079</v>
      </c>
      <c r="D1677" s="25" t="s">
        <v>64</v>
      </c>
      <c r="E1677" s="20" t="s">
        <v>713</v>
      </c>
      <c r="F1677" s="21"/>
      <c r="G1677" s="21"/>
      <c r="H1677" s="28">
        <v>53420</v>
      </c>
      <c r="I1677" s="29">
        <v>56921</v>
      </c>
      <c r="J1677" s="28" t="s">
        <v>15</v>
      </c>
      <c r="K1677" s="29">
        <f t="shared" si="26"/>
        <v>1.0655372519655559</v>
      </c>
    </row>
    <row r="1678" spans="1:11" x14ac:dyDescent="0.2">
      <c r="A1678" s="1" t="s">
        <v>16</v>
      </c>
      <c r="C1678" s="22"/>
      <c r="D1678" s="157"/>
      <c r="E1678" s="23" t="s">
        <v>62</v>
      </c>
      <c r="F1678" s="24"/>
      <c r="G1678" s="24"/>
      <c r="H1678" s="30">
        <v>53420</v>
      </c>
      <c r="I1678" s="31">
        <v>56921</v>
      </c>
      <c r="J1678" s="30"/>
      <c r="K1678" s="31">
        <f t="shared" si="26"/>
        <v>1.0655372519655559</v>
      </c>
    </row>
    <row r="1679" spans="1:11" x14ac:dyDescent="0.2">
      <c r="A1679" s="1" t="s">
        <v>528</v>
      </c>
      <c r="C1679" s="173"/>
      <c r="D1679" s="174"/>
      <c r="E1679" s="175" t="s">
        <v>529</v>
      </c>
      <c r="F1679" s="176"/>
      <c r="G1679" s="176"/>
      <c r="H1679" s="177">
        <v>4282</v>
      </c>
      <c r="I1679" s="178">
        <v>4282</v>
      </c>
      <c r="J1679" s="177"/>
      <c r="K1679" s="178">
        <f t="shared" si="26"/>
        <v>1</v>
      </c>
    </row>
    <row r="1680" spans="1:11" hidden="1" x14ac:dyDescent="0.2">
      <c r="A1680" s="1" t="s">
        <v>528</v>
      </c>
      <c r="C1680" s="173"/>
      <c r="D1680" s="174"/>
      <c r="E1680" s="175"/>
      <c r="F1680" s="176" t="s">
        <v>530</v>
      </c>
      <c r="G1680" s="176" t="s">
        <v>550</v>
      </c>
      <c r="H1680" s="177"/>
      <c r="I1680" s="178">
        <v>4282</v>
      </c>
      <c r="J1680" s="177"/>
      <c r="K1680" s="178" t="str">
        <f t="shared" si="26"/>
        <v>***</v>
      </c>
    </row>
    <row r="1681" spans="1:11" x14ac:dyDescent="0.2">
      <c r="A1681" s="1" t="s">
        <v>528</v>
      </c>
      <c r="C1681" s="173"/>
      <c r="D1681" s="174"/>
      <c r="E1681" s="175" t="s">
        <v>709</v>
      </c>
      <c r="F1681" s="176"/>
      <c r="G1681" s="176"/>
      <c r="H1681" s="177">
        <v>49138</v>
      </c>
      <c r="I1681" s="178">
        <v>52639</v>
      </c>
      <c r="J1681" s="177"/>
      <c r="K1681" s="178">
        <f t="shared" si="26"/>
        <v>1.0712483210549879</v>
      </c>
    </row>
    <row r="1682" spans="1:11" hidden="1" x14ac:dyDescent="0.2">
      <c r="A1682" s="1" t="s">
        <v>528</v>
      </c>
      <c r="C1682" s="173"/>
      <c r="D1682" s="174"/>
      <c r="E1682" s="175"/>
      <c r="F1682" s="176" t="s">
        <v>710</v>
      </c>
      <c r="G1682" s="176" t="s">
        <v>550</v>
      </c>
      <c r="H1682" s="177"/>
      <c r="I1682" s="178">
        <v>52639</v>
      </c>
      <c r="J1682" s="177"/>
      <c r="K1682" s="178" t="str">
        <f t="shared" si="26"/>
        <v>***</v>
      </c>
    </row>
    <row r="1683" spans="1:11" x14ac:dyDescent="0.2">
      <c r="A1683" s="1" t="s">
        <v>13</v>
      </c>
      <c r="C1683" s="19" t="s">
        <v>1080</v>
      </c>
      <c r="D1683" s="25" t="s">
        <v>64</v>
      </c>
      <c r="E1683" s="20" t="s">
        <v>713</v>
      </c>
      <c r="F1683" s="21"/>
      <c r="G1683" s="21"/>
      <c r="H1683" s="28">
        <v>43744</v>
      </c>
      <c r="I1683" s="29">
        <v>48549</v>
      </c>
      <c r="J1683" s="28" t="s">
        <v>15</v>
      </c>
      <c r="K1683" s="29">
        <f t="shared" si="26"/>
        <v>1.1098436356986101</v>
      </c>
    </row>
    <row r="1684" spans="1:11" x14ac:dyDescent="0.2">
      <c r="A1684" s="1" t="s">
        <v>16</v>
      </c>
      <c r="C1684" s="22"/>
      <c r="D1684" s="157"/>
      <c r="E1684" s="23" t="s">
        <v>62</v>
      </c>
      <c r="F1684" s="24"/>
      <c r="G1684" s="24"/>
      <c r="H1684" s="30">
        <v>43744</v>
      </c>
      <c r="I1684" s="31">
        <v>48549</v>
      </c>
      <c r="J1684" s="30"/>
      <c r="K1684" s="31">
        <f t="shared" si="26"/>
        <v>1.1098436356986101</v>
      </c>
    </row>
    <row r="1685" spans="1:11" x14ac:dyDescent="0.2">
      <c r="A1685" s="1" t="s">
        <v>528</v>
      </c>
      <c r="C1685" s="173"/>
      <c r="D1685" s="174"/>
      <c r="E1685" s="175" t="s">
        <v>529</v>
      </c>
      <c r="F1685" s="176"/>
      <c r="G1685" s="176"/>
      <c r="H1685" s="177">
        <v>3947</v>
      </c>
      <c r="I1685" s="178">
        <v>3947</v>
      </c>
      <c r="J1685" s="177"/>
      <c r="K1685" s="178">
        <f t="shared" si="26"/>
        <v>1</v>
      </c>
    </row>
    <row r="1686" spans="1:11" hidden="1" x14ac:dyDescent="0.2">
      <c r="A1686" s="1" t="s">
        <v>528</v>
      </c>
      <c r="C1686" s="173"/>
      <c r="D1686" s="174"/>
      <c r="E1686" s="175"/>
      <c r="F1686" s="176" t="s">
        <v>530</v>
      </c>
      <c r="G1686" s="176" t="s">
        <v>550</v>
      </c>
      <c r="H1686" s="177"/>
      <c r="I1686" s="178">
        <v>3947</v>
      </c>
      <c r="J1686" s="177"/>
      <c r="K1686" s="178" t="str">
        <f t="shared" si="26"/>
        <v>***</v>
      </c>
    </row>
    <row r="1687" spans="1:11" x14ac:dyDescent="0.2">
      <c r="A1687" s="1" t="s">
        <v>528</v>
      </c>
      <c r="C1687" s="173"/>
      <c r="D1687" s="174"/>
      <c r="E1687" s="175" t="s">
        <v>709</v>
      </c>
      <c r="F1687" s="176"/>
      <c r="G1687" s="176"/>
      <c r="H1687" s="177">
        <v>39797</v>
      </c>
      <c r="I1687" s="178">
        <v>44602</v>
      </c>
      <c r="J1687" s="177"/>
      <c r="K1687" s="178">
        <f t="shared" si="26"/>
        <v>1.1207377440510591</v>
      </c>
    </row>
    <row r="1688" spans="1:11" hidden="1" x14ac:dyDescent="0.2">
      <c r="A1688" s="1" t="s">
        <v>528</v>
      </c>
      <c r="C1688" s="173"/>
      <c r="D1688" s="174"/>
      <c r="E1688" s="175"/>
      <c r="F1688" s="176" t="s">
        <v>710</v>
      </c>
      <c r="G1688" s="176" t="s">
        <v>550</v>
      </c>
      <c r="H1688" s="177"/>
      <c r="I1688" s="178">
        <v>44602</v>
      </c>
      <c r="J1688" s="177"/>
      <c r="K1688" s="178" t="str">
        <f t="shared" si="26"/>
        <v>***</v>
      </c>
    </row>
    <row r="1689" spans="1:11" x14ac:dyDescent="0.2">
      <c r="A1689" s="1" t="s">
        <v>13</v>
      </c>
      <c r="C1689" s="19" t="s">
        <v>1081</v>
      </c>
      <c r="D1689" s="25" t="s">
        <v>64</v>
      </c>
      <c r="E1689" s="20" t="s">
        <v>713</v>
      </c>
      <c r="F1689" s="21"/>
      <c r="G1689" s="21"/>
      <c r="H1689" s="28">
        <v>51020</v>
      </c>
      <c r="I1689" s="29">
        <v>53665</v>
      </c>
      <c r="J1689" s="28" t="s">
        <v>15</v>
      </c>
      <c r="K1689" s="29">
        <f t="shared" si="26"/>
        <v>1.0518424147393179</v>
      </c>
    </row>
    <row r="1690" spans="1:11" x14ac:dyDescent="0.2">
      <c r="A1690" s="1" t="s">
        <v>16</v>
      </c>
      <c r="C1690" s="22"/>
      <c r="D1690" s="157"/>
      <c r="E1690" s="23" t="s">
        <v>62</v>
      </c>
      <c r="F1690" s="24"/>
      <c r="G1690" s="24"/>
      <c r="H1690" s="30">
        <v>51020</v>
      </c>
      <c r="I1690" s="31">
        <v>53665</v>
      </c>
      <c r="J1690" s="30"/>
      <c r="K1690" s="31">
        <f t="shared" si="26"/>
        <v>1.0518424147393179</v>
      </c>
    </row>
    <row r="1691" spans="1:11" x14ac:dyDescent="0.2">
      <c r="A1691" s="1" t="s">
        <v>528</v>
      </c>
      <c r="C1691" s="173"/>
      <c r="D1691" s="174"/>
      <c r="E1691" s="175" t="s">
        <v>529</v>
      </c>
      <c r="F1691" s="176"/>
      <c r="G1691" s="176"/>
      <c r="H1691" s="177">
        <v>3726</v>
      </c>
      <c r="I1691" s="178">
        <v>3726</v>
      </c>
      <c r="J1691" s="177"/>
      <c r="K1691" s="178">
        <f t="shared" si="26"/>
        <v>1</v>
      </c>
    </row>
    <row r="1692" spans="1:11" hidden="1" x14ac:dyDescent="0.2">
      <c r="A1692" s="1" t="s">
        <v>528</v>
      </c>
      <c r="C1692" s="173"/>
      <c r="D1692" s="174"/>
      <c r="E1692" s="175"/>
      <c r="F1692" s="176" t="s">
        <v>530</v>
      </c>
      <c r="G1692" s="176" t="s">
        <v>550</v>
      </c>
      <c r="H1692" s="177"/>
      <c r="I1692" s="178">
        <v>3726</v>
      </c>
      <c r="J1692" s="177"/>
      <c r="K1692" s="178" t="str">
        <f t="shared" si="26"/>
        <v>***</v>
      </c>
    </row>
    <row r="1693" spans="1:11" x14ac:dyDescent="0.2">
      <c r="A1693" s="1" t="s">
        <v>528</v>
      </c>
      <c r="C1693" s="173"/>
      <c r="D1693" s="174"/>
      <c r="E1693" s="175" t="s">
        <v>709</v>
      </c>
      <c r="F1693" s="176"/>
      <c r="G1693" s="176"/>
      <c r="H1693" s="177">
        <v>47294</v>
      </c>
      <c r="I1693" s="178">
        <v>49939</v>
      </c>
      <c r="J1693" s="177"/>
      <c r="K1693" s="178">
        <f t="shared" si="26"/>
        <v>1.0559267560367065</v>
      </c>
    </row>
    <row r="1694" spans="1:11" hidden="1" x14ac:dyDescent="0.2">
      <c r="A1694" s="1" t="s">
        <v>528</v>
      </c>
      <c r="C1694" s="173"/>
      <c r="D1694" s="174"/>
      <c r="E1694" s="175"/>
      <c r="F1694" s="176" t="s">
        <v>710</v>
      </c>
      <c r="G1694" s="176" t="s">
        <v>550</v>
      </c>
      <c r="H1694" s="177"/>
      <c r="I1694" s="178">
        <v>49939</v>
      </c>
      <c r="J1694" s="177"/>
      <c r="K1694" s="178" t="str">
        <f t="shared" si="26"/>
        <v>***</v>
      </c>
    </row>
    <row r="1695" spans="1:11" x14ac:dyDescent="0.2">
      <c r="A1695" s="1" t="s">
        <v>13</v>
      </c>
      <c r="C1695" s="19" t="s">
        <v>1082</v>
      </c>
      <c r="D1695" s="25" t="s">
        <v>64</v>
      </c>
      <c r="E1695" s="20" t="s">
        <v>713</v>
      </c>
      <c r="F1695" s="21"/>
      <c r="G1695" s="21"/>
      <c r="H1695" s="28">
        <v>60924</v>
      </c>
      <c r="I1695" s="29">
        <v>63395</v>
      </c>
      <c r="J1695" s="28" t="s">
        <v>15</v>
      </c>
      <c r="K1695" s="29">
        <f t="shared" si="26"/>
        <v>1.0405587289081479</v>
      </c>
    </row>
    <row r="1696" spans="1:11" x14ac:dyDescent="0.2">
      <c r="A1696" s="1" t="s">
        <v>16</v>
      </c>
      <c r="C1696" s="22"/>
      <c r="D1696" s="157"/>
      <c r="E1696" s="23" t="s">
        <v>62</v>
      </c>
      <c r="F1696" s="24"/>
      <c r="G1696" s="24"/>
      <c r="H1696" s="30">
        <v>60924</v>
      </c>
      <c r="I1696" s="31">
        <v>63395</v>
      </c>
      <c r="J1696" s="30"/>
      <c r="K1696" s="31">
        <f t="shared" si="26"/>
        <v>1.0405587289081479</v>
      </c>
    </row>
    <row r="1697" spans="1:11" x14ac:dyDescent="0.2">
      <c r="A1697" s="1" t="s">
        <v>528</v>
      </c>
      <c r="C1697" s="173"/>
      <c r="D1697" s="174"/>
      <c r="E1697" s="175" t="s">
        <v>529</v>
      </c>
      <c r="F1697" s="176"/>
      <c r="G1697" s="176"/>
      <c r="H1697" s="177">
        <v>5123</v>
      </c>
      <c r="I1697" s="178">
        <v>5123</v>
      </c>
      <c r="J1697" s="177"/>
      <c r="K1697" s="178">
        <f t="shared" si="26"/>
        <v>1</v>
      </c>
    </row>
    <row r="1698" spans="1:11" hidden="1" x14ac:dyDescent="0.2">
      <c r="A1698" s="1" t="s">
        <v>528</v>
      </c>
      <c r="C1698" s="173"/>
      <c r="D1698" s="174"/>
      <c r="E1698" s="175"/>
      <c r="F1698" s="176" t="s">
        <v>530</v>
      </c>
      <c r="G1698" s="176" t="s">
        <v>550</v>
      </c>
      <c r="H1698" s="177"/>
      <c r="I1698" s="178">
        <v>5123</v>
      </c>
      <c r="J1698" s="177"/>
      <c r="K1698" s="178" t="str">
        <f t="shared" si="26"/>
        <v>***</v>
      </c>
    </row>
    <row r="1699" spans="1:11" x14ac:dyDescent="0.2">
      <c r="A1699" s="1" t="s">
        <v>528</v>
      </c>
      <c r="C1699" s="173"/>
      <c r="D1699" s="174"/>
      <c r="E1699" s="175" t="s">
        <v>709</v>
      </c>
      <c r="F1699" s="176"/>
      <c r="G1699" s="176"/>
      <c r="H1699" s="177">
        <v>55801</v>
      </c>
      <c r="I1699" s="178">
        <v>58272</v>
      </c>
      <c r="J1699" s="177"/>
      <c r="K1699" s="178">
        <f t="shared" si="26"/>
        <v>1.0442823605311733</v>
      </c>
    </row>
    <row r="1700" spans="1:11" hidden="1" x14ac:dyDescent="0.2">
      <c r="A1700" s="1" t="s">
        <v>528</v>
      </c>
      <c r="C1700" s="173"/>
      <c r="D1700" s="174"/>
      <c r="E1700" s="175"/>
      <c r="F1700" s="176" t="s">
        <v>710</v>
      </c>
      <c r="G1700" s="176" t="s">
        <v>550</v>
      </c>
      <c r="H1700" s="177"/>
      <c r="I1700" s="178">
        <v>58272</v>
      </c>
      <c r="J1700" s="177"/>
      <c r="K1700" s="178" t="str">
        <f t="shared" si="26"/>
        <v>***</v>
      </c>
    </row>
    <row r="1701" spans="1:11" x14ac:dyDescent="0.2">
      <c r="A1701" s="1" t="s">
        <v>13</v>
      </c>
      <c r="C1701" s="19" t="s">
        <v>1083</v>
      </c>
      <c r="D1701" s="25" t="s">
        <v>64</v>
      </c>
      <c r="E1701" s="20" t="s">
        <v>713</v>
      </c>
      <c r="F1701" s="21"/>
      <c r="G1701" s="21"/>
      <c r="H1701" s="28">
        <v>43362</v>
      </c>
      <c r="I1701" s="29">
        <v>46036</v>
      </c>
      <c r="J1701" s="28" t="s">
        <v>15</v>
      </c>
      <c r="K1701" s="29">
        <f t="shared" si="26"/>
        <v>1.0616668972833356</v>
      </c>
    </row>
    <row r="1702" spans="1:11" x14ac:dyDescent="0.2">
      <c r="A1702" s="1" t="s">
        <v>16</v>
      </c>
      <c r="C1702" s="22"/>
      <c r="D1702" s="157"/>
      <c r="E1702" s="23" t="s">
        <v>62</v>
      </c>
      <c r="F1702" s="24"/>
      <c r="G1702" s="24"/>
      <c r="H1702" s="30">
        <v>43362</v>
      </c>
      <c r="I1702" s="31">
        <v>46036</v>
      </c>
      <c r="J1702" s="30"/>
      <c r="K1702" s="31">
        <f t="shared" si="26"/>
        <v>1.0616668972833356</v>
      </c>
    </row>
    <row r="1703" spans="1:11" x14ac:dyDescent="0.2">
      <c r="A1703" s="1" t="s">
        <v>528</v>
      </c>
      <c r="C1703" s="173"/>
      <c r="D1703" s="174"/>
      <c r="E1703" s="175" t="s">
        <v>529</v>
      </c>
      <c r="F1703" s="176"/>
      <c r="G1703" s="176"/>
      <c r="H1703" s="177">
        <v>4077</v>
      </c>
      <c r="I1703" s="178">
        <v>4077</v>
      </c>
      <c r="J1703" s="177"/>
      <c r="K1703" s="178">
        <f t="shared" si="26"/>
        <v>1</v>
      </c>
    </row>
    <row r="1704" spans="1:11" hidden="1" x14ac:dyDescent="0.2">
      <c r="A1704" s="1" t="s">
        <v>528</v>
      </c>
      <c r="C1704" s="173"/>
      <c r="D1704" s="174"/>
      <c r="E1704" s="175"/>
      <c r="F1704" s="176" t="s">
        <v>530</v>
      </c>
      <c r="G1704" s="176" t="s">
        <v>550</v>
      </c>
      <c r="H1704" s="177"/>
      <c r="I1704" s="178">
        <v>4077</v>
      </c>
      <c r="J1704" s="177"/>
      <c r="K1704" s="178" t="str">
        <f t="shared" si="26"/>
        <v>***</v>
      </c>
    </row>
    <row r="1705" spans="1:11" x14ac:dyDescent="0.2">
      <c r="A1705" s="1" t="s">
        <v>528</v>
      </c>
      <c r="C1705" s="173"/>
      <c r="D1705" s="174"/>
      <c r="E1705" s="175" t="s">
        <v>709</v>
      </c>
      <c r="F1705" s="176"/>
      <c r="G1705" s="176"/>
      <c r="H1705" s="177">
        <v>39285</v>
      </c>
      <c r="I1705" s="178">
        <v>41959</v>
      </c>
      <c r="J1705" s="177"/>
      <c r="K1705" s="178">
        <f t="shared" si="26"/>
        <v>1.068066692121675</v>
      </c>
    </row>
    <row r="1706" spans="1:11" hidden="1" x14ac:dyDescent="0.2">
      <c r="A1706" s="1" t="s">
        <v>528</v>
      </c>
      <c r="C1706" s="173"/>
      <c r="D1706" s="174"/>
      <c r="E1706" s="175"/>
      <c r="F1706" s="176" t="s">
        <v>710</v>
      </c>
      <c r="G1706" s="176" t="s">
        <v>550</v>
      </c>
      <c r="H1706" s="177"/>
      <c r="I1706" s="178">
        <v>41959</v>
      </c>
      <c r="J1706" s="177"/>
      <c r="K1706" s="178" t="str">
        <f t="shared" si="26"/>
        <v>***</v>
      </c>
    </row>
    <row r="1707" spans="1:11" x14ac:dyDescent="0.2">
      <c r="A1707" s="1" t="s">
        <v>13</v>
      </c>
      <c r="C1707" s="19" t="s">
        <v>1084</v>
      </c>
      <c r="D1707" s="25" t="s">
        <v>64</v>
      </c>
      <c r="E1707" s="20" t="s">
        <v>713</v>
      </c>
      <c r="F1707" s="21"/>
      <c r="G1707" s="21"/>
      <c r="H1707" s="28">
        <v>56756</v>
      </c>
      <c r="I1707" s="29">
        <v>57154</v>
      </c>
      <c r="J1707" s="28" t="s">
        <v>15</v>
      </c>
      <c r="K1707" s="29">
        <f t="shared" si="26"/>
        <v>1.0070124744520403</v>
      </c>
    </row>
    <row r="1708" spans="1:11" x14ac:dyDescent="0.2">
      <c r="A1708" s="1" t="s">
        <v>16</v>
      </c>
      <c r="C1708" s="22"/>
      <c r="D1708" s="157"/>
      <c r="E1708" s="23" t="s">
        <v>61</v>
      </c>
      <c r="F1708" s="24"/>
      <c r="G1708" s="24"/>
      <c r="H1708" s="30">
        <v>56756</v>
      </c>
      <c r="I1708" s="31">
        <v>57154</v>
      </c>
      <c r="J1708" s="30"/>
      <c r="K1708" s="31">
        <f t="shared" si="26"/>
        <v>1.0070124744520403</v>
      </c>
    </row>
    <row r="1709" spans="1:11" x14ac:dyDescent="0.2">
      <c r="A1709" s="1" t="s">
        <v>528</v>
      </c>
      <c r="C1709" s="173"/>
      <c r="D1709" s="174"/>
      <c r="E1709" s="175" t="s">
        <v>529</v>
      </c>
      <c r="F1709" s="176"/>
      <c r="G1709" s="176"/>
      <c r="H1709" s="177">
        <v>9902</v>
      </c>
      <c r="I1709" s="178">
        <v>9902</v>
      </c>
      <c r="J1709" s="177"/>
      <c r="K1709" s="178">
        <f t="shared" si="26"/>
        <v>1</v>
      </c>
    </row>
    <row r="1710" spans="1:11" hidden="1" x14ac:dyDescent="0.2">
      <c r="A1710" s="1" t="s">
        <v>528</v>
      </c>
      <c r="C1710" s="173"/>
      <c r="D1710" s="174"/>
      <c r="E1710" s="175"/>
      <c r="F1710" s="176" t="s">
        <v>530</v>
      </c>
      <c r="G1710" s="176" t="s">
        <v>550</v>
      </c>
      <c r="H1710" s="177"/>
      <c r="I1710" s="178">
        <v>9902</v>
      </c>
      <c r="J1710" s="177"/>
      <c r="K1710" s="178" t="str">
        <f t="shared" si="26"/>
        <v>***</v>
      </c>
    </row>
    <row r="1711" spans="1:11" x14ac:dyDescent="0.2">
      <c r="A1711" s="1" t="s">
        <v>528</v>
      </c>
      <c r="C1711" s="173"/>
      <c r="D1711" s="174"/>
      <c r="E1711" s="175" t="s">
        <v>709</v>
      </c>
      <c r="F1711" s="176"/>
      <c r="G1711" s="176"/>
      <c r="H1711" s="177">
        <v>46854</v>
      </c>
      <c r="I1711" s="178">
        <v>47252</v>
      </c>
      <c r="J1711" s="177"/>
      <c r="K1711" s="178">
        <f t="shared" si="26"/>
        <v>1.0084944721902078</v>
      </c>
    </row>
    <row r="1712" spans="1:11" hidden="1" x14ac:dyDescent="0.2">
      <c r="A1712" s="1" t="s">
        <v>528</v>
      </c>
      <c r="C1712" s="173"/>
      <c r="D1712" s="174"/>
      <c r="E1712" s="175"/>
      <c r="F1712" s="176" t="s">
        <v>710</v>
      </c>
      <c r="G1712" s="176" t="s">
        <v>550</v>
      </c>
      <c r="H1712" s="177"/>
      <c r="I1712" s="178">
        <v>47252</v>
      </c>
      <c r="J1712" s="177"/>
      <c r="K1712" s="178" t="str">
        <f t="shared" si="26"/>
        <v>***</v>
      </c>
    </row>
    <row r="1713" spans="1:11" x14ac:dyDescent="0.2">
      <c r="A1713" s="1" t="s">
        <v>13</v>
      </c>
      <c r="C1713" s="19" t="s">
        <v>1085</v>
      </c>
      <c r="D1713" s="25" t="s">
        <v>64</v>
      </c>
      <c r="E1713" s="20" t="s">
        <v>713</v>
      </c>
      <c r="F1713" s="21"/>
      <c r="G1713" s="21"/>
      <c r="H1713" s="28">
        <v>28418</v>
      </c>
      <c r="I1713" s="29">
        <v>30747</v>
      </c>
      <c r="J1713" s="28" t="s">
        <v>15</v>
      </c>
      <c r="K1713" s="29">
        <f t="shared" si="26"/>
        <v>1.081955098880991</v>
      </c>
    </row>
    <row r="1714" spans="1:11" x14ac:dyDescent="0.2">
      <c r="A1714" s="1" t="s">
        <v>16</v>
      </c>
      <c r="C1714" s="22"/>
      <c r="D1714" s="157"/>
      <c r="E1714" s="23" t="s">
        <v>1086</v>
      </c>
      <c r="F1714" s="24"/>
      <c r="G1714" s="24"/>
      <c r="H1714" s="30">
        <v>28418</v>
      </c>
      <c r="I1714" s="31">
        <v>30747</v>
      </c>
      <c r="J1714" s="30"/>
      <c r="K1714" s="31">
        <f t="shared" si="26"/>
        <v>1.081955098880991</v>
      </c>
    </row>
    <row r="1715" spans="1:11" x14ac:dyDescent="0.2">
      <c r="A1715" s="1" t="s">
        <v>528</v>
      </c>
      <c r="C1715" s="173"/>
      <c r="D1715" s="174"/>
      <c r="E1715" s="175" t="s">
        <v>529</v>
      </c>
      <c r="F1715" s="176"/>
      <c r="G1715" s="176"/>
      <c r="H1715" s="177">
        <v>2994</v>
      </c>
      <c r="I1715" s="178">
        <v>2994</v>
      </c>
      <c r="J1715" s="177"/>
      <c r="K1715" s="178">
        <f t="shared" si="26"/>
        <v>1</v>
      </c>
    </row>
    <row r="1716" spans="1:11" hidden="1" x14ac:dyDescent="0.2">
      <c r="A1716" s="1" t="s">
        <v>528</v>
      </c>
      <c r="C1716" s="173"/>
      <c r="D1716" s="174"/>
      <c r="E1716" s="175"/>
      <c r="F1716" s="176" t="s">
        <v>530</v>
      </c>
      <c r="G1716" s="176" t="s">
        <v>550</v>
      </c>
      <c r="H1716" s="177"/>
      <c r="I1716" s="178">
        <v>2994</v>
      </c>
      <c r="J1716" s="177"/>
      <c r="K1716" s="178" t="str">
        <f t="shared" si="26"/>
        <v>***</v>
      </c>
    </row>
    <row r="1717" spans="1:11" x14ac:dyDescent="0.2">
      <c r="A1717" s="1" t="s">
        <v>528</v>
      </c>
      <c r="C1717" s="173"/>
      <c r="D1717" s="174"/>
      <c r="E1717" s="175" t="s">
        <v>709</v>
      </c>
      <c r="F1717" s="176"/>
      <c r="G1717" s="176"/>
      <c r="H1717" s="177">
        <v>25424</v>
      </c>
      <c r="I1717" s="178">
        <v>27753</v>
      </c>
      <c r="J1717" s="177"/>
      <c r="K1717" s="178">
        <f t="shared" si="26"/>
        <v>1.0916063561988671</v>
      </c>
    </row>
    <row r="1718" spans="1:11" hidden="1" x14ac:dyDescent="0.2">
      <c r="A1718" s="1" t="s">
        <v>528</v>
      </c>
      <c r="C1718" s="173"/>
      <c r="D1718" s="174"/>
      <c r="E1718" s="175"/>
      <c r="F1718" s="176" t="s">
        <v>710</v>
      </c>
      <c r="G1718" s="176" t="s">
        <v>550</v>
      </c>
      <c r="H1718" s="177"/>
      <c r="I1718" s="178">
        <v>27753</v>
      </c>
      <c r="J1718" s="177"/>
      <c r="K1718" s="178" t="str">
        <f t="shared" si="26"/>
        <v>***</v>
      </c>
    </row>
    <row r="1719" spans="1:11" x14ac:dyDescent="0.2">
      <c r="A1719" s="1" t="s">
        <v>13</v>
      </c>
      <c r="C1719" s="19" t="s">
        <v>1087</v>
      </c>
      <c r="D1719" s="25" t="s">
        <v>64</v>
      </c>
      <c r="E1719" s="20" t="s">
        <v>713</v>
      </c>
      <c r="F1719" s="21"/>
      <c r="G1719" s="21"/>
      <c r="H1719" s="28">
        <v>14965</v>
      </c>
      <c r="I1719" s="29">
        <v>24873</v>
      </c>
      <c r="J1719" s="28" t="s">
        <v>15</v>
      </c>
      <c r="K1719" s="29">
        <f t="shared" si="26"/>
        <v>1.6620781824256599</v>
      </c>
    </row>
    <row r="1720" spans="1:11" x14ac:dyDescent="0.2">
      <c r="A1720" s="1" t="s">
        <v>16</v>
      </c>
      <c r="C1720" s="22"/>
      <c r="D1720" s="157"/>
      <c r="E1720" s="23" t="s">
        <v>1086</v>
      </c>
      <c r="F1720" s="24"/>
      <c r="G1720" s="24"/>
      <c r="H1720" s="30">
        <v>14965</v>
      </c>
      <c r="I1720" s="31">
        <v>24873</v>
      </c>
      <c r="J1720" s="30"/>
      <c r="K1720" s="31">
        <f t="shared" si="26"/>
        <v>1.6620781824256599</v>
      </c>
    </row>
    <row r="1721" spans="1:11" x14ac:dyDescent="0.2">
      <c r="A1721" s="1" t="s">
        <v>528</v>
      </c>
      <c r="C1721" s="173"/>
      <c r="D1721" s="174"/>
      <c r="E1721" s="175" t="s">
        <v>529</v>
      </c>
      <c r="F1721" s="176"/>
      <c r="G1721" s="176"/>
      <c r="H1721" s="177">
        <v>1214</v>
      </c>
      <c r="I1721" s="178">
        <v>1214</v>
      </c>
      <c r="J1721" s="177"/>
      <c r="K1721" s="178">
        <f t="shared" si="26"/>
        <v>1</v>
      </c>
    </row>
    <row r="1722" spans="1:11" hidden="1" x14ac:dyDescent="0.2">
      <c r="A1722" s="1" t="s">
        <v>528</v>
      </c>
      <c r="C1722" s="173"/>
      <c r="D1722" s="174"/>
      <c r="E1722" s="175"/>
      <c r="F1722" s="176" t="s">
        <v>530</v>
      </c>
      <c r="G1722" s="176" t="s">
        <v>550</v>
      </c>
      <c r="H1722" s="177"/>
      <c r="I1722" s="178">
        <v>1214</v>
      </c>
      <c r="J1722" s="177"/>
      <c r="K1722" s="178" t="str">
        <f t="shared" si="26"/>
        <v>***</v>
      </c>
    </row>
    <row r="1723" spans="1:11" x14ac:dyDescent="0.2">
      <c r="A1723" s="1" t="s">
        <v>528</v>
      </c>
      <c r="C1723" s="173"/>
      <c r="D1723" s="174"/>
      <c r="E1723" s="175" t="s">
        <v>709</v>
      </c>
      <c r="F1723" s="176"/>
      <c r="G1723" s="176"/>
      <c r="H1723" s="177">
        <v>13751</v>
      </c>
      <c r="I1723" s="178">
        <v>23659</v>
      </c>
      <c r="J1723" s="177"/>
      <c r="K1723" s="178">
        <f t="shared" si="26"/>
        <v>1.7205294160424696</v>
      </c>
    </row>
    <row r="1724" spans="1:11" hidden="1" x14ac:dyDescent="0.2">
      <c r="A1724" s="1" t="s">
        <v>528</v>
      </c>
      <c r="C1724" s="173"/>
      <c r="D1724" s="174"/>
      <c r="E1724" s="175"/>
      <c r="F1724" s="176" t="s">
        <v>710</v>
      </c>
      <c r="G1724" s="176" t="s">
        <v>550</v>
      </c>
      <c r="H1724" s="177"/>
      <c r="I1724" s="178">
        <v>23659</v>
      </c>
      <c r="J1724" s="177"/>
      <c r="K1724" s="178" t="str">
        <f t="shared" ref="K1724:K1787" si="27">IF(H1724=0,"***",I1724/H1724)</f>
        <v>***</v>
      </c>
    </row>
    <row r="1725" spans="1:11" x14ac:dyDescent="0.2">
      <c r="A1725" s="1" t="s">
        <v>13</v>
      </c>
      <c r="C1725" s="19" t="s">
        <v>1088</v>
      </c>
      <c r="D1725" s="25" t="s">
        <v>64</v>
      </c>
      <c r="E1725" s="20" t="s">
        <v>713</v>
      </c>
      <c r="F1725" s="21"/>
      <c r="G1725" s="21"/>
      <c r="H1725" s="28">
        <v>15302</v>
      </c>
      <c r="I1725" s="29">
        <v>15927</v>
      </c>
      <c r="J1725" s="28" t="s">
        <v>15</v>
      </c>
      <c r="K1725" s="29">
        <f t="shared" si="27"/>
        <v>1.0408443340739773</v>
      </c>
    </row>
    <row r="1726" spans="1:11" x14ac:dyDescent="0.2">
      <c r="A1726" s="1" t="s">
        <v>16</v>
      </c>
      <c r="C1726" s="22"/>
      <c r="D1726" s="157"/>
      <c r="E1726" s="23" t="s">
        <v>1086</v>
      </c>
      <c r="F1726" s="24"/>
      <c r="G1726" s="24"/>
      <c r="H1726" s="30">
        <v>15302</v>
      </c>
      <c r="I1726" s="31">
        <v>15927</v>
      </c>
      <c r="J1726" s="30"/>
      <c r="K1726" s="31">
        <f t="shared" si="27"/>
        <v>1.0408443340739773</v>
      </c>
    </row>
    <row r="1727" spans="1:11" x14ac:dyDescent="0.2">
      <c r="A1727" s="1" t="s">
        <v>528</v>
      </c>
      <c r="C1727" s="173"/>
      <c r="D1727" s="174"/>
      <c r="E1727" s="175" t="s">
        <v>529</v>
      </c>
      <c r="F1727" s="176"/>
      <c r="G1727" s="176"/>
      <c r="H1727" s="177">
        <v>1132</v>
      </c>
      <c r="I1727" s="178">
        <v>1132</v>
      </c>
      <c r="J1727" s="177"/>
      <c r="K1727" s="178">
        <f t="shared" si="27"/>
        <v>1</v>
      </c>
    </row>
    <row r="1728" spans="1:11" hidden="1" x14ac:dyDescent="0.2">
      <c r="A1728" s="1" t="s">
        <v>528</v>
      </c>
      <c r="C1728" s="173"/>
      <c r="D1728" s="174"/>
      <c r="E1728" s="175"/>
      <c r="F1728" s="176" t="s">
        <v>530</v>
      </c>
      <c r="G1728" s="176" t="s">
        <v>550</v>
      </c>
      <c r="H1728" s="177"/>
      <c r="I1728" s="178">
        <v>1132</v>
      </c>
      <c r="J1728" s="177"/>
      <c r="K1728" s="178" t="str">
        <f t="shared" si="27"/>
        <v>***</v>
      </c>
    </row>
    <row r="1729" spans="1:11" x14ac:dyDescent="0.2">
      <c r="A1729" s="1" t="s">
        <v>528</v>
      </c>
      <c r="C1729" s="173"/>
      <c r="D1729" s="174"/>
      <c r="E1729" s="175" t="s">
        <v>709</v>
      </c>
      <c r="F1729" s="176"/>
      <c r="G1729" s="176"/>
      <c r="H1729" s="177">
        <v>14170</v>
      </c>
      <c r="I1729" s="178">
        <v>14795</v>
      </c>
      <c r="J1729" s="177"/>
      <c r="K1729" s="178">
        <f t="shared" si="27"/>
        <v>1.0441072688779112</v>
      </c>
    </row>
    <row r="1730" spans="1:11" hidden="1" x14ac:dyDescent="0.2">
      <c r="A1730" s="1" t="s">
        <v>528</v>
      </c>
      <c r="C1730" s="173"/>
      <c r="D1730" s="174"/>
      <c r="E1730" s="175"/>
      <c r="F1730" s="176" t="s">
        <v>710</v>
      </c>
      <c r="G1730" s="176" t="s">
        <v>550</v>
      </c>
      <c r="H1730" s="177"/>
      <c r="I1730" s="178">
        <v>14795</v>
      </c>
      <c r="J1730" s="177"/>
      <c r="K1730" s="178" t="str">
        <f t="shared" si="27"/>
        <v>***</v>
      </c>
    </row>
    <row r="1731" spans="1:11" x14ac:dyDescent="0.2">
      <c r="A1731" s="1" t="s">
        <v>13</v>
      </c>
      <c r="C1731" s="19" t="s">
        <v>1089</v>
      </c>
      <c r="D1731" s="25" t="s">
        <v>64</v>
      </c>
      <c r="E1731" s="20" t="s">
        <v>713</v>
      </c>
      <c r="F1731" s="21"/>
      <c r="G1731" s="21"/>
      <c r="H1731" s="28">
        <v>15380</v>
      </c>
      <c r="I1731" s="29">
        <v>15953</v>
      </c>
      <c r="J1731" s="28" t="s">
        <v>15</v>
      </c>
      <c r="K1731" s="29">
        <f t="shared" si="27"/>
        <v>1.0372561768530559</v>
      </c>
    </row>
    <row r="1732" spans="1:11" x14ac:dyDescent="0.2">
      <c r="A1732" s="1" t="s">
        <v>16</v>
      </c>
      <c r="C1732" s="22"/>
      <c r="D1732" s="157"/>
      <c r="E1732" s="23" t="s">
        <v>1086</v>
      </c>
      <c r="F1732" s="24"/>
      <c r="G1732" s="24"/>
      <c r="H1732" s="30">
        <v>15380</v>
      </c>
      <c r="I1732" s="31">
        <v>15953</v>
      </c>
      <c r="J1732" s="30"/>
      <c r="K1732" s="31">
        <f t="shared" si="27"/>
        <v>1.0372561768530559</v>
      </c>
    </row>
    <row r="1733" spans="1:11" x14ac:dyDescent="0.2">
      <c r="A1733" s="1" t="s">
        <v>528</v>
      </c>
      <c r="C1733" s="173"/>
      <c r="D1733" s="174"/>
      <c r="E1733" s="175" t="s">
        <v>529</v>
      </c>
      <c r="F1733" s="176"/>
      <c r="G1733" s="176"/>
      <c r="H1733" s="177">
        <v>1089</v>
      </c>
      <c r="I1733" s="178">
        <v>1089</v>
      </c>
      <c r="J1733" s="177"/>
      <c r="K1733" s="178">
        <f t="shared" si="27"/>
        <v>1</v>
      </c>
    </row>
    <row r="1734" spans="1:11" hidden="1" x14ac:dyDescent="0.2">
      <c r="A1734" s="1" t="s">
        <v>528</v>
      </c>
      <c r="C1734" s="173"/>
      <c r="D1734" s="174"/>
      <c r="E1734" s="175"/>
      <c r="F1734" s="176" t="s">
        <v>530</v>
      </c>
      <c r="G1734" s="176" t="s">
        <v>550</v>
      </c>
      <c r="H1734" s="177"/>
      <c r="I1734" s="178">
        <v>1089</v>
      </c>
      <c r="J1734" s="177"/>
      <c r="K1734" s="178" t="str">
        <f t="shared" si="27"/>
        <v>***</v>
      </c>
    </row>
    <row r="1735" spans="1:11" x14ac:dyDescent="0.2">
      <c r="A1735" s="1" t="s">
        <v>528</v>
      </c>
      <c r="C1735" s="173"/>
      <c r="D1735" s="174"/>
      <c r="E1735" s="175" t="s">
        <v>709</v>
      </c>
      <c r="F1735" s="176"/>
      <c r="G1735" s="176"/>
      <c r="H1735" s="177">
        <v>14291</v>
      </c>
      <c r="I1735" s="178">
        <v>14864</v>
      </c>
      <c r="J1735" s="177"/>
      <c r="K1735" s="178">
        <f t="shared" si="27"/>
        <v>1.040095164789028</v>
      </c>
    </row>
    <row r="1736" spans="1:11" hidden="1" x14ac:dyDescent="0.2">
      <c r="A1736" s="1" t="s">
        <v>528</v>
      </c>
      <c r="C1736" s="173"/>
      <c r="D1736" s="174"/>
      <c r="E1736" s="175"/>
      <c r="F1736" s="176" t="s">
        <v>710</v>
      </c>
      <c r="G1736" s="176" t="s">
        <v>550</v>
      </c>
      <c r="H1736" s="177"/>
      <c r="I1736" s="178">
        <v>14864</v>
      </c>
      <c r="J1736" s="177"/>
      <c r="K1736" s="178" t="str">
        <f t="shared" si="27"/>
        <v>***</v>
      </c>
    </row>
    <row r="1737" spans="1:11" x14ac:dyDescent="0.2">
      <c r="A1737" s="1" t="s">
        <v>13</v>
      </c>
      <c r="C1737" s="19" t="s">
        <v>1090</v>
      </c>
      <c r="D1737" s="25" t="s">
        <v>64</v>
      </c>
      <c r="E1737" s="20" t="s">
        <v>713</v>
      </c>
      <c r="F1737" s="21"/>
      <c r="G1737" s="21"/>
      <c r="H1737" s="28">
        <v>11709</v>
      </c>
      <c r="I1737" s="29">
        <v>13088</v>
      </c>
      <c r="J1737" s="28" t="s">
        <v>15</v>
      </c>
      <c r="K1737" s="29">
        <f t="shared" si="27"/>
        <v>1.1177726535143906</v>
      </c>
    </row>
    <row r="1738" spans="1:11" x14ac:dyDescent="0.2">
      <c r="A1738" s="1" t="s">
        <v>16</v>
      </c>
      <c r="C1738" s="22"/>
      <c r="D1738" s="157"/>
      <c r="E1738" s="23" t="s">
        <v>1086</v>
      </c>
      <c r="F1738" s="24"/>
      <c r="G1738" s="24"/>
      <c r="H1738" s="30">
        <v>11709</v>
      </c>
      <c r="I1738" s="31">
        <v>13088</v>
      </c>
      <c r="J1738" s="30"/>
      <c r="K1738" s="31">
        <f t="shared" si="27"/>
        <v>1.1177726535143906</v>
      </c>
    </row>
    <row r="1739" spans="1:11" x14ac:dyDescent="0.2">
      <c r="A1739" s="1" t="s">
        <v>528</v>
      </c>
      <c r="C1739" s="173"/>
      <c r="D1739" s="174"/>
      <c r="E1739" s="175" t="s">
        <v>529</v>
      </c>
      <c r="F1739" s="176"/>
      <c r="G1739" s="176"/>
      <c r="H1739" s="177">
        <v>931</v>
      </c>
      <c r="I1739" s="178">
        <v>931</v>
      </c>
      <c r="J1739" s="177"/>
      <c r="K1739" s="178">
        <f t="shared" si="27"/>
        <v>1</v>
      </c>
    </row>
    <row r="1740" spans="1:11" hidden="1" x14ac:dyDescent="0.2">
      <c r="A1740" s="1" t="s">
        <v>528</v>
      </c>
      <c r="C1740" s="173"/>
      <c r="D1740" s="174"/>
      <c r="E1740" s="175"/>
      <c r="F1740" s="176" t="s">
        <v>530</v>
      </c>
      <c r="G1740" s="176" t="s">
        <v>550</v>
      </c>
      <c r="H1740" s="177"/>
      <c r="I1740" s="178">
        <v>931</v>
      </c>
      <c r="J1740" s="177"/>
      <c r="K1740" s="178" t="str">
        <f t="shared" si="27"/>
        <v>***</v>
      </c>
    </row>
    <row r="1741" spans="1:11" x14ac:dyDescent="0.2">
      <c r="A1741" s="1" t="s">
        <v>528</v>
      </c>
      <c r="C1741" s="173"/>
      <c r="D1741" s="174"/>
      <c r="E1741" s="175" t="s">
        <v>709</v>
      </c>
      <c r="F1741" s="176"/>
      <c r="G1741" s="176"/>
      <c r="H1741" s="177">
        <v>10778</v>
      </c>
      <c r="I1741" s="178">
        <v>12157</v>
      </c>
      <c r="J1741" s="177"/>
      <c r="K1741" s="178">
        <f t="shared" si="27"/>
        <v>1.1279458155501949</v>
      </c>
    </row>
    <row r="1742" spans="1:11" hidden="1" x14ac:dyDescent="0.2">
      <c r="A1742" s="1" t="s">
        <v>528</v>
      </c>
      <c r="C1742" s="173"/>
      <c r="D1742" s="174"/>
      <c r="E1742" s="175"/>
      <c r="F1742" s="176" t="s">
        <v>710</v>
      </c>
      <c r="G1742" s="176" t="s">
        <v>550</v>
      </c>
      <c r="H1742" s="177"/>
      <c r="I1742" s="178">
        <v>12157</v>
      </c>
      <c r="J1742" s="177"/>
      <c r="K1742" s="178" t="str">
        <f t="shared" si="27"/>
        <v>***</v>
      </c>
    </row>
    <row r="1743" spans="1:11" x14ac:dyDescent="0.2">
      <c r="A1743" s="1" t="s">
        <v>13</v>
      </c>
      <c r="C1743" s="19" t="s">
        <v>1091</v>
      </c>
      <c r="D1743" s="25" t="s">
        <v>64</v>
      </c>
      <c r="E1743" s="20" t="s">
        <v>713</v>
      </c>
      <c r="F1743" s="21"/>
      <c r="G1743" s="21"/>
      <c r="H1743" s="28">
        <v>13899</v>
      </c>
      <c r="I1743" s="29">
        <v>15554</v>
      </c>
      <c r="J1743" s="28" t="s">
        <v>15</v>
      </c>
      <c r="K1743" s="29">
        <f t="shared" si="27"/>
        <v>1.1190733146269516</v>
      </c>
    </row>
    <row r="1744" spans="1:11" x14ac:dyDescent="0.2">
      <c r="A1744" s="1" t="s">
        <v>16</v>
      </c>
      <c r="C1744" s="22"/>
      <c r="D1744" s="157"/>
      <c r="E1744" s="23" t="s">
        <v>1086</v>
      </c>
      <c r="F1744" s="24"/>
      <c r="G1744" s="24"/>
      <c r="H1744" s="30">
        <v>13899</v>
      </c>
      <c r="I1744" s="31">
        <v>15554</v>
      </c>
      <c r="J1744" s="30"/>
      <c r="K1744" s="31">
        <f t="shared" si="27"/>
        <v>1.1190733146269516</v>
      </c>
    </row>
    <row r="1745" spans="1:11" x14ac:dyDescent="0.2">
      <c r="A1745" s="1" t="s">
        <v>528</v>
      </c>
      <c r="C1745" s="173"/>
      <c r="D1745" s="174"/>
      <c r="E1745" s="175" t="s">
        <v>529</v>
      </c>
      <c r="F1745" s="176"/>
      <c r="G1745" s="176"/>
      <c r="H1745" s="177">
        <v>1674</v>
      </c>
      <c r="I1745" s="178">
        <v>1674</v>
      </c>
      <c r="J1745" s="177"/>
      <c r="K1745" s="178">
        <f t="shared" si="27"/>
        <v>1</v>
      </c>
    </row>
    <row r="1746" spans="1:11" hidden="1" x14ac:dyDescent="0.2">
      <c r="A1746" s="1" t="s">
        <v>528</v>
      </c>
      <c r="C1746" s="173"/>
      <c r="D1746" s="174"/>
      <c r="E1746" s="175"/>
      <c r="F1746" s="176" t="s">
        <v>530</v>
      </c>
      <c r="G1746" s="176" t="s">
        <v>550</v>
      </c>
      <c r="H1746" s="177"/>
      <c r="I1746" s="178">
        <v>1674</v>
      </c>
      <c r="J1746" s="177"/>
      <c r="K1746" s="178" t="str">
        <f t="shared" si="27"/>
        <v>***</v>
      </c>
    </row>
    <row r="1747" spans="1:11" x14ac:dyDescent="0.2">
      <c r="A1747" s="1" t="s">
        <v>528</v>
      </c>
      <c r="C1747" s="173"/>
      <c r="D1747" s="174"/>
      <c r="E1747" s="175" t="s">
        <v>709</v>
      </c>
      <c r="F1747" s="176"/>
      <c r="G1747" s="176"/>
      <c r="H1747" s="177">
        <v>12225</v>
      </c>
      <c r="I1747" s="178">
        <v>13880</v>
      </c>
      <c r="J1747" s="177"/>
      <c r="K1747" s="178">
        <f t="shared" si="27"/>
        <v>1.1353783231083845</v>
      </c>
    </row>
    <row r="1748" spans="1:11" hidden="1" x14ac:dyDescent="0.2">
      <c r="A1748" s="1" t="s">
        <v>528</v>
      </c>
      <c r="C1748" s="173"/>
      <c r="D1748" s="174"/>
      <c r="E1748" s="175"/>
      <c r="F1748" s="176" t="s">
        <v>710</v>
      </c>
      <c r="G1748" s="176" t="s">
        <v>550</v>
      </c>
      <c r="H1748" s="177"/>
      <c r="I1748" s="178">
        <v>13880</v>
      </c>
      <c r="J1748" s="177"/>
      <c r="K1748" s="178" t="str">
        <f t="shared" si="27"/>
        <v>***</v>
      </c>
    </row>
    <row r="1749" spans="1:11" x14ac:dyDescent="0.2">
      <c r="A1749" s="1" t="s">
        <v>13</v>
      </c>
      <c r="C1749" s="19" t="s">
        <v>1092</v>
      </c>
      <c r="D1749" s="25" t="s">
        <v>64</v>
      </c>
      <c r="E1749" s="20" t="s">
        <v>713</v>
      </c>
      <c r="F1749" s="21"/>
      <c r="G1749" s="21"/>
      <c r="H1749" s="28">
        <v>27086</v>
      </c>
      <c r="I1749" s="29">
        <v>24758</v>
      </c>
      <c r="J1749" s="28" t="s">
        <v>15</v>
      </c>
      <c r="K1749" s="29">
        <f t="shared" si="27"/>
        <v>0.91405153954072216</v>
      </c>
    </row>
    <row r="1750" spans="1:11" x14ac:dyDescent="0.2">
      <c r="A1750" s="1" t="s">
        <v>16</v>
      </c>
      <c r="C1750" s="22"/>
      <c r="D1750" s="157"/>
      <c r="E1750" s="23" t="s">
        <v>1086</v>
      </c>
      <c r="F1750" s="24"/>
      <c r="G1750" s="24"/>
      <c r="H1750" s="30">
        <v>27086</v>
      </c>
      <c r="I1750" s="31">
        <v>24758</v>
      </c>
      <c r="J1750" s="30"/>
      <c r="K1750" s="31">
        <f t="shared" si="27"/>
        <v>0.91405153954072216</v>
      </c>
    </row>
    <row r="1751" spans="1:11" x14ac:dyDescent="0.2">
      <c r="A1751" s="1" t="s">
        <v>528</v>
      </c>
      <c r="C1751" s="173"/>
      <c r="D1751" s="174"/>
      <c r="E1751" s="175" t="s">
        <v>529</v>
      </c>
      <c r="F1751" s="176"/>
      <c r="G1751" s="176"/>
      <c r="H1751" s="177">
        <v>1656</v>
      </c>
      <c r="I1751" s="178">
        <v>1656</v>
      </c>
      <c r="J1751" s="177"/>
      <c r="K1751" s="178">
        <f t="shared" si="27"/>
        <v>1</v>
      </c>
    </row>
    <row r="1752" spans="1:11" hidden="1" x14ac:dyDescent="0.2">
      <c r="A1752" s="1" t="s">
        <v>528</v>
      </c>
      <c r="C1752" s="173"/>
      <c r="D1752" s="174"/>
      <c r="E1752" s="175"/>
      <c r="F1752" s="176" t="s">
        <v>530</v>
      </c>
      <c r="G1752" s="176" t="s">
        <v>550</v>
      </c>
      <c r="H1752" s="177"/>
      <c r="I1752" s="178">
        <v>1656</v>
      </c>
      <c r="J1752" s="177"/>
      <c r="K1752" s="178" t="str">
        <f t="shared" si="27"/>
        <v>***</v>
      </c>
    </row>
    <row r="1753" spans="1:11" x14ac:dyDescent="0.2">
      <c r="A1753" s="1" t="s">
        <v>528</v>
      </c>
      <c r="C1753" s="173"/>
      <c r="D1753" s="174"/>
      <c r="E1753" s="175" t="s">
        <v>709</v>
      </c>
      <c r="F1753" s="176"/>
      <c r="G1753" s="176"/>
      <c r="H1753" s="177">
        <v>25430</v>
      </c>
      <c r="I1753" s="178">
        <v>23102</v>
      </c>
      <c r="J1753" s="177"/>
      <c r="K1753" s="178">
        <f t="shared" si="27"/>
        <v>0.90845458120330314</v>
      </c>
    </row>
    <row r="1754" spans="1:11" hidden="1" x14ac:dyDescent="0.2">
      <c r="A1754" s="1" t="s">
        <v>528</v>
      </c>
      <c r="C1754" s="173"/>
      <c r="D1754" s="174"/>
      <c r="E1754" s="175"/>
      <c r="F1754" s="176" t="s">
        <v>710</v>
      </c>
      <c r="G1754" s="176" t="s">
        <v>550</v>
      </c>
      <c r="H1754" s="177"/>
      <c r="I1754" s="178">
        <v>23102</v>
      </c>
      <c r="J1754" s="177"/>
      <c r="K1754" s="178" t="str">
        <f t="shared" si="27"/>
        <v>***</v>
      </c>
    </row>
    <row r="1755" spans="1:11" x14ac:dyDescent="0.2">
      <c r="A1755" s="1" t="s">
        <v>13</v>
      </c>
      <c r="C1755" s="19" t="s">
        <v>1093</v>
      </c>
      <c r="D1755" s="25" t="s">
        <v>65</v>
      </c>
      <c r="E1755" s="20" t="s">
        <v>66</v>
      </c>
      <c r="F1755" s="21"/>
      <c r="G1755" s="21"/>
      <c r="H1755" s="28">
        <v>1911</v>
      </c>
      <c r="I1755" s="29">
        <v>2033</v>
      </c>
      <c r="J1755" s="28" t="s">
        <v>15</v>
      </c>
      <c r="K1755" s="29">
        <f t="shared" si="27"/>
        <v>1.063840920983778</v>
      </c>
    </row>
    <row r="1756" spans="1:11" x14ac:dyDescent="0.2">
      <c r="A1756" s="1" t="s">
        <v>16</v>
      </c>
      <c r="C1756" s="22"/>
      <c r="D1756" s="157"/>
      <c r="E1756" s="23" t="s">
        <v>1094</v>
      </c>
      <c r="F1756" s="24"/>
      <c r="G1756" s="24"/>
      <c r="H1756" s="30">
        <v>1911</v>
      </c>
      <c r="I1756" s="31">
        <v>2033</v>
      </c>
      <c r="J1756" s="30"/>
      <c r="K1756" s="31">
        <f t="shared" si="27"/>
        <v>1.063840920983778</v>
      </c>
    </row>
    <row r="1757" spans="1:11" x14ac:dyDescent="0.2">
      <c r="A1757" s="1" t="s">
        <v>528</v>
      </c>
      <c r="C1757" s="173"/>
      <c r="D1757" s="174"/>
      <c r="E1757" s="175" t="s">
        <v>709</v>
      </c>
      <c r="F1757" s="176"/>
      <c r="G1757" s="176"/>
      <c r="H1757" s="177">
        <v>1911</v>
      </c>
      <c r="I1757" s="178">
        <v>2033</v>
      </c>
      <c r="J1757" s="177"/>
      <c r="K1757" s="178">
        <f t="shared" si="27"/>
        <v>1.063840920983778</v>
      </c>
    </row>
    <row r="1758" spans="1:11" hidden="1" x14ac:dyDescent="0.2">
      <c r="A1758" s="1" t="s">
        <v>528</v>
      </c>
      <c r="C1758" s="173"/>
      <c r="D1758" s="174"/>
      <c r="E1758" s="175"/>
      <c r="F1758" s="176" t="s">
        <v>710</v>
      </c>
      <c r="G1758" s="176" t="s">
        <v>711</v>
      </c>
      <c r="H1758" s="177"/>
      <c r="I1758" s="178">
        <v>2033</v>
      </c>
      <c r="J1758" s="177"/>
      <c r="K1758" s="178" t="str">
        <f t="shared" si="27"/>
        <v>***</v>
      </c>
    </row>
    <row r="1759" spans="1:11" x14ac:dyDescent="0.2">
      <c r="A1759" s="1" t="s">
        <v>13</v>
      </c>
      <c r="C1759" s="19" t="s">
        <v>1095</v>
      </c>
      <c r="D1759" s="25" t="s">
        <v>64</v>
      </c>
      <c r="E1759" s="20" t="s">
        <v>713</v>
      </c>
      <c r="F1759" s="21"/>
      <c r="G1759" s="21"/>
      <c r="H1759" s="28">
        <v>56486</v>
      </c>
      <c r="I1759" s="29">
        <v>59140</v>
      </c>
      <c r="J1759" s="28" t="s">
        <v>15</v>
      </c>
      <c r="K1759" s="29">
        <f t="shared" si="27"/>
        <v>1.0469850936515244</v>
      </c>
    </row>
    <row r="1760" spans="1:11" x14ac:dyDescent="0.2">
      <c r="A1760" s="1" t="s">
        <v>16</v>
      </c>
      <c r="C1760" s="22"/>
      <c r="D1760" s="157"/>
      <c r="E1760" s="23" t="s">
        <v>62</v>
      </c>
      <c r="F1760" s="24"/>
      <c r="G1760" s="24"/>
      <c r="H1760" s="30">
        <v>56486</v>
      </c>
      <c r="I1760" s="31">
        <v>59140</v>
      </c>
      <c r="J1760" s="30"/>
      <c r="K1760" s="31">
        <f t="shared" si="27"/>
        <v>1.0469850936515244</v>
      </c>
    </row>
    <row r="1761" spans="1:11" x14ac:dyDescent="0.2">
      <c r="A1761" s="1" t="s">
        <v>528</v>
      </c>
      <c r="C1761" s="173"/>
      <c r="D1761" s="174"/>
      <c r="E1761" s="175" t="s">
        <v>529</v>
      </c>
      <c r="F1761" s="176"/>
      <c r="G1761" s="176"/>
      <c r="H1761" s="177">
        <v>8441</v>
      </c>
      <c r="I1761" s="178">
        <v>8820</v>
      </c>
      <c r="J1761" s="177"/>
      <c r="K1761" s="178">
        <f t="shared" si="27"/>
        <v>1.044899893377562</v>
      </c>
    </row>
    <row r="1762" spans="1:11" hidden="1" x14ac:dyDescent="0.2">
      <c r="A1762" s="1" t="s">
        <v>528</v>
      </c>
      <c r="C1762" s="173"/>
      <c r="D1762" s="174"/>
      <c r="E1762" s="175"/>
      <c r="F1762" s="176" t="s">
        <v>530</v>
      </c>
      <c r="G1762" s="176" t="s">
        <v>550</v>
      </c>
      <c r="H1762" s="177"/>
      <c r="I1762" s="178">
        <v>8820</v>
      </c>
      <c r="J1762" s="177"/>
      <c r="K1762" s="178" t="str">
        <f t="shared" si="27"/>
        <v>***</v>
      </c>
    </row>
    <row r="1763" spans="1:11" x14ac:dyDescent="0.2">
      <c r="A1763" s="1" t="s">
        <v>528</v>
      </c>
      <c r="C1763" s="173"/>
      <c r="D1763" s="174"/>
      <c r="E1763" s="175" t="s">
        <v>709</v>
      </c>
      <c r="F1763" s="176"/>
      <c r="G1763" s="176"/>
      <c r="H1763" s="177">
        <v>48045</v>
      </c>
      <c r="I1763" s="178">
        <v>50320</v>
      </c>
      <c r="J1763" s="177"/>
      <c r="K1763" s="178">
        <f t="shared" si="27"/>
        <v>1.047351441357061</v>
      </c>
    </row>
    <row r="1764" spans="1:11" hidden="1" x14ac:dyDescent="0.2">
      <c r="A1764" s="1" t="s">
        <v>528</v>
      </c>
      <c r="C1764" s="173"/>
      <c r="D1764" s="174"/>
      <c r="E1764" s="175"/>
      <c r="F1764" s="176" t="s">
        <v>710</v>
      </c>
      <c r="G1764" s="176" t="s">
        <v>550</v>
      </c>
      <c r="H1764" s="177"/>
      <c r="I1764" s="178">
        <v>50320</v>
      </c>
      <c r="J1764" s="177"/>
      <c r="K1764" s="178" t="str">
        <f t="shared" si="27"/>
        <v>***</v>
      </c>
    </row>
    <row r="1765" spans="1:11" x14ac:dyDescent="0.2">
      <c r="A1765" s="1" t="s">
        <v>13</v>
      </c>
      <c r="C1765" s="19" t="s">
        <v>1096</v>
      </c>
      <c r="D1765" s="25" t="s">
        <v>64</v>
      </c>
      <c r="E1765" s="20" t="s">
        <v>713</v>
      </c>
      <c r="F1765" s="21"/>
      <c r="G1765" s="21"/>
      <c r="H1765" s="28">
        <v>36320</v>
      </c>
      <c r="I1765" s="29">
        <v>38716</v>
      </c>
      <c r="J1765" s="28" t="s">
        <v>15</v>
      </c>
      <c r="K1765" s="29">
        <f t="shared" si="27"/>
        <v>1.0659691629955947</v>
      </c>
    </row>
    <row r="1766" spans="1:11" x14ac:dyDescent="0.2">
      <c r="A1766" s="1" t="s">
        <v>16</v>
      </c>
      <c r="C1766" s="22"/>
      <c r="D1766" s="157"/>
      <c r="E1766" s="23" t="s">
        <v>61</v>
      </c>
      <c r="F1766" s="24"/>
      <c r="G1766" s="24"/>
      <c r="H1766" s="30">
        <v>36320</v>
      </c>
      <c r="I1766" s="31">
        <v>38716</v>
      </c>
      <c r="J1766" s="30"/>
      <c r="K1766" s="31">
        <f t="shared" si="27"/>
        <v>1.0659691629955947</v>
      </c>
    </row>
    <row r="1767" spans="1:11" x14ac:dyDescent="0.2">
      <c r="A1767" s="1" t="s">
        <v>528</v>
      </c>
      <c r="C1767" s="173"/>
      <c r="D1767" s="174"/>
      <c r="E1767" s="175" t="s">
        <v>529</v>
      </c>
      <c r="F1767" s="176"/>
      <c r="G1767" s="176"/>
      <c r="H1767" s="177">
        <v>3021</v>
      </c>
      <c r="I1767" s="178">
        <v>3021</v>
      </c>
      <c r="J1767" s="177"/>
      <c r="K1767" s="178">
        <f t="shared" si="27"/>
        <v>1</v>
      </c>
    </row>
    <row r="1768" spans="1:11" hidden="1" x14ac:dyDescent="0.2">
      <c r="A1768" s="1" t="s">
        <v>528</v>
      </c>
      <c r="C1768" s="173"/>
      <c r="D1768" s="174"/>
      <c r="E1768" s="175"/>
      <c r="F1768" s="176" t="s">
        <v>530</v>
      </c>
      <c r="G1768" s="176" t="s">
        <v>550</v>
      </c>
      <c r="H1768" s="177"/>
      <c r="I1768" s="178">
        <v>3021</v>
      </c>
      <c r="J1768" s="177"/>
      <c r="K1768" s="178" t="str">
        <f t="shared" si="27"/>
        <v>***</v>
      </c>
    </row>
    <row r="1769" spans="1:11" x14ac:dyDescent="0.2">
      <c r="A1769" s="1" t="s">
        <v>528</v>
      </c>
      <c r="C1769" s="173"/>
      <c r="D1769" s="174"/>
      <c r="E1769" s="175" t="s">
        <v>709</v>
      </c>
      <c r="F1769" s="176"/>
      <c r="G1769" s="176"/>
      <c r="H1769" s="177">
        <v>33299</v>
      </c>
      <c r="I1769" s="178">
        <v>35695</v>
      </c>
      <c r="J1769" s="177"/>
      <c r="K1769" s="178">
        <f t="shared" si="27"/>
        <v>1.0719541127361183</v>
      </c>
    </row>
    <row r="1770" spans="1:11" hidden="1" x14ac:dyDescent="0.2">
      <c r="A1770" s="1" t="s">
        <v>528</v>
      </c>
      <c r="C1770" s="173"/>
      <c r="D1770" s="174"/>
      <c r="E1770" s="175"/>
      <c r="F1770" s="176" t="s">
        <v>710</v>
      </c>
      <c r="G1770" s="176" t="s">
        <v>550</v>
      </c>
      <c r="H1770" s="177"/>
      <c r="I1770" s="178">
        <v>35695</v>
      </c>
      <c r="J1770" s="177"/>
      <c r="K1770" s="178" t="str">
        <f t="shared" si="27"/>
        <v>***</v>
      </c>
    </row>
    <row r="1771" spans="1:11" x14ac:dyDescent="0.2">
      <c r="A1771" s="1" t="s">
        <v>13</v>
      </c>
      <c r="C1771" s="19" t="s">
        <v>1097</v>
      </c>
      <c r="D1771" s="25" t="s">
        <v>64</v>
      </c>
      <c r="E1771" s="20" t="s">
        <v>713</v>
      </c>
      <c r="F1771" s="21"/>
      <c r="G1771" s="21"/>
      <c r="H1771" s="28">
        <v>52545</v>
      </c>
      <c r="I1771" s="29">
        <v>54156</v>
      </c>
      <c r="J1771" s="28" t="s">
        <v>15</v>
      </c>
      <c r="K1771" s="29">
        <f t="shared" si="27"/>
        <v>1.0306594347701969</v>
      </c>
    </row>
    <row r="1772" spans="1:11" x14ac:dyDescent="0.2">
      <c r="A1772" s="1" t="s">
        <v>16</v>
      </c>
      <c r="C1772" s="22"/>
      <c r="D1772" s="157"/>
      <c r="E1772" s="23" t="s">
        <v>61</v>
      </c>
      <c r="F1772" s="24"/>
      <c r="G1772" s="24"/>
      <c r="H1772" s="30">
        <v>52545</v>
      </c>
      <c r="I1772" s="31">
        <v>54156</v>
      </c>
      <c r="J1772" s="30"/>
      <c r="K1772" s="31">
        <f t="shared" si="27"/>
        <v>1.0306594347701969</v>
      </c>
    </row>
    <row r="1773" spans="1:11" x14ac:dyDescent="0.2">
      <c r="A1773" s="1" t="s">
        <v>528</v>
      </c>
      <c r="C1773" s="173"/>
      <c r="D1773" s="174"/>
      <c r="E1773" s="175" t="s">
        <v>529</v>
      </c>
      <c r="F1773" s="176"/>
      <c r="G1773" s="176"/>
      <c r="H1773" s="177">
        <v>8494</v>
      </c>
      <c r="I1773" s="178">
        <v>8494</v>
      </c>
      <c r="J1773" s="177"/>
      <c r="K1773" s="178">
        <f t="shared" si="27"/>
        <v>1</v>
      </c>
    </row>
    <row r="1774" spans="1:11" hidden="1" x14ac:dyDescent="0.2">
      <c r="A1774" s="1" t="s">
        <v>528</v>
      </c>
      <c r="C1774" s="173"/>
      <c r="D1774" s="174"/>
      <c r="E1774" s="175"/>
      <c r="F1774" s="176" t="s">
        <v>530</v>
      </c>
      <c r="G1774" s="176" t="s">
        <v>550</v>
      </c>
      <c r="H1774" s="177"/>
      <c r="I1774" s="178">
        <v>8494</v>
      </c>
      <c r="J1774" s="177"/>
      <c r="K1774" s="178" t="str">
        <f t="shared" si="27"/>
        <v>***</v>
      </c>
    </row>
    <row r="1775" spans="1:11" x14ac:dyDescent="0.2">
      <c r="A1775" s="1" t="s">
        <v>528</v>
      </c>
      <c r="C1775" s="173"/>
      <c r="D1775" s="174"/>
      <c r="E1775" s="175" t="s">
        <v>709</v>
      </c>
      <c r="F1775" s="176"/>
      <c r="G1775" s="176"/>
      <c r="H1775" s="177">
        <v>44051</v>
      </c>
      <c r="I1775" s="178">
        <v>45662</v>
      </c>
      <c r="J1775" s="177"/>
      <c r="K1775" s="178">
        <f t="shared" si="27"/>
        <v>1.0365712469637465</v>
      </c>
    </row>
    <row r="1776" spans="1:11" hidden="1" x14ac:dyDescent="0.2">
      <c r="A1776" s="1" t="s">
        <v>528</v>
      </c>
      <c r="C1776" s="173"/>
      <c r="D1776" s="174"/>
      <c r="E1776" s="175"/>
      <c r="F1776" s="176" t="s">
        <v>710</v>
      </c>
      <c r="G1776" s="176" t="s">
        <v>550</v>
      </c>
      <c r="H1776" s="177"/>
      <c r="I1776" s="178">
        <v>45662</v>
      </c>
      <c r="J1776" s="177"/>
      <c r="K1776" s="178" t="str">
        <f t="shared" si="27"/>
        <v>***</v>
      </c>
    </row>
    <row r="1777" spans="1:11" x14ac:dyDescent="0.2">
      <c r="A1777" s="1" t="s">
        <v>13</v>
      </c>
      <c r="C1777" s="19" t="s">
        <v>1098</v>
      </c>
      <c r="D1777" s="25" t="s">
        <v>64</v>
      </c>
      <c r="E1777" s="20" t="s">
        <v>713</v>
      </c>
      <c r="F1777" s="21"/>
      <c r="G1777" s="21"/>
      <c r="H1777" s="28">
        <v>31870</v>
      </c>
      <c r="I1777" s="29">
        <v>33456</v>
      </c>
      <c r="J1777" s="28" t="s">
        <v>15</v>
      </c>
      <c r="K1777" s="29">
        <f t="shared" si="27"/>
        <v>1.0497646689676812</v>
      </c>
    </row>
    <row r="1778" spans="1:11" x14ac:dyDescent="0.2">
      <c r="A1778" s="1" t="s">
        <v>16</v>
      </c>
      <c r="C1778" s="22"/>
      <c r="D1778" s="157"/>
      <c r="E1778" s="23" t="s">
        <v>61</v>
      </c>
      <c r="F1778" s="24"/>
      <c r="G1778" s="24"/>
      <c r="H1778" s="30">
        <v>31870</v>
      </c>
      <c r="I1778" s="31">
        <v>33456</v>
      </c>
      <c r="J1778" s="30"/>
      <c r="K1778" s="31">
        <f t="shared" si="27"/>
        <v>1.0497646689676812</v>
      </c>
    </row>
    <row r="1779" spans="1:11" x14ac:dyDescent="0.2">
      <c r="A1779" s="1" t="s">
        <v>528</v>
      </c>
      <c r="C1779" s="173"/>
      <c r="D1779" s="174"/>
      <c r="E1779" s="175" t="s">
        <v>529</v>
      </c>
      <c r="F1779" s="176"/>
      <c r="G1779" s="176"/>
      <c r="H1779" s="177">
        <v>4179</v>
      </c>
      <c r="I1779" s="178">
        <v>4179</v>
      </c>
      <c r="J1779" s="177"/>
      <c r="K1779" s="178">
        <f t="shared" si="27"/>
        <v>1</v>
      </c>
    </row>
    <row r="1780" spans="1:11" hidden="1" x14ac:dyDescent="0.2">
      <c r="A1780" s="1" t="s">
        <v>528</v>
      </c>
      <c r="C1780" s="173"/>
      <c r="D1780" s="174"/>
      <c r="E1780" s="175"/>
      <c r="F1780" s="176" t="s">
        <v>530</v>
      </c>
      <c r="G1780" s="176" t="s">
        <v>550</v>
      </c>
      <c r="H1780" s="177"/>
      <c r="I1780" s="178">
        <v>4179</v>
      </c>
      <c r="J1780" s="177"/>
      <c r="K1780" s="178" t="str">
        <f t="shared" si="27"/>
        <v>***</v>
      </c>
    </row>
    <row r="1781" spans="1:11" x14ac:dyDescent="0.2">
      <c r="A1781" s="1" t="s">
        <v>528</v>
      </c>
      <c r="C1781" s="173"/>
      <c r="D1781" s="174"/>
      <c r="E1781" s="175" t="s">
        <v>709</v>
      </c>
      <c r="F1781" s="176"/>
      <c r="G1781" s="176"/>
      <c r="H1781" s="177">
        <v>27691</v>
      </c>
      <c r="I1781" s="178">
        <v>29277</v>
      </c>
      <c r="J1781" s="177"/>
      <c r="K1781" s="178">
        <f t="shared" si="27"/>
        <v>1.0572749268715467</v>
      </c>
    </row>
    <row r="1782" spans="1:11" hidden="1" x14ac:dyDescent="0.2">
      <c r="A1782" s="1" t="s">
        <v>528</v>
      </c>
      <c r="C1782" s="173"/>
      <c r="D1782" s="174"/>
      <c r="E1782" s="175"/>
      <c r="F1782" s="176" t="s">
        <v>710</v>
      </c>
      <c r="G1782" s="176" t="s">
        <v>550</v>
      </c>
      <c r="H1782" s="177"/>
      <c r="I1782" s="178">
        <v>29277</v>
      </c>
      <c r="J1782" s="177"/>
      <c r="K1782" s="178" t="str">
        <f t="shared" si="27"/>
        <v>***</v>
      </c>
    </row>
    <row r="1783" spans="1:11" x14ac:dyDescent="0.2">
      <c r="A1783" s="1" t="s">
        <v>13</v>
      </c>
      <c r="C1783" s="19" t="s">
        <v>1099</v>
      </c>
      <c r="D1783" s="25" t="s">
        <v>64</v>
      </c>
      <c r="E1783" s="20" t="s">
        <v>713</v>
      </c>
      <c r="F1783" s="21"/>
      <c r="G1783" s="21"/>
      <c r="H1783" s="28">
        <v>49654</v>
      </c>
      <c r="I1783" s="29">
        <v>53900</v>
      </c>
      <c r="J1783" s="28" t="s">
        <v>15</v>
      </c>
      <c r="K1783" s="29">
        <f t="shared" si="27"/>
        <v>1.0855117412494462</v>
      </c>
    </row>
    <row r="1784" spans="1:11" x14ac:dyDescent="0.2">
      <c r="A1784" s="1" t="s">
        <v>16</v>
      </c>
      <c r="C1784" s="22"/>
      <c r="D1784" s="157"/>
      <c r="E1784" s="23" t="s">
        <v>61</v>
      </c>
      <c r="F1784" s="24"/>
      <c r="G1784" s="24"/>
      <c r="H1784" s="30">
        <v>49654</v>
      </c>
      <c r="I1784" s="31">
        <v>53900</v>
      </c>
      <c r="J1784" s="30"/>
      <c r="K1784" s="31">
        <f t="shared" si="27"/>
        <v>1.0855117412494462</v>
      </c>
    </row>
    <row r="1785" spans="1:11" x14ac:dyDescent="0.2">
      <c r="A1785" s="1" t="s">
        <v>528</v>
      </c>
      <c r="C1785" s="173"/>
      <c r="D1785" s="174"/>
      <c r="E1785" s="175" t="s">
        <v>529</v>
      </c>
      <c r="F1785" s="176"/>
      <c r="G1785" s="176"/>
      <c r="H1785" s="177">
        <v>6558</v>
      </c>
      <c r="I1785" s="178">
        <v>6558</v>
      </c>
      <c r="J1785" s="177"/>
      <c r="K1785" s="178">
        <f t="shared" si="27"/>
        <v>1</v>
      </c>
    </row>
    <row r="1786" spans="1:11" hidden="1" x14ac:dyDescent="0.2">
      <c r="A1786" s="1" t="s">
        <v>528</v>
      </c>
      <c r="C1786" s="173"/>
      <c r="D1786" s="174"/>
      <c r="E1786" s="175"/>
      <c r="F1786" s="176" t="s">
        <v>530</v>
      </c>
      <c r="G1786" s="176" t="s">
        <v>550</v>
      </c>
      <c r="H1786" s="177"/>
      <c r="I1786" s="178">
        <v>6558</v>
      </c>
      <c r="J1786" s="177"/>
      <c r="K1786" s="178" t="str">
        <f t="shared" si="27"/>
        <v>***</v>
      </c>
    </row>
    <row r="1787" spans="1:11" x14ac:dyDescent="0.2">
      <c r="A1787" s="1" t="s">
        <v>528</v>
      </c>
      <c r="C1787" s="173"/>
      <c r="D1787" s="174"/>
      <c r="E1787" s="175" t="s">
        <v>709</v>
      </c>
      <c r="F1787" s="176"/>
      <c r="G1787" s="176"/>
      <c r="H1787" s="177">
        <v>43096</v>
      </c>
      <c r="I1787" s="178">
        <v>47342</v>
      </c>
      <c r="J1787" s="177"/>
      <c r="K1787" s="178">
        <f t="shared" si="27"/>
        <v>1.0985242249860776</v>
      </c>
    </row>
    <row r="1788" spans="1:11" hidden="1" x14ac:dyDescent="0.2">
      <c r="A1788" s="1" t="s">
        <v>528</v>
      </c>
      <c r="C1788" s="173"/>
      <c r="D1788" s="174"/>
      <c r="E1788" s="175"/>
      <c r="F1788" s="176" t="s">
        <v>710</v>
      </c>
      <c r="G1788" s="176" t="s">
        <v>550</v>
      </c>
      <c r="H1788" s="177"/>
      <c r="I1788" s="178">
        <v>47342</v>
      </c>
      <c r="J1788" s="177"/>
      <c r="K1788" s="178" t="str">
        <f t="shared" ref="K1788:K1851" si="28">IF(H1788=0,"***",I1788/H1788)</f>
        <v>***</v>
      </c>
    </row>
    <row r="1789" spans="1:11" x14ac:dyDescent="0.2">
      <c r="A1789" s="1" t="s">
        <v>13</v>
      </c>
      <c r="C1789" s="19" t="s">
        <v>1100</v>
      </c>
      <c r="D1789" s="25" t="s">
        <v>64</v>
      </c>
      <c r="E1789" s="20" t="s">
        <v>713</v>
      </c>
      <c r="F1789" s="21"/>
      <c r="G1789" s="21"/>
      <c r="H1789" s="28">
        <v>36969</v>
      </c>
      <c r="I1789" s="29">
        <v>37113</v>
      </c>
      <c r="J1789" s="28" t="s">
        <v>15</v>
      </c>
      <c r="K1789" s="29">
        <f t="shared" si="28"/>
        <v>1.0038951554004707</v>
      </c>
    </row>
    <row r="1790" spans="1:11" x14ac:dyDescent="0.2">
      <c r="A1790" s="1" t="s">
        <v>16</v>
      </c>
      <c r="C1790" s="22"/>
      <c r="D1790" s="157"/>
      <c r="E1790" s="23" t="s">
        <v>61</v>
      </c>
      <c r="F1790" s="24"/>
      <c r="G1790" s="24"/>
      <c r="H1790" s="30">
        <v>36969</v>
      </c>
      <c r="I1790" s="31">
        <v>37113</v>
      </c>
      <c r="J1790" s="30"/>
      <c r="K1790" s="31">
        <f t="shared" si="28"/>
        <v>1.0038951554004707</v>
      </c>
    </row>
    <row r="1791" spans="1:11" x14ac:dyDescent="0.2">
      <c r="A1791" s="1" t="s">
        <v>528</v>
      </c>
      <c r="C1791" s="173"/>
      <c r="D1791" s="174"/>
      <c r="E1791" s="175" t="s">
        <v>529</v>
      </c>
      <c r="F1791" s="176"/>
      <c r="G1791" s="176"/>
      <c r="H1791" s="177">
        <v>4073</v>
      </c>
      <c r="I1791" s="178">
        <v>4073</v>
      </c>
      <c r="J1791" s="177"/>
      <c r="K1791" s="178">
        <f t="shared" si="28"/>
        <v>1</v>
      </c>
    </row>
    <row r="1792" spans="1:11" hidden="1" x14ac:dyDescent="0.2">
      <c r="A1792" s="1" t="s">
        <v>528</v>
      </c>
      <c r="C1792" s="173"/>
      <c r="D1792" s="174"/>
      <c r="E1792" s="175"/>
      <c r="F1792" s="176" t="s">
        <v>530</v>
      </c>
      <c r="G1792" s="176" t="s">
        <v>550</v>
      </c>
      <c r="H1792" s="177"/>
      <c r="I1792" s="178">
        <v>4073</v>
      </c>
      <c r="J1792" s="177"/>
      <c r="K1792" s="178" t="str">
        <f t="shared" si="28"/>
        <v>***</v>
      </c>
    </row>
    <row r="1793" spans="1:11" x14ac:dyDescent="0.2">
      <c r="A1793" s="1" t="s">
        <v>528</v>
      </c>
      <c r="C1793" s="173"/>
      <c r="D1793" s="174"/>
      <c r="E1793" s="175" t="s">
        <v>709</v>
      </c>
      <c r="F1793" s="176"/>
      <c r="G1793" s="176"/>
      <c r="H1793" s="177">
        <v>32896</v>
      </c>
      <c r="I1793" s="178">
        <v>33040</v>
      </c>
      <c r="J1793" s="177"/>
      <c r="K1793" s="178">
        <f t="shared" si="28"/>
        <v>1.0043774319066148</v>
      </c>
    </row>
    <row r="1794" spans="1:11" hidden="1" x14ac:dyDescent="0.2">
      <c r="A1794" s="1" t="s">
        <v>528</v>
      </c>
      <c r="C1794" s="173"/>
      <c r="D1794" s="174"/>
      <c r="E1794" s="175"/>
      <c r="F1794" s="176" t="s">
        <v>710</v>
      </c>
      <c r="G1794" s="176" t="s">
        <v>550</v>
      </c>
      <c r="H1794" s="177"/>
      <c r="I1794" s="178">
        <v>33040</v>
      </c>
      <c r="J1794" s="177"/>
      <c r="K1794" s="178" t="str">
        <f t="shared" si="28"/>
        <v>***</v>
      </c>
    </row>
    <row r="1795" spans="1:11" x14ac:dyDescent="0.2">
      <c r="A1795" s="1" t="s">
        <v>13</v>
      </c>
      <c r="C1795" s="19" t="s">
        <v>1101</v>
      </c>
      <c r="D1795" s="25" t="s">
        <v>64</v>
      </c>
      <c r="E1795" s="20" t="s">
        <v>713</v>
      </c>
      <c r="F1795" s="21"/>
      <c r="G1795" s="21"/>
      <c r="H1795" s="28">
        <v>170752</v>
      </c>
      <c r="I1795" s="29">
        <v>179342</v>
      </c>
      <c r="J1795" s="28" t="s">
        <v>15</v>
      </c>
      <c r="K1795" s="29">
        <f t="shared" si="28"/>
        <v>1.0503068778110944</v>
      </c>
    </row>
    <row r="1796" spans="1:11" x14ac:dyDescent="0.2">
      <c r="A1796" s="1" t="s">
        <v>16</v>
      </c>
      <c r="C1796" s="22"/>
      <c r="D1796" s="157"/>
      <c r="E1796" s="23" t="s">
        <v>61</v>
      </c>
      <c r="F1796" s="24"/>
      <c r="G1796" s="24"/>
      <c r="H1796" s="30">
        <v>170752</v>
      </c>
      <c r="I1796" s="31">
        <v>179342</v>
      </c>
      <c r="J1796" s="30"/>
      <c r="K1796" s="31">
        <f t="shared" si="28"/>
        <v>1.0503068778110944</v>
      </c>
    </row>
    <row r="1797" spans="1:11" x14ac:dyDescent="0.2">
      <c r="A1797" s="1" t="s">
        <v>528</v>
      </c>
      <c r="C1797" s="173"/>
      <c r="D1797" s="174"/>
      <c r="E1797" s="175" t="s">
        <v>529</v>
      </c>
      <c r="F1797" s="176"/>
      <c r="G1797" s="176"/>
      <c r="H1797" s="177">
        <v>28026</v>
      </c>
      <c r="I1797" s="178">
        <v>28026</v>
      </c>
      <c r="J1797" s="177"/>
      <c r="K1797" s="178">
        <f t="shared" si="28"/>
        <v>1</v>
      </c>
    </row>
    <row r="1798" spans="1:11" hidden="1" x14ac:dyDescent="0.2">
      <c r="A1798" s="1" t="s">
        <v>528</v>
      </c>
      <c r="C1798" s="173"/>
      <c r="D1798" s="174"/>
      <c r="E1798" s="175"/>
      <c r="F1798" s="176" t="s">
        <v>530</v>
      </c>
      <c r="G1798" s="176" t="s">
        <v>550</v>
      </c>
      <c r="H1798" s="177"/>
      <c r="I1798" s="178">
        <v>28026</v>
      </c>
      <c r="J1798" s="177"/>
      <c r="K1798" s="178" t="str">
        <f t="shared" si="28"/>
        <v>***</v>
      </c>
    </row>
    <row r="1799" spans="1:11" x14ac:dyDescent="0.2">
      <c r="A1799" s="1" t="s">
        <v>528</v>
      </c>
      <c r="C1799" s="173"/>
      <c r="D1799" s="174"/>
      <c r="E1799" s="175" t="s">
        <v>709</v>
      </c>
      <c r="F1799" s="176"/>
      <c r="G1799" s="176"/>
      <c r="H1799" s="177">
        <v>142726</v>
      </c>
      <c r="I1799" s="178">
        <v>151316</v>
      </c>
      <c r="J1799" s="177"/>
      <c r="K1799" s="178">
        <f t="shared" si="28"/>
        <v>1.0601852500595548</v>
      </c>
    </row>
    <row r="1800" spans="1:11" hidden="1" x14ac:dyDescent="0.2">
      <c r="A1800" s="1" t="s">
        <v>528</v>
      </c>
      <c r="C1800" s="173"/>
      <c r="D1800" s="174"/>
      <c r="E1800" s="175"/>
      <c r="F1800" s="176" t="s">
        <v>710</v>
      </c>
      <c r="G1800" s="176" t="s">
        <v>550</v>
      </c>
      <c r="H1800" s="177"/>
      <c r="I1800" s="178">
        <v>151316</v>
      </c>
      <c r="J1800" s="177"/>
      <c r="K1800" s="178" t="str">
        <f t="shared" si="28"/>
        <v>***</v>
      </c>
    </row>
    <row r="1801" spans="1:11" x14ac:dyDescent="0.2">
      <c r="A1801" s="1" t="s">
        <v>13</v>
      </c>
      <c r="C1801" s="19" t="s">
        <v>1102</v>
      </c>
      <c r="D1801" s="25" t="s">
        <v>64</v>
      </c>
      <c r="E1801" s="20" t="s">
        <v>713</v>
      </c>
      <c r="F1801" s="21"/>
      <c r="G1801" s="21"/>
      <c r="H1801" s="28">
        <v>29272</v>
      </c>
      <c r="I1801" s="29">
        <v>30635</v>
      </c>
      <c r="J1801" s="28" t="s">
        <v>15</v>
      </c>
      <c r="K1801" s="29">
        <f t="shared" si="28"/>
        <v>1.0465632686526374</v>
      </c>
    </row>
    <row r="1802" spans="1:11" x14ac:dyDescent="0.2">
      <c r="A1802" s="1" t="s">
        <v>16</v>
      </c>
      <c r="C1802" s="22"/>
      <c r="D1802" s="157"/>
      <c r="E1802" s="23" t="s">
        <v>61</v>
      </c>
      <c r="F1802" s="24"/>
      <c r="G1802" s="24"/>
      <c r="H1802" s="30">
        <v>29272</v>
      </c>
      <c r="I1802" s="31">
        <v>30635</v>
      </c>
      <c r="J1802" s="30"/>
      <c r="K1802" s="31">
        <f t="shared" si="28"/>
        <v>1.0465632686526374</v>
      </c>
    </row>
    <row r="1803" spans="1:11" x14ac:dyDescent="0.2">
      <c r="A1803" s="1" t="s">
        <v>528</v>
      </c>
      <c r="C1803" s="173"/>
      <c r="D1803" s="174"/>
      <c r="E1803" s="175" t="s">
        <v>529</v>
      </c>
      <c r="F1803" s="176"/>
      <c r="G1803" s="176"/>
      <c r="H1803" s="177">
        <v>3552</v>
      </c>
      <c r="I1803" s="178">
        <v>3552</v>
      </c>
      <c r="J1803" s="177"/>
      <c r="K1803" s="178">
        <f t="shared" si="28"/>
        <v>1</v>
      </c>
    </row>
    <row r="1804" spans="1:11" hidden="1" x14ac:dyDescent="0.2">
      <c r="A1804" s="1" t="s">
        <v>528</v>
      </c>
      <c r="C1804" s="173"/>
      <c r="D1804" s="174"/>
      <c r="E1804" s="175"/>
      <c r="F1804" s="176" t="s">
        <v>530</v>
      </c>
      <c r="G1804" s="176" t="s">
        <v>550</v>
      </c>
      <c r="H1804" s="177"/>
      <c r="I1804" s="178">
        <v>3552</v>
      </c>
      <c r="J1804" s="177"/>
      <c r="K1804" s="178" t="str">
        <f t="shared" si="28"/>
        <v>***</v>
      </c>
    </row>
    <row r="1805" spans="1:11" x14ac:dyDescent="0.2">
      <c r="A1805" s="1" t="s">
        <v>528</v>
      </c>
      <c r="C1805" s="173"/>
      <c r="D1805" s="174"/>
      <c r="E1805" s="175" t="s">
        <v>709</v>
      </c>
      <c r="F1805" s="176"/>
      <c r="G1805" s="176"/>
      <c r="H1805" s="177">
        <v>25720</v>
      </c>
      <c r="I1805" s="178">
        <v>27083</v>
      </c>
      <c r="J1805" s="177"/>
      <c r="K1805" s="178">
        <f t="shared" si="28"/>
        <v>1.0529937791601867</v>
      </c>
    </row>
    <row r="1806" spans="1:11" hidden="1" x14ac:dyDescent="0.2">
      <c r="A1806" s="1" t="s">
        <v>528</v>
      </c>
      <c r="C1806" s="173"/>
      <c r="D1806" s="174"/>
      <c r="E1806" s="175"/>
      <c r="F1806" s="176" t="s">
        <v>710</v>
      </c>
      <c r="G1806" s="176" t="s">
        <v>550</v>
      </c>
      <c r="H1806" s="177"/>
      <c r="I1806" s="178">
        <v>27083</v>
      </c>
      <c r="J1806" s="177"/>
      <c r="K1806" s="178" t="str">
        <f t="shared" si="28"/>
        <v>***</v>
      </c>
    </row>
    <row r="1807" spans="1:11" x14ac:dyDescent="0.2">
      <c r="A1807" s="1" t="s">
        <v>13</v>
      </c>
      <c r="C1807" s="19" t="s">
        <v>1103</v>
      </c>
      <c r="D1807" s="25" t="s">
        <v>64</v>
      </c>
      <c r="E1807" s="20" t="s">
        <v>713</v>
      </c>
      <c r="F1807" s="21"/>
      <c r="G1807" s="21"/>
      <c r="H1807" s="28">
        <v>37977</v>
      </c>
      <c r="I1807" s="29">
        <v>40341</v>
      </c>
      <c r="J1807" s="28" t="s">
        <v>15</v>
      </c>
      <c r="K1807" s="29">
        <f t="shared" si="28"/>
        <v>1.0622482028596256</v>
      </c>
    </row>
    <row r="1808" spans="1:11" x14ac:dyDescent="0.2">
      <c r="A1808" s="1" t="s">
        <v>16</v>
      </c>
      <c r="C1808" s="22"/>
      <c r="D1808" s="157"/>
      <c r="E1808" s="23" t="s">
        <v>61</v>
      </c>
      <c r="F1808" s="24"/>
      <c r="G1808" s="24"/>
      <c r="H1808" s="30">
        <v>37977</v>
      </c>
      <c r="I1808" s="31">
        <v>40341</v>
      </c>
      <c r="J1808" s="30"/>
      <c r="K1808" s="31">
        <f t="shared" si="28"/>
        <v>1.0622482028596256</v>
      </c>
    </row>
    <row r="1809" spans="1:11" x14ac:dyDescent="0.2">
      <c r="A1809" s="1" t="s">
        <v>528</v>
      </c>
      <c r="C1809" s="173"/>
      <c r="D1809" s="174"/>
      <c r="E1809" s="175" t="s">
        <v>529</v>
      </c>
      <c r="F1809" s="176"/>
      <c r="G1809" s="176"/>
      <c r="H1809" s="177">
        <v>2755</v>
      </c>
      <c r="I1809" s="178">
        <v>2755</v>
      </c>
      <c r="J1809" s="177"/>
      <c r="K1809" s="178">
        <f t="shared" si="28"/>
        <v>1</v>
      </c>
    </row>
    <row r="1810" spans="1:11" hidden="1" x14ac:dyDescent="0.2">
      <c r="A1810" s="1" t="s">
        <v>528</v>
      </c>
      <c r="C1810" s="173"/>
      <c r="D1810" s="174"/>
      <c r="E1810" s="175"/>
      <c r="F1810" s="176" t="s">
        <v>530</v>
      </c>
      <c r="G1810" s="176" t="s">
        <v>550</v>
      </c>
      <c r="H1810" s="177"/>
      <c r="I1810" s="178">
        <v>2755</v>
      </c>
      <c r="J1810" s="177"/>
      <c r="K1810" s="178" t="str">
        <f t="shared" si="28"/>
        <v>***</v>
      </c>
    </row>
    <row r="1811" spans="1:11" x14ac:dyDescent="0.2">
      <c r="A1811" s="1" t="s">
        <v>528</v>
      </c>
      <c r="C1811" s="173"/>
      <c r="D1811" s="174"/>
      <c r="E1811" s="175" t="s">
        <v>709</v>
      </c>
      <c r="F1811" s="176"/>
      <c r="G1811" s="176"/>
      <c r="H1811" s="177">
        <v>35222</v>
      </c>
      <c r="I1811" s="178">
        <v>37586</v>
      </c>
      <c r="J1811" s="177"/>
      <c r="K1811" s="178">
        <f t="shared" si="28"/>
        <v>1.0671171426949067</v>
      </c>
    </row>
    <row r="1812" spans="1:11" hidden="1" x14ac:dyDescent="0.2">
      <c r="A1812" s="1" t="s">
        <v>528</v>
      </c>
      <c r="C1812" s="173"/>
      <c r="D1812" s="174"/>
      <c r="E1812" s="175"/>
      <c r="F1812" s="176" t="s">
        <v>710</v>
      </c>
      <c r="G1812" s="176" t="s">
        <v>550</v>
      </c>
      <c r="H1812" s="177"/>
      <c r="I1812" s="178">
        <v>37586</v>
      </c>
      <c r="J1812" s="177"/>
      <c r="K1812" s="178" t="str">
        <f t="shared" si="28"/>
        <v>***</v>
      </c>
    </row>
    <row r="1813" spans="1:11" x14ac:dyDescent="0.2">
      <c r="A1813" s="1" t="s">
        <v>13</v>
      </c>
      <c r="C1813" s="19" t="s">
        <v>1104</v>
      </c>
      <c r="D1813" s="25" t="s">
        <v>64</v>
      </c>
      <c r="E1813" s="20" t="s">
        <v>713</v>
      </c>
      <c r="F1813" s="21"/>
      <c r="G1813" s="21"/>
      <c r="H1813" s="28">
        <v>87645</v>
      </c>
      <c r="I1813" s="29">
        <v>92517</v>
      </c>
      <c r="J1813" s="28" t="s">
        <v>15</v>
      </c>
      <c r="K1813" s="29">
        <f t="shared" si="28"/>
        <v>1.0555878829368475</v>
      </c>
    </row>
    <row r="1814" spans="1:11" x14ac:dyDescent="0.2">
      <c r="A1814" s="1" t="s">
        <v>16</v>
      </c>
      <c r="C1814" s="22"/>
      <c r="D1814" s="157"/>
      <c r="E1814" s="23" t="s">
        <v>61</v>
      </c>
      <c r="F1814" s="24"/>
      <c r="G1814" s="24"/>
      <c r="H1814" s="30">
        <v>87645</v>
      </c>
      <c r="I1814" s="31">
        <v>92517</v>
      </c>
      <c r="J1814" s="30"/>
      <c r="K1814" s="31">
        <f t="shared" si="28"/>
        <v>1.0555878829368475</v>
      </c>
    </row>
    <row r="1815" spans="1:11" x14ac:dyDescent="0.2">
      <c r="A1815" s="1" t="s">
        <v>528</v>
      </c>
      <c r="C1815" s="173"/>
      <c r="D1815" s="174"/>
      <c r="E1815" s="175" t="s">
        <v>529</v>
      </c>
      <c r="F1815" s="176"/>
      <c r="G1815" s="176"/>
      <c r="H1815" s="177">
        <v>12546</v>
      </c>
      <c r="I1815" s="178">
        <v>12546</v>
      </c>
      <c r="J1815" s="177"/>
      <c r="K1815" s="178">
        <f t="shared" si="28"/>
        <v>1</v>
      </c>
    </row>
    <row r="1816" spans="1:11" hidden="1" x14ac:dyDescent="0.2">
      <c r="A1816" s="1" t="s">
        <v>528</v>
      </c>
      <c r="C1816" s="173"/>
      <c r="D1816" s="174"/>
      <c r="E1816" s="175"/>
      <c r="F1816" s="176" t="s">
        <v>530</v>
      </c>
      <c r="G1816" s="176" t="s">
        <v>550</v>
      </c>
      <c r="H1816" s="177"/>
      <c r="I1816" s="178">
        <v>12546</v>
      </c>
      <c r="J1816" s="177"/>
      <c r="K1816" s="178" t="str">
        <f t="shared" si="28"/>
        <v>***</v>
      </c>
    </row>
    <row r="1817" spans="1:11" x14ac:dyDescent="0.2">
      <c r="A1817" s="1" t="s">
        <v>528</v>
      </c>
      <c r="C1817" s="173"/>
      <c r="D1817" s="174"/>
      <c r="E1817" s="175" t="s">
        <v>709</v>
      </c>
      <c r="F1817" s="176"/>
      <c r="G1817" s="176"/>
      <c r="H1817" s="177">
        <v>75099</v>
      </c>
      <c r="I1817" s="178">
        <v>79971</v>
      </c>
      <c r="J1817" s="177"/>
      <c r="K1817" s="178">
        <f t="shared" si="28"/>
        <v>1.0648743658370949</v>
      </c>
    </row>
    <row r="1818" spans="1:11" hidden="1" x14ac:dyDescent="0.2">
      <c r="A1818" s="1" t="s">
        <v>528</v>
      </c>
      <c r="C1818" s="173"/>
      <c r="D1818" s="174"/>
      <c r="E1818" s="175"/>
      <c r="F1818" s="176" t="s">
        <v>710</v>
      </c>
      <c r="G1818" s="176" t="s">
        <v>550</v>
      </c>
      <c r="H1818" s="177"/>
      <c r="I1818" s="178">
        <v>79971</v>
      </c>
      <c r="J1818" s="177"/>
      <c r="K1818" s="178" t="str">
        <f t="shared" si="28"/>
        <v>***</v>
      </c>
    </row>
    <row r="1819" spans="1:11" x14ac:dyDescent="0.2">
      <c r="A1819" s="1" t="s">
        <v>13</v>
      </c>
      <c r="C1819" s="19" t="s">
        <v>1105</v>
      </c>
      <c r="D1819" s="25" t="s">
        <v>64</v>
      </c>
      <c r="E1819" s="20" t="s">
        <v>713</v>
      </c>
      <c r="F1819" s="21"/>
      <c r="G1819" s="21"/>
      <c r="H1819" s="28">
        <v>153388</v>
      </c>
      <c r="I1819" s="29">
        <v>165114</v>
      </c>
      <c r="J1819" s="28" t="s">
        <v>15</v>
      </c>
      <c r="K1819" s="29">
        <f t="shared" si="28"/>
        <v>1.0764466581479646</v>
      </c>
    </row>
    <row r="1820" spans="1:11" x14ac:dyDescent="0.2">
      <c r="A1820" s="1" t="s">
        <v>16</v>
      </c>
      <c r="C1820" s="22"/>
      <c r="D1820" s="157"/>
      <c r="E1820" s="23" t="s">
        <v>61</v>
      </c>
      <c r="F1820" s="24"/>
      <c r="G1820" s="24"/>
      <c r="H1820" s="30">
        <v>153388</v>
      </c>
      <c r="I1820" s="31">
        <v>165114</v>
      </c>
      <c r="J1820" s="30"/>
      <c r="K1820" s="31">
        <f t="shared" si="28"/>
        <v>1.0764466581479646</v>
      </c>
    </row>
    <row r="1821" spans="1:11" x14ac:dyDescent="0.2">
      <c r="A1821" s="1" t="s">
        <v>528</v>
      </c>
      <c r="C1821" s="173"/>
      <c r="D1821" s="174"/>
      <c r="E1821" s="175" t="s">
        <v>529</v>
      </c>
      <c r="F1821" s="176"/>
      <c r="G1821" s="176"/>
      <c r="H1821" s="177">
        <v>24281</v>
      </c>
      <c r="I1821" s="178">
        <v>24281</v>
      </c>
      <c r="J1821" s="177"/>
      <c r="K1821" s="178">
        <f t="shared" si="28"/>
        <v>1</v>
      </c>
    </row>
    <row r="1822" spans="1:11" hidden="1" x14ac:dyDescent="0.2">
      <c r="A1822" s="1" t="s">
        <v>528</v>
      </c>
      <c r="C1822" s="173"/>
      <c r="D1822" s="174"/>
      <c r="E1822" s="175"/>
      <c r="F1822" s="176" t="s">
        <v>530</v>
      </c>
      <c r="G1822" s="176" t="s">
        <v>550</v>
      </c>
      <c r="H1822" s="177"/>
      <c r="I1822" s="178">
        <v>24281</v>
      </c>
      <c r="J1822" s="177"/>
      <c r="K1822" s="178" t="str">
        <f t="shared" si="28"/>
        <v>***</v>
      </c>
    </row>
    <row r="1823" spans="1:11" x14ac:dyDescent="0.2">
      <c r="A1823" s="1" t="s">
        <v>528</v>
      </c>
      <c r="C1823" s="173"/>
      <c r="D1823" s="174"/>
      <c r="E1823" s="175" t="s">
        <v>709</v>
      </c>
      <c r="F1823" s="176"/>
      <c r="G1823" s="176"/>
      <c r="H1823" s="177">
        <v>129107</v>
      </c>
      <c r="I1823" s="178">
        <v>140833</v>
      </c>
      <c r="J1823" s="177"/>
      <c r="K1823" s="178">
        <f t="shared" si="28"/>
        <v>1.0908238902615659</v>
      </c>
    </row>
    <row r="1824" spans="1:11" hidden="1" x14ac:dyDescent="0.2">
      <c r="A1824" s="1" t="s">
        <v>528</v>
      </c>
      <c r="C1824" s="173"/>
      <c r="D1824" s="174"/>
      <c r="E1824" s="175"/>
      <c r="F1824" s="176" t="s">
        <v>710</v>
      </c>
      <c r="G1824" s="176" t="s">
        <v>550</v>
      </c>
      <c r="H1824" s="177"/>
      <c r="I1824" s="178">
        <v>140833</v>
      </c>
      <c r="J1824" s="177"/>
      <c r="K1824" s="178" t="str">
        <f t="shared" si="28"/>
        <v>***</v>
      </c>
    </row>
    <row r="1825" spans="1:11" x14ac:dyDescent="0.2">
      <c r="A1825" s="1" t="s">
        <v>13</v>
      </c>
      <c r="C1825" s="19" t="s">
        <v>1106</v>
      </c>
      <c r="D1825" s="25" t="s">
        <v>64</v>
      </c>
      <c r="E1825" s="20" t="s">
        <v>713</v>
      </c>
      <c r="F1825" s="21"/>
      <c r="G1825" s="21"/>
      <c r="H1825" s="28">
        <v>2933</v>
      </c>
      <c r="I1825" s="29">
        <v>2800</v>
      </c>
      <c r="J1825" s="28" t="s">
        <v>15</v>
      </c>
      <c r="K1825" s="29">
        <f t="shared" si="28"/>
        <v>0.95465393794749398</v>
      </c>
    </row>
    <row r="1826" spans="1:11" x14ac:dyDescent="0.2">
      <c r="A1826" s="1" t="s">
        <v>16</v>
      </c>
      <c r="C1826" s="22"/>
      <c r="D1826" s="157"/>
      <c r="E1826" s="23" t="s">
        <v>1107</v>
      </c>
      <c r="F1826" s="24"/>
      <c r="G1826" s="24"/>
      <c r="H1826" s="30">
        <v>2933</v>
      </c>
      <c r="I1826" s="31">
        <v>2800</v>
      </c>
      <c r="J1826" s="30"/>
      <c r="K1826" s="31">
        <f t="shared" si="28"/>
        <v>0.95465393794749398</v>
      </c>
    </row>
    <row r="1827" spans="1:11" x14ac:dyDescent="0.2">
      <c r="A1827" s="1" t="s">
        <v>528</v>
      </c>
      <c r="C1827" s="173"/>
      <c r="D1827" s="174"/>
      <c r="E1827" s="175" t="s">
        <v>529</v>
      </c>
      <c r="F1827" s="176"/>
      <c r="G1827" s="176"/>
      <c r="H1827" s="177">
        <v>600</v>
      </c>
      <c r="I1827" s="178">
        <v>600</v>
      </c>
      <c r="J1827" s="177"/>
      <c r="K1827" s="178">
        <f t="shared" si="28"/>
        <v>1</v>
      </c>
    </row>
    <row r="1828" spans="1:11" hidden="1" x14ac:dyDescent="0.2">
      <c r="A1828" s="1" t="s">
        <v>528</v>
      </c>
      <c r="C1828" s="173"/>
      <c r="D1828" s="174"/>
      <c r="E1828" s="175"/>
      <c r="F1828" s="176" t="s">
        <v>530</v>
      </c>
      <c r="G1828" s="176" t="s">
        <v>966</v>
      </c>
      <c r="H1828" s="177"/>
      <c r="I1828" s="178">
        <v>600</v>
      </c>
      <c r="J1828" s="177"/>
      <c r="K1828" s="178" t="str">
        <f t="shared" si="28"/>
        <v>***</v>
      </c>
    </row>
    <row r="1829" spans="1:11" x14ac:dyDescent="0.2">
      <c r="A1829" s="1" t="s">
        <v>528</v>
      </c>
      <c r="C1829" s="173"/>
      <c r="D1829" s="174"/>
      <c r="E1829" s="175" t="s">
        <v>709</v>
      </c>
      <c r="F1829" s="176"/>
      <c r="G1829" s="176"/>
      <c r="H1829" s="177">
        <v>2333</v>
      </c>
      <c r="I1829" s="178">
        <v>2200</v>
      </c>
      <c r="J1829" s="177"/>
      <c r="K1829" s="178">
        <f t="shared" si="28"/>
        <v>0.94299185597942559</v>
      </c>
    </row>
    <row r="1830" spans="1:11" hidden="1" x14ac:dyDescent="0.2">
      <c r="A1830" s="1" t="s">
        <v>528</v>
      </c>
      <c r="C1830" s="173"/>
      <c r="D1830" s="174"/>
      <c r="E1830" s="175"/>
      <c r="F1830" s="176" t="s">
        <v>710</v>
      </c>
      <c r="G1830" s="176" t="s">
        <v>966</v>
      </c>
      <c r="H1830" s="177"/>
      <c r="I1830" s="178">
        <v>2200</v>
      </c>
      <c r="J1830" s="177"/>
      <c r="K1830" s="178" t="str">
        <f t="shared" si="28"/>
        <v>***</v>
      </c>
    </row>
    <row r="1831" spans="1:11" x14ac:dyDescent="0.2">
      <c r="A1831" s="1" t="s">
        <v>13</v>
      </c>
      <c r="C1831" s="19" t="s">
        <v>1108</v>
      </c>
      <c r="D1831" s="25" t="s">
        <v>64</v>
      </c>
      <c r="E1831" s="20" t="s">
        <v>713</v>
      </c>
      <c r="F1831" s="21"/>
      <c r="G1831" s="21"/>
      <c r="H1831" s="28">
        <v>71882</v>
      </c>
      <c r="I1831" s="29">
        <v>77168</v>
      </c>
      <c r="J1831" s="28" t="s">
        <v>15</v>
      </c>
      <c r="K1831" s="29">
        <f t="shared" si="28"/>
        <v>1.0735371859436298</v>
      </c>
    </row>
    <row r="1832" spans="1:11" x14ac:dyDescent="0.2">
      <c r="A1832" s="1" t="s">
        <v>16</v>
      </c>
      <c r="C1832" s="22"/>
      <c r="D1832" s="157"/>
      <c r="E1832" s="23" t="s">
        <v>62</v>
      </c>
      <c r="F1832" s="24"/>
      <c r="G1832" s="24"/>
      <c r="H1832" s="30">
        <v>71882</v>
      </c>
      <c r="I1832" s="31">
        <v>77168</v>
      </c>
      <c r="J1832" s="30"/>
      <c r="K1832" s="31">
        <f t="shared" si="28"/>
        <v>1.0735371859436298</v>
      </c>
    </row>
    <row r="1833" spans="1:11" x14ac:dyDescent="0.2">
      <c r="A1833" s="1" t="s">
        <v>528</v>
      </c>
      <c r="C1833" s="173"/>
      <c r="D1833" s="174"/>
      <c r="E1833" s="175" t="s">
        <v>529</v>
      </c>
      <c r="F1833" s="176"/>
      <c r="G1833" s="176"/>
      <c r="H1833" s="177">
        <v>16554</v>
      </c>
      <c r="I1833" s="178">
        <v>14789</v>
      </c>
      <c r="J1833" s="177"/>
      <c r="K1833" s="178">
        <f t="shared" si="28"/>
        <v>0.89337924368732635</v>
      </c>
    </row>
    <row r="1834" spans="1:11" hidden="1" x14ac:dyDescent="0.2">
      <c r="A1834" s="1" t="s">
        <v>528</v>
      </c>
      <c r="C1834" s="173"/>
      <c r="D1834" s="174"/>
      <c r="E1834" s="175"/>
      <c r="F1834" s="176" t="s">
        <v>530</v>
      </c>
      <c r="G1834" s="176" t="s">
        <v>550</v>
      </c>
      <c r="H1834" s="177"/>
      <c r="I1834" s="178">
        <v>14789</v>
      </c>
      <c r="J1834" s="177"/>
      <c r="K1834" s="178" t="str">
        <f t="shared" si="28"/>
        <v>***</v>
      </c>
    </row>
    <row r="1835" spans="1:11" x14ac:dyDescent="0.2">
      <c r="A1835" s="1" t="s">
        <v>528</v>
      </c>
      <c r="C1835" s="173"/>
      <c r="D1835" s="174"/>
      <c r="E1835" s="175" t="s">
        <v>709</v>
      </c>
      <c r="F1835" s="176"/>
      <c r="G1835" s="176"/>
      <c r="H1835" s="177">
        <v>55328</v>
      </c>
      <c r="I1835" s="178">
        <v>62379</v>
      </c>
      <c r="J1835" s="177"/>
      <c r="K1835" s="178">
        <f t="shared" si="28"/>
        <v>1.12743999421631</v>
      </c>
    </row>
    <row r="1836" spans="1:11" hidden="1" x14ac:dyDescent="0.2">
      <c r="A1836" s="1" t="s">
        <v>528</v>
      </c>
      <c r="C1836" s="173"/>
      <c r="D1836" s="174"/>
      <c r="E1836" s="175"/>
      <c r="F1836" s="176" t="s">
        <v>710</v>
      </c>
      <c r="G1836" s="176" t="s">
        <v>550</v>
      </c>
      <c r="H1836" s="177"/>
      <c r="I1836" s="178">
        <v>62379</v>
      </c>
      <c r="J1836" s="177"/>
      <c r="K1836" s="178" t="str">
        <f t="shared" si="28"/>
        <v>***</v>
      </c>
    </row>
    <row r="1837" spans="1:11" x14ac:dyDescent="0.2">
      <c r="A1837" s="1" t="s">
        <v>13</v>
      </c>
      <c r="C1837" s="19" t="s">
        <v>1109</v>
      </c>
      <c r="D1837" s="25" t="s">
        <v>64</v>
      </c>
      <c r="E1837" s="20" t="s">
        <v>713</v>
      </c>
      <c r="F1837" s="21"/>
      <c r="G1837" s="21"/>
      <c r="H1837" s="28">
        <v>59573</v>
      </c>
      <c r="I1837" s="29">
        <v>65272</v>
      </c>
      <c r="J1837" s="28" t="s">
        <v>15</v>
      </c>
      <c r="K1837" s="29">
        <f t="shared" si="28"/>
        <v>1.095664143152099</v>
      </c>
    </row>
    <row r="1838" spans="1:11" x14ac:dyDescent="0.2">
      <c r="A1838" s="1" t="s">
        <v>16</v>
      </c>
      <c r="C1838" s="22"/>
      <c r="D1838" s="157"/>
      <c r="E1838" s="23" t="s">
        <v>62</v>
      </c>
      <c r="F1838" s="24"/>
      <c r="G1838" s="24"/>
      <c r="H1838" s="30">
        <v>59573</v>
      </c>
      <c r="I1838" s="31">
        <v>65272</v>
      </c>
      <c r="J1838" s="30"/>
      <c r="K1838" s="31">
        <f t="shared" si="28"/>
        <v>1.095664143152099</v>
      </c>
    </row>
    <row r="1839" spans="1:11" x14ac:dyDescent="0.2">
      <c r="A1839" s="1" t="s">
        <v>528</v>
      </c>
      <c r="C1839" s="173"/>
      <c r="D1839" s="174"/>
      <c r="E1839" s="175" t="s">
        <v>529</v>
      </c>
      <c r="F1839" s="176"/>
      <c r="G1839" s="176"/>
      <c r="H1839" s="177">
        <v>6668</v>
      </c>
      <c r="I1839" s="178">
        <v>6668</v>
      </c>
      <c r="J1839" s="177"/>
      <c r="K1839" s="178">
        <f t="shared" si="28"/>
        <v>1</v>
      </c>
    </row>
    <row r="1840" spans="1:11" hidden="1" x14ac:dyDescent="0.2">
      <c r="A1840" s="1" t="s">
        <v>528</v>
      </c>
      <c r="C1840" s="173"/>
      <c r="D1840" s="174"/>
      <c r="E1840" s="175"/>
      <c r="F1840" s="176" t="s">
        <v>530</v>
      </c>
      <c r="G1840" s="176" t="s">
        <v>550</v>
      </c>
      <c r="H1840" s="177"/>
      <c r="I1840" s="178">
        <v>6668</v>
      </c>
      <c r="J1840" s="177"/>
      <c r="K1840" s="178" t="str">
        <f t="shared" si="28"/>
        <v>***</v>
      </c>
    </row>
    <row r="1841" spans="1:11" x14ac:dyDescent="0.2">
      <c r="A1841" s="1" t="s">
        <v>528</v>
      </c>
      <c r="C1841" s="173"/>
      <c r="D1841" s="174"/>
      <c r="E1841" s="175" t="s">
        <v>709</v>
      </c>
      <c r="F1841" s="176"/>
      <c r="G1841" s="176"/>
      <c r="H1841" s="177">
        <v>52905</v>
      </c>
      <c r="I1841" s="178">
        <v>58604</v>
      </c>
      <c r="J1841" s="177"/>
      <c r="K1841" s="178">
        <f t="shared" si="28"/>
        <v>1.107721387392496</v>
      </c>
    </row>
    <row r="1842" spans="1:11" hidden="1" x14ac:dyDescent="0.2">
      <c r="A1842" s="1" t="s">
        <v>528</v>
      </c>
      <c r="C1842" s="173"/>
      <c r="D1842" s="174"/>
      <c r="E1842" s="175"/>
      <c r="F1842" s="176" t="s">
        <v>710</v>
      </c>
      <c r="G1842" s="176" t="s">
        <v>550</v>
      </c>
      <c r="H1842" s="177"/>
      <c r="I1842" s="178">
        <v>58604</v>
      </c>
      <c r="J1842" s="177"/>
      <c r="K1842" s="178" t="str">
        <f t="shared" si="28"/>
        <v>***</v>
      </c>
    </row>
    <row r="1843" spans="1:11" x14ac:dyDescent="0.2">
      <c r="A1843" s="1" t="s">
        <v>13</v>
      </c>
      <c r="C1843" s="19" t="s">
        <v>1110</v>
      </c>
      <c r="D1843" s="25" t="s">
        <v>64</v>
      </c>
      <c r="E1843" s="20" t="s">
        <v>713</v>
      </c>
      <c r="F1843" s="21"/>
      <c r="G1843" s="21"/>
      <c r="H1843" s="28">
        <v>51232</v>
      </c>
      <c r="I1843" s="29">
        <v>53158</v>
      </c>
      <c r="J1843" s="28" t="s">
        <v>15</v>
      </c>
      <c r="K1843" s="29">
        <f t="shared" si="28"/>
        <v>1.0375936914428483</v>
      </c>
    </row>
    <row r="1844" spans="1:11" x14ac:dyDescent="0.2">
      <c r="A1844" s="1" t="s">
        <v>16</v>
      </c>
      <c r="C1844" s="22"/>
      <c r="D1844" s="157"/>
      <c r="E1844" s="23" t="s">
        <v>62</v>
      </c>
      <c r="F1844" s="24"/>
      <c r="G1844" s="24"/>
      <c r="H1844" s="30">
        <v>51232</v>
      </c>
      <c r="I1844" s="31">
        <v>53158</v>
      </c>
      <c r="J1844" s="30"/>
      <c r="K1844" s="31">
        <f t="shared" si="28"/>
        <v>1.0375936914428483</v>
      </c>
    </row>
    <row r="1845" spans="1:11" x14ac:dyDescent="0.2">
      <c r="A1845" s="1" t="s">
        <v>528</v>
      </c>
      <c r="C1845" s="173"/>
      <c r="D1845" s="174"/>
      <c r="E1845" s="175" t="s">
        <v>529</v>
      </c>
      <c r="F1845" s="176"/>
      <c r="G1845" s="176"/>
      <c r="H1845" s="177">
        <v>6757</v>
      </c>
      <c r="I1845" s="178">
        <v>6757</v>
      </c>
      <c r="J1845" s="177"/>
      <c r="K1845" s="178">
        <f t="shared" si="28"/>
        <v>1</v>
      </c>
    </row>
    <row r="1846" spans="1:11" hidden="1" x14ac:dyDescent="0.2">
      <c r="A1846" s="1" t="s">
        <v>528</v>
      </c>
      <c r="C1846" s="173"/>
      <c r="D1846" s="174"/>
      <c r="E1846" s="175"/>
      <c r="F1846" s="176" t="s">
        <v>530</v>
      </c>
      <c r="G1846" s="176" t="s">
        <v>550</v>
      </c>
      <c r="H1846" s="177"/>
      <c r="I1846" s="178">
        <v>6757</v>
      </c>
      <c r="J1846" s="177"/>
      <c r="K1846" s="178" t="str">
        <f t="shared" si="28"/>
        <v>***</v>
      </c>
    </row>
    <row r="1847" spans="1:11" x14ac:dyDescent="0.2">
      <c r="A1847" s="1" t="s">
        <v>528</v>
      </c>
      <c r="C1847" s="173"/>
      <c r="D1847" s="174"/>
      <c r="E1847" s="175" t="s">
        <v>709</v>
      </c>
      <c r="F1847" s="176"/>
      <c r="G1847" s="176"/>
      <c r="H1847" s="177">
        <v>44475</v>
      </c>
      <c r="I1847" s="178">
        <v>46401</v>
      </c>
      <c r="J1847" s="177"/>
      <c r="K1847" s="178">
        <f t="shared" si="28"/>
        <v>1.0433052276559864</v>
      </c>
    </row>
    <row r="1848" spans="1:11" hidden="1" x14ac:dyDescent="0.2">
      <c r="A1848" s="1" t="s">
        <v>528</v>
      </c>
      <c r="C1848" s="173"/>
      <c r="D1848" s="174"/>
      <c r="E1848" s="175"/>
      <c r="F1848" s="176" t="s">
        <v>710</v>
      </c>
      <c r="G1848" s="176" t="s">
        <v>550</v>
      </c>
      <c r="H1848" s="177"/>
      <c r="I1848" s="178">
        <v>46401</v>
      </c>
      <c r="J1848" s="177"/>
      <c r="K1848" s="178" t="str">
        <f t="shared" si="28"/>
        <v>***</v>
      </c>
    </row>
    <row r="1849" spans="1:11" x14ac:dyDescent="0.2">
      <c r="A1849" s="1" t="s">
        <v>13</v>
      </c>
      <c r="C1849" s="19" t="s">
        <v>1111</v>
      </c>
      <c r="D1849" s="25" t="s">
        <v>64</v>
      </c>
      <c r="E1849" s="20" t="s">
        <v>713</v>
      </c>
      <c r="F1849" s="21"/>
      <c r="G1849" s="21"/>
      <c r="H1849" s="28">
        <v>59868</v>
      </c>
      <c r="I1849" s="29">
        <v>61975</v>
      </c>
      <c r="J1849" s="28" t="s">
        <v>15</v>
      </c>
      <c r="K1849" s="29">
        <f t="shared" si="28"/>
        <v>1.0351940936727466</v>
      </c>
    </row>
    <row r="1850" spans="1:11" x14ac:dyDescent="0.2">
      <c r="A1850" s="1" t="s">
        <v>16</v>
      </c>
      <c r="C1850" s="22"/>
      <c r="D1850" s="157"/>
      <c r="E1850" s="23" t="s">
        <v>61</v>
      </c>
      <c r="F1850" s="24"/>
      <c r="G1850" s="24"/>
      <c r="H1850" s="30">
        <v>59868</v>
      </c>
      <c r="I1850" s="31">
        <v>61975</v>
      </c>
      <c r="J1850" s="30"/>
      <c r="K1850" s="31">
        <f t="shared" si="28"/>
        <v>1.0351940936727466</v>
      </c>
    </row>
    <row r="1851" spans="1:11" x14ac:dyDescent="0.2">
      <c r="A1851" s="1" t="s">
        <v>528</v>
      </c>
      <c r="C1851" s="173"/>
      <c r="D1851" s="174"/>
      <c r="E1851" s="175" t="s">
        <v>529</v>
      </c>
      <c r="F1851" s="176"/>
      <c r="G1851" s="176"/>
      <c r="H1851" s="177">
        <v>11812</v>
      </c>
      <c r="I1851" s="178">
        <v>11812</v>
      </c>
      <c r="J1851" s="177"/>
      <c r="K1851" s="178">
        <f t="shared" si="28"/>
        <v>1</v>
      </c>
    </row>
    <row r="1852" spans="1:11" hidden="1" x14ac:dyDescent="0.2">
      <c r="A1852" s="1" t="s">
        <v>528</v>
      </c>
      <c r="C1852" s="173"/>
      <c r="D1852" s="174"/>
      <c r="E1852" s="175"/>
      <c r="F1852" s="176" t="s">
        <v>530</v>
      </c>
      <c r="G1852" s="176" t="s">
        <v>550</v>
      </c>
      <c r="H1852" s="177"/>
      <c r="I1852" s="178">
        <v>11812</v>
      </c>
      <c r="J1852" s="177"/>
      <c r="K1852" s="178" t="str">
        <f t="shared" ref="K1852:K1915" si="29">IF(H1852=0,"***",I1852/H1852)</f>
        <v>***</v>
      </c>
    </row>
    <row r="1853" spans="1:11" x14ac:dyDescent="0.2">
      <c r="A1853" s="1" t="s">
        <v>528</v>
      </c>
      <c r="C1853" s="173"/>
      <c r="D1853" s="174"/>
      <c r="E1853" s="175" t="s">
        <v>709</v>
      </c>
      <c r="F1853" s="176"/>
      <c r="G1853" s="176"/>
      <c r="H1853" s="177">
        <v>48056</v>
      </c>
      <c r="I1853" s="178">
        <v>50163</v>
      </c>
      <c r="J1853" s="177"/>
      <c r="K1853" s="178">
        <f t="shared" si="29"/>
        <v>1.0438446812052606</v>
      </c>
    </row>
    <row r="1854" spans="1:11" hidden="1" x14ac:dyDescent="0.2">
      <c r="A1854" s="1" t="s">
        <v>528</v>
      </c>
      <c r="C1854" s="173"/>
      <c r="D1854" s="174"/>
      <c r="E1854" s="175"/>
      <c r="F1854" s="176" t="s">
        <v>710</v>
      </c>
      <c r="G1854" s="176" t="s">
        <v>550</v>
      </c>
      <c r="H1854" s="177"/>
      <c r="I1854" s="178">
        <v>50163</v>
      </c>
      <c r="J1854" s="177"/>
      <c r="K1854" s="178" t="str">
        <f t="shared" si="29"/>
        <v>***</v>
      </c>
    </row>
    <row r="1855" spans="1:11" x14ac:dyDescent="0.2">
      <c r="A1855" s="1" t="s">
        <v>13</v>
      </c>
      <c r="C1855" s="19" t="s">
        <v>1112</v>
      </c>
      <c r="D1855" s="25" t="s">
        <v>64</v>
      </c>
      <c r="E1855" s="20" t="s">
        <v>713</v>
      </c>
      <c r="F1855" s="21"/>
      <c r="G1855" s="21"/>
      <c r="H1855" s="28">
        <v>74675</v>
      </c>
      <c r="I1855" s="29">
        <v>73892</v>
      </c>
      <c r="J1855" s="28" t="s">
        <v>15</v>
      </c>
      <c r="K1855" s="29">
        <f t="shared" si="29"/>
        <v>0.98951456310679609</v>
      </c>
    </row>
    <row r="1856" spans="1:11" x14ac:dyDescent="0.2">
      <c r="A1856" s="1" t="s">
        <v>16</v>
      </c>
      <c r="C1856" s="22"/>
      <c r="D1856" s="157"/>
      <c r="E1856" s="23" t="s">
        <v>62</v>
      </c>
      <c r="F1856" s="24"/>
      <c r="G1856" s="24"/>
      <c r="H1856" s="30">
        <v>74675</v>
      </c>
      <c r="I1856" s="31">
        <v>73892</v>
      </c>
      <c r="J1856" s="30"/>
      <c r="K1856" s="31">
        <f t="shared" si="29"/>
        <v>0.98951456310679609</v>
      </c>
    </row>
    <row r="1857" spans="1:11" x14ac:dyDescent="0.2">
      <c r="A1857" s="1" t="s">
        <v>528</v>
      </c>
      <c r="C1857" s="173"/>
      <c r="D1857" s="174"/>
      <c r="E1857" s="175" t="s">
        <v>529</v>
      </c>
      <c r="F1857" s="176"/>
      <c r="G1857" s="176"/>
      <c r="H1857" s="177">
        <v>6193</v>
      </c>
      <c r="I1857" s="178">
        <v>6193</v>
      </c>
      <c r="J1857" s="177"/>
      <c r="K1857" s="178">
        <f t="shared" si="29"/>
        <v>1</v>
      </c>
    </row>
    <row r="1858" spans="1:11" hidden="1" x14ac:dyDescent="0.2">
      <c r="A1858" s="1" t="s">
        <v>528</v>
      </c>
      <c r="C1858" s="173"/>
      <c r="D1858" s="174"/>
      <c r="E1858" s="175"/>
      <c r="F1858" s="176" t="s">
        <v>530</v>
      </c>
      <c r="G1858" s="176" t="s">
        <v>550</v>
      </c>
      <c r="H1858" s="177"/>
      <c r="I1858" s="178">
        <v>6193</v>
      </c>
      <c r="J1858" s="177"/>
      <c r="K1858" s="178" t="str">
        <f t="shared" si="29"/>
        <v>***</v>
      </c>
    </row>
    <row r="1859" spans="1:11" x14ac:dyDescent="0.2">
      <c r="A1859" s="1" t="s">
        <v>528</v>
      </c>
      <c r="C1859" s="173"/>
      <c r="D1859" s="174"/>
      <c r="E1859" s="175" t="s">
        <v>709</v>
      </c>
      <c r="F1859" s="176"/>
      <c r="G1859" s="176"/>
      <c r="H1859" s="177">
        <v>68482</v>
      </c>
      <c r="I1859" s="178">
        <v>67699</v>
      </c>
      <c r="J1859" s="177"/>
      <c r="K1859" s="178">
        <f t="shared" si="29"/>
        <v>0.98856633859992404</v>
      </c>
    </row>
    <row r="1860" spans="1:11" hidden="1" x14ac:dyDescent="0.2">
      <c r="A1860" s="1" t="s">
        <v>528</v>
      </c>
      <c r="C1860" s="173"/>
      <c r="D1860" s="174"/>
      <c r="E1860" s="175"/>
      <c r="F1860" s="176" t="s">
        <v>710</v>
      </c>
      <c r="G1860" s="176" t="s">
        <v>550</v>
      </c>
      <c r="H1860" s="177"/>
      <c r="I1860" s="178">
        <v>67699</v>
      </c>
      <c r="J1860" s="177"/>
      <c r="K1860" s="178" t="str">
        <f t="shared" si="29"/>
        <v>***</v>
      </c>
    </row>
    <row r="1861" spans="1:11" x14ac:dyDescent="0.2">
      <c r="A1861" s="1" t="s">
        <v>13</v>
      </c>
      <c r="C1861" s="19" t="s">
        <v>1113</v>
      </c>
      <c r="D1861" s="25" t="s">
        <v>64</v>
      </c>
      <c r="E1861" s="20" t="s">
        <v>713</v>
      </c>
      <c r="F1861" s="21"/>
      <c r="G1861" s="21"/>
      <c r="H1861" s="28">
        <v>67300</v>
      </c>
      <c r="I1861" s="29">
        <v>71166</v>
      </c>
      <c r="J1861" s="28" t="s">
        <v>15</v>
      </c>
      <c r="K1861" s="29">
        <f t="shared" si="29"/>
        <v>1.0574442793462111</v>
      </c>
    </row>
    <row r="1862" spans="1:11" x14ac:dyDescent="0.2">
      <c r="A1862" s="1" t="s">
        <v>16</v>
      </c>
      <c r="C1862" s="22"/>
      <c r="D1862" s="157"/>
      <c r="E1862" s="23" t="s">
        <v>62</v>
      </c>
      <c r="F1862" s="24"/>
      <c r="G1862" s="24"/>
      <c r="H1862" s="30">
        <v>67300</v>
      </c>
      <c r="I1862" s="31">
        <v>71166</v>
      </c>
      <c r="J1862" s="30"/>
      <c r="K1862" s="31">
        <f t="shared" si="29"/>
        <v>1.0574442793462111</v>
      </c>
    </row>
    <row r="1863" spans="1:11" x14ac:dyDescent="0.2">
      <c r="A1863" s="1" t="s">
        <v>528</v>
      </c>
      <c r="C1863" s="173"/>
      <c r="D1863" s="174"/>
      <c r="E1863" s="175" t="s">
        <v>529</v>
      </c>
      <c r="F1863" s="176"/>
      <c r="G1863" s="176"/>
      <c r="H1863" s="177">
        <v>8203</v>
      </c>
      <c r="I1863" s="178">
        <v>8203</v>
      </c>
      <c r="J1863" s="177"/>
      <c r="K1863" s="178">
        <f t="shared" si="29"/>
        <v>1</v>
      </c>
    </row>
    <row r="1864" spans="1:11" hidden="1" x14ac:dyDescent="0.2">
      <c r="A1864" s="1" t="s">
        <v>528</v>
      </c>
      <c r="C1864" s="173"/>
      <c r="D1864" s="174"/>
      <c r="E1864" s="175"/>
      <c r="F1864" s="176" t="s">
        <v>530</v>
      </c>
      <c r="G1864" s="176" t="s">
        <v>550</v>
      </c>
      <c r="H1864" s="177"/>
      <c r="I1864" s="178">
        <v>8203</v>
      </c>
      <c r="J1864" s="177"/>
      <c r="K1864" s="178" t="str">
        <f t="shared" si="29"/>
        <v>***</v>
      </c>
    </row>
    <row r="1865" spans="1:11" x14ac:dyDescent="0.2">
      <c r="A1865" s="1" t="s">
        <v>528</v>
      </c>
      <c r="C1865" s="173"/>
      <c r="D1865" s="174"/>
      <c r="E1865" s="175" t="s">
        <v>709</v>
      </c>
      <c r="F1865" s="176"/>
      <c r="G1865" s="176"/>
      <c r="H1865" s="177">
        <v>59097</v>
      </c>
      <c r="I1865" s="178">
        <v>62963</v>
      </c>
      <c r="J1865" s="177"/>
      <c r="K1865" s="178">
        <f t="shared" si="29"/>
        <v>1.0654178723116232</v>
      </c>
    </row>
    <row r="1866" spans="1:11" hidden="1" x14ac:dyDescent="0.2">
      <c r="A1866" s="1" t="s">
        <v>528</v>
      </c>
      <c r="C1866" s="173"/>
      <c r="D1866" s="174"/>
      <c r="E1866" s="175"/>
      <c r="F1866" s="176" t="s">
        <v>710</v>
      </c>
      <c r="G1866" s="176" t="s">
        <v>550</v>
      </c>
      <c r="H1866" s="177"/>
      <c r="I1866" s="178">
        <v>62963</v>
      </c>
      <c r="J1866" s="177"/>
      <c r="K1866" s="178" t="str">
        <f t="shared" si="29"/>
        <v>***</v>
      </c>
    </row>
    <row r="1867" spans="1:11" x14ac:dyDescent="0.2">
      <c r="A1867" s="1" t="s">
        <v>13</v>
      </c>
      <c r="C1867" s="19" t="s">
        <v>1114</v>
      </c>
      <c r="D1867" s="25" t="s">
        <v>64</v>
      </c>
      <c r="E1867" s="20" t="s">
        <v>713</v>
      </c>
      <c r="F1867" s="21"/>
      <c r="G1867" s="21"/>
      <c r="H1867" s="28">
        <v>52904</v>
      </c>
      <c r="I1867" s="29">
        <v>58734</v>
      </c>
      <c r="J1867" s="28" t="s">
        <v>15</v>
      </c>
      <c r="K1867" s="29">
        <f t="shared" si="29"/>
        <v>1.1101996068350219</v>
      </c>
    </row>
    <row r="1868" spans="1:11" x14ac:dyDescent="0.2">
      <c r="A1868" s="1" t="s">
        <v>16</v>
      </c>
      <c r="C1868" s="22"/>
      <c r="D1868" s="157"/>
      <c r="E1868" s="23" t="s">
        <v>62</v>
      </c>
      <c r="F1868" s="24"/>
      <c r="G1868" s="24"/>
      <c r="H1868" s="30">
        <v>52904</v>
      </c>
      <c r="I1868" s="31">
        <v>58734</v>
      </c>
      <c r="J1868" s="30"/>
      <c r="K1868" s="31">
        <f t="shared" si="29"/>
        <v>1.1101996068350219</v>
      </c>
    </row>
    <row r="1869" spans="1:11" x14ac:dyDescent="0.2">
      <c r="A1869" s="1" t="s">
        <v>528</v>
      </c>
      <c r="C1869" s="173"/>
      <c r="D1869" s="174"/>
      <c r="E1869" s="175" t="s">
        <v>529</v>
      </c>
      <c r="F1869" s="176"/>
      <c r="G1869" s="176"/>
      <c r="H1869" s="177">
        <v>8603</v>
      </c>
      <c r="I1869" s="178">
        <v>8603</v>
      </c>
      <c r="J1869" s="177"/>
      <c r="K1869" s="178">
        <f t="shared" si="29"/>
        <v>1</v>
      </c>
    </row>
    <row r="1870" spans="1:11" hidden="1" x14ac:dyDescent="0.2">
      <c r="A1870" s="1" t="s">
        <v>528</v>
      </c>
      <c r="C1870" s="173"/>
      <c r="D1870" s="174"/>
      <c r="E1870" s="175"/>
      <c r="F1870" s="176" t="s">
        <v>530</v>
      </c>
      <c r="G1870" s="176" t="s">
        <v>550</v>
      </c>
      <c r="H1870" s="177"/>
      <c r="I1870" s="178">
        <v>8603</v>
      </c>
      <c r="J1870" s="177"/>
      <c r="K1870" s="178" t="str">
        <f t="shared" si="29"/>
        <v>***</v>
      </c>
    </row>
    <row r="1871" spans="1:11" x14ac:dyDescent="0.2">
      <c r="A1871" s="1" t="s">
        <v>528</v>
      </c>
      <c r="C1871" s="173"/>
      <c r="D1871" s="174"/>
      <c r="E1871" s="175" t="s">
        <v>709</v>
      </c>
      <c r="F1871" s="176"/>
      <c r="G1871" s="176"/>
      <c r="H1871" s="177">
        <v>44301</v>
      </c>
      <c r="I1871" s="178">
        <v>50131</v>
      </c>
      <c r="J1871" s="177"/>
      <c r="K1871" s="178">
        <f t="shared" si="29"/>
        <v>1.131599738154895</v>
      </c>
    </row>
    <row r="1872" spans="1:11" hidden="1" x14ac:dyDescent="0.2">
      <c r="A1872" s="1" t="s">
        <v>528</v>
      </c>
      <c r="C1872" s="173"/>
      <c r="D1872" s="174"/>
      <c r="E1872" s="175"/>
      <c r="F1872" s="176" t="s">
        <v>710</v>
      </c>
      <c r="G1872" s="176" t="s">
        <v>550</v>
      </c>
      <c r="H1872" s="177"/>
      <c r="I1872" s="178">
        <v>50131</v>
      </c>
      <c r="J1872" s="177"/>
      <c r="K1872" s="178" t="str">
        <f t="shared" si="29"/>
        <v>***</v>
      </c>
    </row>
    <row r="1873" spans="1:11" x14ac:dyDescent="0.2">
      <c r="A1873" s="1" t="s">
        <v>13</v>
      </c>
      <c r="C1873" s="19" t="s">
        <v>1115</v>
      </c>
      <c r="D1873" s="25" t="s">
        <v>64</v>
      </c>
      <c r="E1873" s="20" t="s">
        <v>713</v>
      </c>
      <c r="F1873" s="21"/>
      <c r="G1873" s="21"/>
      <c r="H1873" s="28">
        <v>24332</v>
      </c>
      <c r="I1873" s="29">
        <v>27890</v>
      </c>
      <c r="J1873" s="28" t="s">
        <v>15</v>
      </c>
      <c r="K1873" s="29">
        <f t="shared" si="29"/>
        <v>1.146227190530988</v>
      </c>
    </row>
    <row r="1874" spans="1:11" x14ac:dyDescent="0.2">
      <c r="A1874" s="1" t="s">
        <v>16</v>
      </c>
      <c r="C1874" s="22"/>
      <c r="D1874" s="157"/>
      <c r="E1874" s="23" t="s">
        <v>62</v>
      </c>
      <c r="F1874" s="24"/>
      <c r="G1874" s="24"/>
      <c r="H1874" s="30">
        <v>24332</v>
      </c>
      <c r="I1874" s="31">
        <v>27890</v>
      </c>
      <c r="J1874" s="30"/>
      <c r="K1874" s="31">
        <f t="shared" si="29"/>
        <v>1.146227190530988</v>
      </c>
    </row>
    <row r="1875" spans="1:11" x14ac:dyDescent="0.2">
      <c r="A1875" s="1" t="s">
        <v>528</v>
      </c>
      <c r="C1875" s="173"/>
      <c r="D1875" s="174"/>
      <c r="E1875" s="175" t="s">
        <v>529</v>
      </c>
      <c r="F1875" s="176"/>
      <c r="G1875" s="176"/>
      <c r="H1875" s="177">
        <v>3691</v>
      </c>
      <c r="I1875" s="178">
        <v>3691</v>
      </c>
      <c r="J1875" s="177"/>
      <c r="K1875" s="178">
        <f t="shared" si="29"/>
        <v>1</v>
      </c>
    </row>
    <row r="1876" spans="1:11" hidden="1" x14ac:dyDescent="0.2">
      <c r="A1876" s="1" t="s">
        <v>528</v>
      </c>
      <c r="C1876" s="173"/>
      <c r="D1876" s="174"/>
      <c r="E1876" s="175"/>
      <c r="F1876" s="176" t="s">
        <v>530</v>
      </c>
      <c r="G1876" s="176" t="s">
        <v>550</v>
      </c>
      <c r="H1876" s="177"/>
      <c r="I1876" s="178">
        <v>3691</v>
      </c>
      <c r="J1876" s="177"/>
      <c r="K1876" s="178" t="str">
        <f t="shared" si="29"/>
        <v>***</v>
      </c>
    </row>
    <row r="1877" spans="1:11" x14ac:dyDescent="0.2">
      <c r="A1877" s="1" t="s">
        <v>528</v>
      </c>
      <c r="C1877" s="173"/>
      <c r="D1877" s="174"/>
      <c r="E1877" s="175" t="s">
        <v>709</v>
      </c>
      <c r="F1877" s="176"/>
      <c r="G1877" s="176"/>
      <c r="H1877" s="177">
        <v>20641</v>
      </c>
      <c r="I1877" s="178">
        <v>24199</v>
      </c>
      <c r="J1877" s="177"/>
      <c r="K1877" s="178">
        <f t="shared" si="29"/>
        <v>1.1723753694103969</v>
      </c>
    </row>
    <row r="1878" spans="1:11" hidden="1" x14ac:dyDescent="0.2">
      <c r="A1878" s="1" t="s">
        <v>528</v>
      </c>
      <c r="C1878" s="173"/>
      <c r="D1878" s="174"/>
      <c r="E1878" s="175"/>
      <c r="F1878" s="176" t="s">
        <v>710</v>
      </c>
      <c r="G1878" s="176" t="s">
        <v>550</v>
      </c>
      <c r="H1878" s="177"/>
      <c r="I1878" s="178">
        <v>24199</v>
      </c>
      <c r="J1878" s="177"/>
      <c r="K1878" s="178" t="str">
        <f t="shared" si="29"/>
        <v>***</v>
      </c>
    </row>
    <row r="1879" spans="1:11" x14ac:dyDescent="0.2">
      <c r="A1879" s="1" t="s">
        <v>13</v>
      </c>
      <c r="C1879" s="19" t="s">
        <v>1116</v>
      </c>
      <c r="D1879" s="25" t="s">
        <v>64</v>
      </c>
      <c r="E1879" s="20" t="s">
        <v>713</v>
      </c>
      <c r="F1879" s="21"/>
      <c r="G1879" s="21"/>
      <c r="H1879" s="28">
        <v>44293</v>
      </c>
      <c r="I1879" s="29">
        <v>53123</v>
      </c>
      <c r="J1879" s="28" t="s">
        <v>15</v>
      </c>
      <c r="K1879" s="29">
        <f t="shared" si="29"/>
        <v>1.1993542997764883</v>
      </c>
    </row>
    <row r="1880" spans="1:11" x14ac:dyDescent="0.2">
      <c r="A1880" s="1" t="s">
        <v>16</v>
      </c>
      <c r="C1880" s="22"/>
      <c r="D1880" s="157"/>
      <c r="E1880" s="23" t="s">
        <v>61</v>
      </c>
      <c r="F1880" s="24"/>
      <c r="G1880" s="24"/>
      <c r="H1880" s="30">
        <v>44293</v>
      </c>
      <c r="I1880" s="31">
        <v>53123</v>
      </c>
      <c r="J1880" s="30"/>
      <c r="K1880" s="31">
        <f t="shared" si="29"/>
        <v>1.1993542997764883</v>
      </c>
    </row>
    <row r="1881" spans="1:11" x14ac:dyDescent="0.2">
      <c r="A1881" s="1" t="s">
        <v>528</v>
      </c>
      <c r="C1881" s="173"/>
      <c r="D1881" s="174"/>
      <c r="E1881" s="175" t="s">
        <v>529</v>
      </c>
      <c r="F1881" s="176"/>
      <c r="G1881" s="176"/>
      <c r="H1881" s="177">
        <v>4137</v>
      </c>
      <c r="I1881" s="178">
        <v>4137</v>
      </c>
      <c r="J1881" s="177"/>
      <c r="K1881" s="178">
        <f t="shared" si="29"/>
        <v>1</v>
      </c>
    </row>
    <row r="1882" spans="1:11" hidden="1" x14ac:dyDescent="0.2">
      <c r="A1882" s="1" t="s">
        <v>528</v>
      </c>
      <c r="C1882" s="173"/>
      <c r="D1882" s="174"/>
      <c r="E1882" s="175"/>
      <c r="F1882" s="176" t="s">
        <v>530</v>
      </c>
      <c r="G1882" s="176" t="s">
        <v>550</v>
      </c>
      <c r="H1882" s="177"/>
      <c r="I1882" s="178">
        <v>4137</v>
      </c>
      <c r="J1882" s="177"/>
      <c r="K1882" s="178" t="str">
        <f t="shared" si="29"/>
        <v>***</v>
      </c>
    </row>
    <row r="1883" spans="1:11" x14ac:dyDescent="0.2">
      <c r="A1883" s="1" t="s">
        <v>528</v>
      </c>
      <c r="C1883" s="173"/>
      <c r="D1883" s="174"/>
      <c r="E1883" s="175" t="s">
        <v>709</v>
      </c>
      <c r="F1883" s="176"/>
      <c r="G1883" s="176"/>
      <c r="H1883" s="177">
        <v>40156</v>
      </c>
      <c r="I1883" s="178">
        <v>48986</v>
      </c>
      <c r="J1883" s="177"/>
      <c r="K1883" s="178">
        <f t="shared" si="29"/>
        <v>1.2198924195637015</v>
      </c>
    </row>
    <row r="1884" spans="1:11" hidden="1" x14ac:dyDescent="0.2">
      <c r="A1884" s="1" t="s">
        <v>528</v>
      </c>
      <c r="C1884" s="173"/>
      <c r="D1884" s="174"/>
      <c r="E1884" s="175"/>
      <c r="F1884" s="176" t="s">
        <v>710</v>
      </c>
      <c r="G1884" s="176" t="s">
        <v>550</v>
      </c>
      <c r="H1884" s="177"/>
      <c r="I1884" s="178">
        <v>48986</v>
      </c>
      <c r="J1884" s="177"/>
      <c r="K1884" s="178" t="str">
        <f t="shared" si="29"/>
        <v>***</v>
      </c>
    </row>
    <row r="1885" spans="1:11" x14ac:dyDescent="0.2">
      <c r="A1885" s="1" t="s">
        <v>13</v>
      </c>
      <c r="C1885" s="19" t="s">
        <v>1117</v>
      </c>
      <c r="D1885" s="25" t="s">
        <v>64</v>
      </c>
      <c r="E1885" s="20" t="s">
        <v>713</v>
      </c>
      <c r="F1885" s="21"/>
      <c r="G1885" s="21"/>
      <c r="H1885" s="28">
        <v>84186</v>
      </c>
      <c r="I1885" s="29">
        <v>85979</v>
      </c>
      <c r="J1885" s="28" t="s">
        <v>15</v>
      </c>
      <c r="K1885" s="29">
        <f t="shared" si="29"/>
        <v>1.0212980780652365</v>
      </c>
    </row>
    <row r="1886" spans="1:11" x14ac:dyDescent="0.2">
      <c r="A1886" s="1" t="s">
        <v>16</v>
      </c>
      <c r="C1886" s="22"/>
      <c r="D1886" s="157"/>
      <c r="E1886" s="23" t="s">
        <v>62</v>
      </c>
      <c r="F1886" s="24"/>
      <c r="G1886" s="24"/>
      <c r="H1886" s="30">
        <v>84186</v>
      </c>
      <c r="I1886" s="31">
        <v>85979</v>
      </c>
      <c r="J1886" s="30"/>
      <c r="K1886" s="31">
        <f t="shared" si="29"/>
        <v>1.0212980780652365</v>
      </c>
    </row>
    <row r="1887" spans="1:11" x14ac:dyDescent="0.2">
      <c r="A1887" s="1" t="s">
        <v>528</v>
      </c>
      <c r="C1887" s="173"/>
      <c r="D1887" s="174"/>
      <c r="E1887" s="175" t="s">
        <v>529</v>
      </c>
      <c r="F1887" s="176"/>
      <c r="G1887" s="176"/>
      <c r="H1887" s="177">
        <v>10147</v>
      </c>
      <c r="I1887" s="178">
        <v>10147</v>
      </c>
      <c r="J1887" s="177"/>
      <c r="K1887" s="178">
        <f t="shared" si="29"/>
        <v>1</v>
      </c>
    </row>
    <row r="1888" spans="1:11" hidden="1" x14ac:dyDescent="0.2">
      <c r="A1888" s="1" t="s">
        <v>528</v>
      </c>
      <c r="C1888" s="173"/>
      <c r="D1888" s="174"/>
      <c r="E1888" s="175"/>
      <c r="F1888" s="176" t="s">
        <v>530</v>
      </c>
      <c r="G1888" s="176" t="s">
        <v>550</v>
      </c>
      <c r="H1888" s="177"/>
      <c r="I1888" s="178">
        <v>10147</v>
      </c>
      <c r="J1888" s="177"/>
      <c r="K1888" s="178" t="str">
        <f t="shared" si="29"/>
        <v>***</v>
      </c>
    </row>
    <row r="1889" spans="1:11" x14ac:dyDescent="0.2">
      <c r="A1889" s="1" t="s">
        <v>528</v>
      </c>
      <c r="C1889" s="173"/>
      <c r="D1889" s="174"/>
      <c r="E1889" s="175" t="s">
        <v>709</v>
      </c>
      <c r="F1889" s="176"/>
      <c r="G1889" s="176"/>
      <c r="H1889" s="177">
        <v>74039</v>
      </c>
      <c r="I1889" s="178">
        <v>75832</v>
      </c>
      <c r="J1889" s="177"/>
      <c r="K1889" s="178">
        <f t="shared" si="29"/>
        <v>1.0242169667337484</v>
      </c>
    </row>
    <row r="1890" spans="1:11" hidden="1" x14ac:dyDescent="0.2">
      <c r="A1890" s="1" t="s">
        <v>528</v>
      </c>
      <c r="C1890" s="173"/>
      <c r="D1890" s="174"/>
      <c r="E1890" s="175"/>
      <c r="F1890" s="176" t="s">
        <v>710</v>
      </c>
      <c r="G1890" s="176" t="s">
        <v>550</v>
      </c>
      <c r="H1890" s="177"/>
      <c r="I1890" s="178">
        <v>75832</v>
      </c>
      <c r="J1890" s="177"/>
      <c r="K1890" s="178" t="str">
        <f t="shared" si="29"/>
        <v>***</v>
      </c>
    </row>
    <row r="1891" spans="1:11" x14ac:dyDescent="0.2">
      <c r="A1891" s="1" t="s">
        <v>13</v>
      </c>
      <c r="C1891" s="19" t="s">
        <v>1118</v>
      </c>
      <c r="D1891" s="25" t="s">
        <v>65</v>
      </c>
      <c r="E1891" s="20" t="s">
        <v>66</v>
      </c>
      <c r="F1891" s="21"/>
      <c r="G1891" s="21"/>
      <c r="H1891" s="28">
        <v>11815</v>
      </c>
      <c r="I1891" s="29">
        <v>12638</v>
      </c>
      <c r="J1891" s="28" t="s">
        <v>15</v>
      </c>
      <c r="K1891" s="29">
        <f t="shared" si="29"/>
        <v>1.0696572154041473</v>
      </c>
    </row>
    <row r="1892" spans="1:11" x14ac:dyDescent="0.2">
      <c r="A1892" s="1" t="s">
        <v>16</v>
      </c>
      <c r="C1892" s="22"/>
      <c r="D1892" s="157"/>
      <c r="E1892" s="23" t="s">
        <v>708</v>
      </c>
      <c r="F1892" s="24"/>
      <c r="G1892" s="24"/>
      <c r="H1892" s="30">
        <v>11815</v>
      </c>
      <c r="I1892" s="31">
        <v>12638</v>
      </c>
      <c r="J1892" s="30"/>
      <c r="K1892" s="31">
        <f t="shared" si="29"/>
        <v>1.0696572154041473</v>
      </c>
    </row>
    <row r="1893" spans="1:11" x14ac:dyDescent="0.2">
      <c r="A1893" s="1" t="s">
        <v>528</v>
      </c>
      <c r="C1893" s="173"/>
      <c r="D1893" s="174"/>
      <c r="E1893" s="175" t="s">
        <v>709</v>
      </c>
      <c r="F1893" s="176"/>
      <c r="G1893" s="176"/>
      <c r="H1893" s="177">
        <v>11815</v>
      </c>
      <c r="I1893" s="178">
        <v>12638</v>
      </c>
      <c r="J1893" s="177"/>
      <c r="K1893" s="178">
        <f t="shared" si="29"/>
        <v>1.0696572154041473</v>
      </c>
    </row>
    <row r="1894" spans="1:11" hidden="1" x14ac:dyDescent="0.2">
      <c r="A1894" s="1" t="s">
        <v>528</v>
      </c>
      <c r="C1894" s="173"/>
      <c r="D1894" s="174"/>
      <c r="E1894" s="175"/>
      <c r="F1894" s="176" t="s">
        <v>710</v>
      </c>
      <c r="G1894" s="176" t="s">
        <v>711</v>
      </c>
      <c r="H1894" s="177"/>
      <c r="I1894" s="178">
        <v>12638</v>
      </c>
      <c r="J1894" s="177"/>
      <c r="K1894" s="178" t="str">
        <f t="shared" si="29"/>
        <v>***</v>
      </c>
    </row>
    <row r="1895" spans="1:11" x14ac:dyDescent="0.2">
      <c r="A1895" s="1" t="s">
        <v>13</v>
      </c>
      <c r="C1895" s="19" t="s">
        <v>1119</v>
      </c>
      <c r="D1895" s="25" t="s">
        <v>64</v>
      </c>
      <c r="E1895" s="20" t="s">
        <v>713</v>
      </c>
      <c r="F1895" s="21"/>
      <c r="G1895" s="21"/>
      <c r="H1895" s="28">
        <v>83685</v>
      </c>
      <c r="I1895" s="29">
        <v>90801</v>
      </c>
      <c r="J1895" s="28" t="s">
        <v>15</v>
      </c>
      <c r="K1895" s="29">
        <f t="shared" si="29"/>
        <v>1.0850331600645278</v>
      </c>
    </row>
    <row r="1896" spans="1:11" x14ac:dyDescent="0.2">
      <c r="A1896" s="1" t="s">
        <v>16</v>
      </c>
      <c r="C1896" s="22"/>
      <c r="D1896" s="157"/>
      <c r="E1896" s="23" t="s">
        <v>61</v>
      </c>
      <c r="F1896" s="24"/>
      <c r="G1896" s="24"/>
      <c r="H1896" s="30">
        <v>83685</v>
      </c>
      <c r="I1896" s="31">
        <v>90801</v>
      </c>
      <c r="J1896" s="30"/>
      <c r="K1896" s="31">
        <f t="shared" si="29"/>
        <v>1.0850331600645278</v>
      </c>
    </row>
    <row r="1897" spans="1:11" x14ac:dyDescent="0.2">
      <c r="A1897" s="1" t="s">
        <v>528</v>
      </c>
      <c r="C1897" s="173"/>
      <c r="D1897" s="174"/>
      <c r="E1897" s="175" t="s">
        <v>529</v>
      </c>
      <c r="F1897" s="176"/>
      <c r="G1897" s="176"/>
      <c r="H1897" s="177">
        <v>16055</v>
      </c>
      <c r="I1897" s="178">
        <v>16055</v>
      </c>
      <c r="J1897" s="177"/>
      <c r="K1897" s="178">
        <f t="shared" si="29"/>
        <v>1</v>
      </c>
    </row>
    <row r="1898" spans="1:11" hidden="1" x14ac:dyDescent="0.2">
      <c r="A1898" s="1" t="s">
        <v>528</v>
      </c>
      <c r="C1898" s="173"/>
      <c r="D1898" s="174"/>
      <c r="E1898" s="175"/>
      <c r="F1898" s="176" t="s">
        <v>530</v>
      </c>
      <c r="G1898" s="176" t="s">
        <v>550</v>
      </c>
      <c r="H1898" s="177"/>
      <c r="I1898" s="178">
        <v>16055</v>
      </c>
      <c r="J1898" s="177"/>
      <c r="K1898" s="178" t="str">
        <f t="shared" si="29"/>
        <v>***</v>
      </c>
    </row>
    <row r="1899" spans="1:11" x14ac:dyDescent="0.2">
      <c r="A1899" s="1" t="s">
        <v>528</v>
      </c>
      <c r="C1899" s="173"/>
      <c r="D1899" s="174"/>
      <c r="E1899" s="175" t="s">
        <v>709</v>
      </c>
      <c r="F1899" s="176"/>
      <c r="G1899" s="176"/>
      <c r="H1899" s="177">
        <v>67630</v>
      </c>
      <c r="I1899" s="178">
        <v>74746</v>
      </c>
      <c r="J1899" s="177"/>
      <c r="K1899" s="178">
        <f t="shared" si="29"/>
        <v>1.1052195771107496</v>
      </c>
    </row>
    <row r="1900" spans="1:11" hidden="1" x14ac:dyDescent="0.2">
      <c r="A1900" s="1" t="s">
        <v>528</v>
      </c>
      <c r="C1900" s="173"/>
      <c r="D1900" s="174"/>
      <c r="E1900" s="175"/>
      <c r="F1900" s="176" t="s">
        <v>710</v>
      </c>
      <c r="G1900" s="176" t="s">
        <v>550</v>
      </c>
      <c r="H1900" s="177"/>
      <c r="I1900" s="178">
        <v>74746</v>
      </c>
      <c r="J1900" s="177"/>
      <c r="K1900" s="178" t="str">
        <f t="shared" si="29"/>
        <v>***</v>
      </c>
    </row>
    <row r="1901" spans="1:11" x14ac:dyDescent="0.2">
      <c r="A1901" s="1" t="s">
        <v>13</v>
      </c>
      <c r="C1901" s="19" t="s">
        <v>1120</v>
      </c>
      <c r="D1901" s="25" t="s">
        <v>64</v>
      </c>
      <c r="E1901" s="20" t="s">
        <v>713</v>
      </c>
      <c r="F1901" s="21"/>
      <c r="G1901" s="21"/>
      <c r="H1901" s="28">
        <v>100180</v>
      </c>
      <c r="I1901" s="29">
        <v>103954</v>
      </c>
      <c r="J1901" s="28" t="s">
        <v>15</v>
      </c>
      <c r="K1901" s="29">
        <f t="shared" si="29"/>
        <v>1.0376721900578958</v>
      </c>
    </row>
    <row r="1902" spans="1:11" x14ac:dyDescent="0.2">
      <c r="A1902" s="1" t="s">
        <v>16</v>
      </c>
      <c r="C1902" s="22"/>
      <c r="D1902" s="157"/>
      <c r="E1902" s="23" t="s">
        <v>61</v>
      </c>
      <c r="F1902" s="24"/>
      <c r="G1902" s="24"/>
      <c r="H1902" s="30">
        <v>100180</v>
      </c>
      <c r="I1902" s="31">
        <v>103954</v>
      </c>
      <c r="J1902" s="30"/>
      <c r="K1902" s="31">
        <f t="shared" si="29"/>
        <v>1.0376721900578958</v>
      </c>
    </row>
    <row r="1903" spans="1:11" x14ac:dyDescent="0.2">
      <c r="A1903" s="1" t="s">
        <v>528</v>
      </c>
      <c r="C1903" s="173"/>
      <c r="D1903" s="174"/>
      <c r="E1903" s="175" t="s">
        <v>529</v>
      </c>
      <c r="F1903" s="176"/>
      <c r="G1903" s="176"/>
      <c r="H1903" s="177">
        <v>13928</v>
      </c>
      <c r="I1903" s="178">
        <v>13928</v>
      </c>
      <c r="J1903" s="177"/>
      <c r="K1903" s="178">
        <f t="shared" si="29"/>
        <v>1</v>
      </c>
    </row>
    <row r="1904" spans="1:11" hidden="1" x14ac:dyDescent="0.2">
      <c r="A1904" s="1" t="s">
        <v>528</v>
      </c>
      <c r="C1904" s="173"/>
      <c r="D1904" s="174"/>
      <c r="E1904" s="175"/>
      <c r="F1904" s="176" t="s">
        <v>530</v>
      </c>
      <c r="G1904" s="176" t="s">
        <v>550</v>
      </c>
      <c r="H1904" s="177"/>
      <c r="I1904" s="178">
        <v>13928</v>
      </c>
      <c r="J1904" s="177"/>
      <c r="K1904" s="178" t="str">
        <f t="shared" si="29"/>
        <v>***</v>
      </c>
    </row>
    <row r="1905" spans="1:11" x14ac:dyDescent="0.2">
      <c r="A1905" s="1" t="s">
        <v>528</v>
      </c>
      <c r="C1905" s="173"/>
      <c r="D1905" s="174"/>
      <c r="E1905" s="175" t="s">
        <v>709</v>
      </c>
      <c r="F1905" s="176"/>
      <c r="G1905" s="176"/>
      <c r="H1905" s="177">
        <v>86252</v>
      </c>
      <c r="I1905" s="178">
        <v>90026</v>
      </c>
      <c r="J1905" s="177"/>
      <c r="K1905" s="178">
        <f t="shared" si="29"/>
        <v>1.0437555071186755</v>
      </c>
    </row>
    <row r="1906" spans="1:11" hidden="1" x14ac:dyDescent="0.2">
      <c r="A1906" s="1" t="s">
        <v>528</v>
      </c>
      <c r="C1906" s="173"/>
      <c r="D1906" s="174"/>
      <c r="E1906" s="175"/>
      <c r="F1906" s="176" t="s">
        <v>710</v>
      </c>
      <c r="G1906" s="176" t="s">
        <v>550</v>
      </c>
      <c r="H1906" s="177"/>
      <c r="I1906" s="178">
        <v>90026</v>
      </c>
      <c r="J1906" s="177"/>
      <c r="K1906" s="178" t="str">
        <f t="shared" si="29"/>
        <v>***</v>
      </c>
    </row>
    <row r="1907" spans="1:11" x14ac:dyDescent="0.2">
      <c r="A1907" s="1" t="s">
        <v>13</v>
      </c>
      <c r="C1907" s="19" t="s">
        <v>1121</v>
      </c>
      <c r="D1907" s="25" t="s">
        <v>64</v>
      </c>
      <c r="E1907" s="20" t="s">
        <v>713</v>
      </c>
      <c r="F1907" s="21"/>
      <c r="G1907" s="21"/>
      <c r="H1907" s="28">
        <v>31894</v>
      </c>
      <c r="I1907" s="29">
        <v>33665</v>
      </c>
      <c r="J1907" s="28" t="s">
        <v>15</v>
      </c>
      <c r="K1907" s="29">
        <f t="shared" si="29"/>
        <v>1.05552768545808</v>
      </c>
    </row>
    <row r="1908" spans="1:11" x14ac:dyDescent="0.2">
      <c r="A1908" s="1" t="s">
        <v>16</v>
      </c>
      <c r="C1908" s="22"/>
      <c r="D1908" s="157"/>
      <c r="E1908" s="23" t="s">
        <v>61</v>
      </c>
      <c r="F1908" s="24"/>
      <c r="G1908" s="24"/>
      <c r="H1908" s="30">
        <v>31894</v>
      </c>
      <c r="I1908" s="31">
        <v>33665</v>
      </c>
      <c r="J1908" s="30"/>
      <c r="K1908" s="31">
        <f t="shared" si="29"/>
        <v>1.05552768545808</v>
      </c>
    </row>
    <row r="1909" spans="1:11" x14ac:dyDescent="0.2">
      <c r="A1909" s="1" t="s">
        <v>528</v>
      </c>
      <c r="C1909" s="173"/>
      <c r="D1909" s="174"/>
      <c r="E1909" s="175" t="s">
        <v>529</v>
      </c>
      <c r="F1909" s="176"/>
      <c r="G1909" s="176"/>
      <c r="H1909" s="177">
        <v>6475</v>
      </c>
      <c r="I1909" s="178">
        <v>6475</v>
      </c>
      <c r="J1909" s="177"/>
      <c r="K1909" s="178">
        <f t="shared" si="29"/>
        <v>1</v>
      </c>
    </row>
    <row r="1910" spans="1:11" hidden="1" x14ac:dyDescent="0.2">
      <c r="A1910" s="1" t="s">
        <v>528</v>
      </c>
      <c r="C1910" s="173"/>
      <c r="D1910" s="174"/>
      <c r="E1910" s="175"/>
      <c r="F1910" s="176" t="s">
        <v>530</v>
      </c>
      <c r="G1910" s="176" t="s">
        <v>550</v>
      </c>
      <c r="H1910" s="177"/>
      <c r="I1910" s="178">
        <v>6475</v>
      </c>
      <c r="J1910" s="177"/>
      <c r="K1910" s="178" t="str">
        <f t="shared" si="29"/>
        <v>***</v>
      </c>
    </row>
    <row r="1911" spans="1:11" x14ac:dyDescent="0.2">
      <c r="A1911" s="1" t="s">
        <v>528</v>
      </c>
      <c r="C1911" s="173"/>
      <c r="D1911" s="174"/>
      <c r="E1911" s="175" t="s">
        <v>709</v>
      </c>
      <c r="F1911" s="176"/>
      <c r="G1911" s="176"/>
      <c r="H1911" s="177">
        <v>25419</v>
      </c>
      <c r="I1911" s="178">
        <v>27190</v>
      </c>
      <c r="J1911" s="177"/>
      <c r="K1911" s="178">
        <f t="shared" si="29"/>
        <v>1.0696722923797159</v>
      </c>
    </row>
    <row r="1912" spans="1:11" hidden="1" x14ac:dyDescent="0.2">
      <c r="A1912" s="1" t="s">
        <v>528</v>
      </c>
      <c r="C1912" s="173"/>
      <c r="D1912" s="174"/>
      <c r="E1912" s="175"/>
      <c r="F1912" s="176" t="s">
        <v>710</v>
      </c>
      <c r="G1912" s="176" t="s">
        <v>550</v>
      </c>
      <c r="H1912" s="177"/>
      <c r="I1912" s="178">
        <v>27190</v>
      </c>
      <c r="J1912" s="177"/>
      <c r="K1912" s="178" t="str">
        <f t="shared" si="29"/>
        <v>***</v>
      </c>
    </row>
    <row r="1913" spans="1:11" x14ac:dyDescent="0.2">
      <c r="A1913" s="1" t="s">
        <v>13</v>
      </c>
      <c r="C1913" s="19" t="s">
        <v>1122</v>
      </c>
      <c r="D1913" s="25" t="s">
        <v>64</v>
      </c>
      <c r="E1913" s="20" t="s">
        <v>713</v>
      </c>
      <c r="F1913" s="21"/>
      <c r="G1913" s="21"/>
      <c r="H1913" s="28">
        <v>70746</v>
      </c>
      <c r="I1913" s="29">
        <v>80165</v>
      </c>
      <c r="J1913" s="28" t="s">
        <v>15</v>
      </c>
      <c r="K1913" s="29">
        <f t="shared" si="29"/>
        <v>1.1331382693014447</v>
      </c>
    </row>
    <row r="1914" spans="1:11" x14ac:dyDescent="0.2">
      <c r="A1914" s="1" t="s">
        <v>16</v>
      </c>
      <c r="C1914" s="22"/>
      <c r="D1914" s="157"/>
      <c r="E1914" s="23" t="s">
        <v>61</v>
      </c>
      <c r="F1914" s="24"/>
      <c r="G1914" s="24"/>
      <c r="H1914" s="30">
        <v>70746</v>
      </c>
      <c r="I1914" s="31">
        <v>80165</v>
      </c>
      <c r="J1914" s="30"/>
      <c r="K1914" s="31">
        <f t="shared" si="29"/>
        <v>1.1331382693014447</v>
      </c>
    </row>
    <row r="1915" spans="1:11" x14ac:dyDescent="0.2">
      <c r="A1915" s="1" t="s">
        <v>528</v>
      </c>
      <c r="C1915" s="173"/>
      <c r="D1915" s="174"/>
      <c r="E1915" s="175" t="s">
        <v>529</v>
      </c>
      <c r="F1915" s="176"/>
      <c r="G1915" s="176"/>
      <c r="H1915" s="177">
        <v>14409</v>
      </c>
      <c r="I1915" s="178">
        <v>14409</v>
      </c>
      <c r="J1915" s="177"/>
      <c r="K1915" s="178">
        <f t="shared" si="29"/>
        <v>1</v>
      </c>
    </row>
    <row r="1916" spans="1:11" hidden="1" x14ac:dyDescent="0.2">
      <c r="A1916" s="1" t="s">
        <v>528</v>
      </c>
      <c r="C1916" s="173"/>
      <c r="D1916" s="174"/>
      <c r="E1916" s="175"/>
      <c r="F1916" s="176" t="s">
        <v>530</v>
      </c>
      <c r="G1916" s="176" t="s">
        <v>550</v>
      </c>
      <c r="H1916" s="177"/>
      <c r="I1916" s="178">
        <v>14409</v>
      </c>
      <c r="J1916" s="177"/>
      <c r="K1916" s="178" t="str">
        <f t="shared" ref="K1916:K1979" si="30">IF(H1916=0,"***",I1916/H1916)</f>
        <v>***</v>
      </c>
    </row>
    <row r="1917" spans="1:11" x14ac:dyDescent="0.2">
      <c r="A1917" s="1" t="s">
        <v>528</v>
      </c>
      <c r="C1917" s="173"/>
      <c r="D1917" s="174"/>
      <c r="E1917" s="175" t="s">
        <v>709</v>
      </c>
      <c r="F1917" s="176"/>
      <c r="G1917" s="176"/>
      <c r="H1917" s="177">
        <v>56337</v>
      </c>
      <c r="I1917" s="178">
        <v>65756</v>
      </c>
      <c r="J1917" s="177"/>
      <c r="K1917" s="178">
        <f t="shared" si="30"/>
        <v>1.1671903012229974</v>
      </c>
    </row>
    <row r="1918" spans="1:11" hidden="1" x14ac:dyDescent="0.2">
      <c r="A1918" s="1" t="s">
        <v>528</v>
      </c>
      <c r="C1918" s="173"/>
      <c r="D1918" s="174"/>
      <c r="E1918" s="175"/>
      <c r="F1918" s="176" t="s">
        <v>710</v>
      </c>
      <c r="G1918" s="176" t="s">
        <v>550</v>
      </c>
      <c r="H1918" s="177"/>
      <c r="I1918" s="178">
        <v>65756</v>
      </c>
      <c r="J1918" s="177"/>
      <c r="K1918" s="178" t="str">
        <f t="shared" si="30"/>
        <v>***</v>
      </c>
    </row>
    <row r="1919" spans="1:11" x14ac:dyDescent="0.2">
      <c r="A1919" s="1" t="s">
        <v>13</v>
      </c>
      <c r="C1919" s="19" t="s">
        <v>1123</v>
      </c>
      <c r="D1919" s="25" t="s">
        <v>64</v>
      </c>
      <c r="E1919" s="20" t="s">
        <v>713</v>
      </c>
      <c r="F1919" s="21"/>
      <c r="G1919" s="21"/>
      <c r="H1919" s="28">
        <v>63038</v>
      </c>
      <c r="I1919" s="29">
        <v>66615</v>
      </c>
      <c r="J1919" s="28" t="s">
        <v>15</v>
      </c>
      <c r="K1919" s="29">
        <f t="shared" si="30"/>
        <v>1.0567435515086139</v>
      </c>
    </row>
    <row r="1920" spans="1:11" x14ac:dyDescent="0.2">
      <c r="A1920" s="1" t="s">
        <v>16</v>
      </c>
      <c r="C1920" s="22"/>
      <c r="D1920" s="157"/>
      <c r="E1920" s="23" t="s">
        <v>61</v>
      </c>
      <c r="F1920" s="24"/>
      <c r="G1920" s="24"/>
      <c r="H1920" s="30">
        <v>63038</v>
      </c>
      <c r="I1920" s="31">
        <v>66615</v>
      </c>
      <c r="J1920" s="30"/>
      <c r="K1920" s="31">
        <f t="shared" si="30"/>
        <v>1.0567435515086139</v>
      </c>
    </row>
    <row r="1921" spans="1:11" x14ac:dyDescent="0.2">
      <c r="A1921" s="1" t="s">
        <v>528</v>
      </c>
      <c r="C1921" s="173"/>
      <c r="D1921" s="174"/>
      <c r="E1921" s="175" t="s">
        <v>529</v>
      </c>
      <c r="F1921" s="176"/>
      <c r="G1921" s="176"/>
      <c r="H1921" s="177">
        <v>9145</v>
      </c>
      <c r="I1921" s="178">
        <v>9145</v>
      </c>
      <c r="J1921" s="177"/>
      <c r="K1921" s="178">
        <f t="shared" si="30"/>
        <v>1</v>
      </c>
    </row>
    <row r="1922" spans="1:11" hidden="1" x14ac:dyDescent="0.2">
      <c r="A1922" s="1" t="s">
        <v>528</v>
      </c>
      <c r="C1922" s="173"/>
      <c r="D1922" s="174"/>
      <c r="E1922" s="175"/>
      <c r="F1922" s="176" t="s">
        <v>530</v>
      </c>
      <c r="G1922" s="176" t="s">
        <v>550</v>
      </c>
      <c r="H1922" s="177"/>
      <c r="I1922" s="178">
        <v>9145</v>
      </c>
      <c r="J1922" s="177"/>
      <c r="K1922" s="178" t="str">
        <f t="shared" si="30"/>
        <v>***</v>
      </c>
    </row>
    <row r="1923" spans="1:11" x14ac:dyDescent="0.2">
      <c r="A1923" s="1" t="s">
        <v>528</v>
      </c>
      <c r="C1923" s="173"/>
      <c r="D1923" s="174"/>
      <c r="E1923" s="175" t="s">
        <v>709</v>
      </c>
      <c r="F1923" s="176"/>
      <c r="G1923" s="176"/>
      <c r="H1923" s="177">
        <v>53893</v>
      </c>
      <c r="I1923" s="178">
        <v>57470</v>
      </c>
      <c r="J1923" s="177"/>
      <c r="K1923" s="178">
        <f t="shared" si="30"/>
        <v>1.0663722561371607</v>
      </c>
    </row>
    <row r="1924" spans="1:11" hidden="1" x14ac:dyDescent="0.2">
      <c r="A1924" s="1" t="s">
        <v>528</v>
      </c>
      <c r="C1924" s="173"/>
      <c r="D1924" s="174"/>
      <c r="E1924" s="175"/>
      <c r="F1924" s="176" t="s">
        <v>710</v>
      </c>
      <c r="G1924" s="176" t="s">
        <v>550</v>
      </c>
      <c r="H1924" s="177"/>
      <c r="I1924" s="178">
        <v>57470</v>
      </c>
      <c r="J1924" s="177"/>
      <c r="K1924" s="178" t="str">
        <f t="shared" si="30"/>
        <v>***</v>
      </c>
    </row>
    <row r="1925" spans="1:11" x14ac:dyDescent="0.2">
      <c r="A1925" s="1" t="s">
        <v>13</v>
      </c>
      <c r="C1925" s="19" t="s">
        <v>1124</v>
      </c>
      <c r="D1925" s="25" t="s">
        <v>64</v>
      </c>
      <c r="E1925" s="20" t="s">
        <v>713</v>
      </c>
      <c r="F1925" s="21"/>
      <c r="G1925" s="21"/>
      <c r="H1925" s="28">
        <v>59900</v>
      </c>
      <c r="I1925" s="29">
        <v>63774</v>
      </c>
      <c r="J1925" s="28" t="s">
        <v>15</v>
      </c>
      <c r="K1925" s="29">
        <f t="shared" si="30"/>
        <v>1.0646744574290483</v>
      </c>
    </row>
    <row r="1926" spans="1:11" x14ac:dyDescent="0.2">
      <c r="A1926" s="1" t="s">
        <v>16</v>
      </c>
      <c r="C1926" s="22"/>
      <c r="D1926" s="157"/>
      <c r="E1926" s="23" t="s">
        <v>61</v>
      </c>
      <c r="F1926" s="24"/>
      <c r="G1926" s="24"/>
      <c r="H1926" s="30">
        <v>59900</v>
      </c>
      <c r="I1926" s="31">
        <v>63774</v>
      </c>
      <c r="J1926" s="30"/>
      <c r="K1926" s="31">
        <f t="shared" si="30"/>
        <v>1.0646744574290483</v>
      </c>
    </row>
    <row r="1927" spans="1:11" x14ac:dyDescent="0.2">
      <c r="A1927" s="1" t="s">
        <v>528</v>
      </c>
      <c r="C1927" s="173"/>
      <c r="D1927" s="174"/>
      <c r="E1927" s="175" t="s">
        <v>529</v>
      </c>
      <c r="F1927" s="176"/>
      <c r="G1927" s="176"/>
      <c r="H1927" s="177">
        <v>4839</v>
      </c>
      <c r="I1927" s="178">
        <v>4839</v>
      </c>
      <c r="J1927" s="177"/>
      <c r="K1927" s="178">
        <f t="shared" si="30"/>
        <v>1</v>
      </c>
    </row>
    <row r="1928" spans="1:11" hidden="1" x14ac:dyDescent="0.2">
      <c r="A1928" s="1" t="s">
        <v>528</v>
      </c>
      <c r="C1928" s="173"/>
      <c r="D1928" s="174"/>
      <c r="E1928" s="175"/>
      <c r="F1928" s="176" t="s">
        <v>530</v>
      </c>
      <c r="G1928" s="176" t="s">
        <v>550</v>
      </c>
      <c r="H1928" s="177"/>
      <c r="I1928" s="178">
        <v>4839</v>
      </c>
      <c r="J1928" s="177"/>
      <c r="K1928" s="178" t="str">
        <f t="shared" si="30"/>
        <v>***</v>
      </c>
    </row>
    <row r="1929" spans="1:11" x14ac:dyDescent="0.2">
      <c r="A1929" s="1" t="s">
        <v>528</v>
      </c>
      <c r="C1929" s="173"/>
      <c r="D1929" s="174"/>
      <c r="E1929" s="175" t="s">
        <v>709</v>
      </c>
      <c r="F1929" s="176"/>
      <c r="G1929" s="176"/>
      <c r="H1929" s="177">
        <v>55061</v>
      </c>
      <c r="I1929" s="178">
        <v>58935</v>
      </c>
      <c r="J1929" s="177"/>
      <c r="K1929" s="178">
        <f t="shared" si="30"/>
        <v>1.0703583298523456</v>
      </c>
    </row>
    <row r="1930" spans="1:11" hidden="1" x14ac:dyDescent="0.2">
      <c r="A1930" s="1" t="s">
        <v>528</v>
      </c>
      <c r="C1930" s="173"/>
      <c r="D1930" s="174"/>
      <c r="E1930" s="175"/>
      <c r="F1930" s="176" t="s">
        <v>710</v>
      </c>
      <c r="G1930" s="176" t="s">
        <v>550</v>
      </c>
      <c r="H1930" s="177"/>
      <c r="I1930" s="178">
        <v>58935</v>
      </c>
      <c r="J1930" s="177"/>
      <c r="K1930" s="178" t="str">
        <f t="shared" si="30"/>
        <v>***</v>
      </c>
    </row>
    <row r="1931" spans="1:11" x14ac:dyDescent="0.2">
      <c r="A1931" s="1" t="s">
        <v>13</v>
      </c>
      <c r="C1931" s="19" t="s">
        <v>1125</v>
      </c>
      <c r="D1931" s="25" t="s">
        <v>64</v>
      </c>
      <c r="E1931" s="20" t="s">
        <v>713</v>
      </c>
      <c r="F1931" s="21"/>
      <c r="G1931" s="21"/>
      <c r="H1931" s="28">
        <v>103986</v>
      </c>
      <c r="I1931" s="29">
        <v>106798</v>
      </c>
      <c r="J1931" s="28" t="s">
        <v>15</v>
      </c>
      <c r="K1931" s="29">
        <f t="shared" si="30"/>
        <v>1.0270421018213991</v>
      </c>
    </row>
    <row r="1932" spans="1:11" x14ac:dyDescent="0.2">
      <c r="A1932" s="1" t="s">
        <v>16</v>
      </c>
      <c r="C1932" s="22"/>
      <c r="D1932" s="157"/>
      <c r="E1932" s="23" t="s">
        <v>61</v>
      </c>
      <c r="F1932" s="24"/>
      <c r="G1932" s="24"/>
      <c r="H1932" s="30">
        <v>103986</v>
      </c>
      <c r="I1932" s="31">
        <v>106798</v>
      </c>
      <c r="J1932" s="30"/>
      <c r="K1932" s="31">
        <f t="shared" si="30"/>
        <v>1.0270421018213991</v>
      </c>
    </row>
    <row r="1933" spans="1:11" x14ac:dyDescent="0.2">
      <c r="A1933" s="1" t="s">
        <v>528</v>
      </c>
      <c r="C1933" s="173"/>
      <c r="D1933" s="174"/>
      <c r="E1933" s="175" t="s">
        <v>529</v>
      </c>
      <c r="F1933" s="176"/>
      <c r="G1933" s="176"/>
      <c r="H1933" s="177">
        <v>17908</v>
      </c>
      <c r="I1933" s="178">
        <v>17908</v>
      </c>
      <c r="J1933" s="177"/>
      <c r="K1933" s="178">
        <f t="shared" si="30"/>
        <v>1</v>
      </c>
    </row>
    <row r="1934" spans="1:11" hidden="1" x14ac:dyDescent="0.2">
      <c r="A1934" s="1" t="s">
        <v>528</v>
      </c>
      <c r="C1934" s="173"/>
      <c r="D1934" s="174"/>
      <c r="E1934" s="175"/>
      <c r="F1934" s="176" t="s">
        <v>530</v>
      </c>
      <c r="G1934" s="176" t="s">
        <v>550</v>
      </c>
      <c r="H1934" s="177"/>
      <c r="I1934" s="178">
        <v>17908</v>
      </c>
      <c r="J1934" s="177"/>
      <c r="K1934" s="178" t="str">
        <f t="shared" si="30"/>
        <v>***</v>
      </c>
    </row>
    <row r="1935" spans="1:11" x14ac:dyDescent="0.2">
      <c r="A1935" s="1" t="s">
        <v>528</v>
      </c>
      <c r="C1935" s="173"/>
      <c r="D1935" s="174"/>
      <c r="E1935" s="175" t="s">
        <v>709</v>
      </c>
      <c r="F1935" s="176"/>
      <c r="G1935" s="176"/>
      <c r="H1935" s="177">
        <v>86078</v>
      </c>
      <c r="I1935" s="178">
        <v>88890</v>
      </c>
      <c r="J1935" s="177"/>
      <c r="K1935" s="178">
        <f t="shared" si="30"/>
        <v>1.0326680452612746</v>
      </c>
    </row>
    <row r="1936" spans="1:11" hidden="1" x14ac:dyDescent="0.2">
      <c r="A1936" s="1" t="s">
        <v>528</v>
      </c>
      <c r="C1936" s="173"/>
      <c r="D1936" s="174"/>
      <c r="E1936" s="175"/>
      <c r="F1936" s="176" t="s">
        <v>710</v>
      </c>
      <c r="G1936" s="176" t="s">
        <v>550</v>
      </c>
      <c r="H1936" s="177"/>
      <c r="I1936" s="178">
        <v>88890</v>
      </c>
      <c r="J1936" s="177"/>
      <c r="K1936" s="178" t="str">
        <f t="shared" si="30"/>
        <v>***</v>
      </c>
    </row>
    <row r="1937" spans="1:11" x14ac:dyDescent="0.2">
      <c r="A1937" s="1" t="s">
        <v>13</v>
      </c>
      <c r="C1937" s="19" t="s">
        <v>1126</v>
      </c>
      <c r="D1937" s="25" t="s">
        <v>64</v>
      </c>
      <c r="E1937" s="20" t="s">
        <v>713</v>
      </c>
      <c r="F1937" s="21"/>
      <c r="G1937" s="21"/>
      <c r="H1937" s="28">
        <v>12727</v>
      </c>
      <c r="I1937" s="29">
        <v>13365</v>
      </c>
      <c r="J1937" s="28" t="s">
        <v>15</v>
      </c>
      <c r="K1937" s="29">
        <f t="shared" si="30"/>
        <v>1.0501296456352636</v>
      </c>
    </row>
    <row r="1938" spans="1:11" x14ac:dyDescent="0.2">
      <c r="A1938" s="1" t="s">
        <v>16</v>
      </c>
      <c r="C1938" s="22"/>
      <c r="D1938" s="157"/>
      <c r="E1938" s="23" t="s">
        <v>62</v>
      </c>
      <c r="F1938" s="24"/>
      <c r="G1938" s="24"/>
      <c r="H1938" s="30">
        <v>12727</v>
      </c>
      <c r="I1938" s="31">
        <v>13365</v>
      </c>
      <c r="J1938" s="30"/>
      <c r="K1938" s="31">
        <f t="shared" si="30"/>
        <v>1.0501296456352636</v>
      </c>
    </row>
    <row r="1939" spans="1:11" x14ac:dyDescent="0.2">
      <c r="A1939" s="1" t="s">
        <v>528</v>
      </c>
      <c r="C1939" s="173"/>
      <c r="D1939" s="174"/>
      <c r="E1939" s="175" t="s">
        <v>529</v>
      </c>
      <c r="F1939" s="176"/>
      <c r="G1939" s="176"/>
      <c r="H1939" s="177">
        <v>2069</v>
      </c>
      <c r="I1939" s="178">
        <v>2069</v>
      </c>
      <c r="J1939" s="177"/>
      <c r="K1939" s="178">
        <f t="shared" si="30"/>
        <v>1</v>
      </c>
    </row>
    <row r="1940" spans="1:11" hidden="1" x14ac:dyDescent="0.2">
      <c r="A1940" s="1" t="s">
        <v>528</v>
      </c>
      <c r="C1940" s="173"/>
      <c r="D1940" s="174"/>
      <c r="E1940" s="175"/>
      <c r="F1940" s="176" t="s">
        <v>530</v>
      </c>
      <c r="G1940" s="176" t="s">
        <v>550</v>
      </c>
      <c r="H1940" s="177"/>
      <c r="I1940" s="178">
        <v>2069</v>
      </c>
      <c r="J1940" s="177"/>
      <c r="K1940" s="178" t="str">
        <f t="shared" si="30"/>
        <v>***</v>
      </c>
    </row>
    <row r="1941" spans="1:11" x14ac:dyDescent="0.2">
      <c r="A1941" s="1" t="s">
        <v>528</v>
      </c>
      <c r="C1941" s="173"/>
      <c r="D1941" s="174"/>
      <c r="E1941" s="175" t="s">
        <v>709</v>
      </c>
      <c r="F1941" s="176"/>
      <c r="G1941" s="176"/>
      <c r="H1941" s="177">
        <v>10658</v>
      </c>
      <c r="I1941" s="178">
        <v>11296</v>
      </c>
      <c r="J1941" s="177"/>
      <c r="K1941" s="178">
        <f t="shared" si="30"/>
        <v>1.0598611371739539</v>
      </c>
    </row>
    <row r="1942" spans="1:11" hidden="1" x14ac:dyDescent="0.2">
      <c r="A1942" s="1" t="s">
        <v>528</v>
      </c>
      <c r="C1942" s="173"/>
      <c r="D1942" s="174"/>
      <c r="E1942" s="175"/>
      <c r="F1942" s="176" t="s">
        <v>710</v>
      </c>
      <c r="G1942" s="176" t="s">
        <v>550</v>
      </c>
      <c r="H1942" s="177"/>
      <c r="I1942" s="178">
        <v>11296</v>
      </c>
      <c r="J1942" s="177"/>
      <c r="K1942" s="178" t="str">
        <f t="shared" si="30"/>
        <v>***</v>
      </c>
    </row>
    <row r="1943" spans="1:11" x14ac:dyDescent="0.2">
      <c r="A1943" s="1" t="s">
        <v>13</v>
      </c>
      <c r="C1943" s="19" t="s">
        <v>1127</v>
      </c>
      <c r="D1943" s="25" t="s">
        <v>64</v>
      </c>
      <c r="E1943" s="20" t="s">
        <v>713</v>
      </c>
      <c r="F1943" s="21"/>
      <c r="G1943" s="21"/>
      <c r="H1943" s="28">
        <v>70128</v>
      </c>
      <c r="I1943" s="29">
        <v>73417</v>
      </c>
      <c r="J1943" s="28" t="s">
        <v>15</v>
      </c>
      <c r="K1943" s="29">
        <f t="shared" si="30"/>
        <v>1.0468999543691535</v>
      </c>
    </row>
    <row r="1944" spans="1:11" x14ac:dyDescent="0.2">
      <c r="A1944" s="1" t="s">
        <v>16</v>
      </c>
      <c r="C1944" s="22"/>
      <c r="D1944" s="157"/>
      <c r="E1944" s="23" t="s">
        <v>62</v>
      </c>
      <c r="F1944" s="24"/>
      <c r="G1944" s="24"/>
      <c r="H1944" s="30">
        <v>70128</v>
      </c>
      <c r="I1944" s="31">
        <v>73417</v>
      </c>
      <c r="J1944" s="30"/>
      <c r="K1944" s="31">
        <f t="shared" si="30"/>
        <v>1.0468999543691535</v>
      </c>
    </row>
    <row r="1945" spans="1:11" x14ac:dyDescent="0.2">
      <c r="A1945" s="1" t="s">
        <v>528</v>
      </c>
      <c r="C1945" s="173"/>
      <c r="D1945" s="174"/>
      <c r="E1945" s="175" t="s">
        <v>529</v>
      </c>
      <c r="F1945" s="176"/>
      <c r="G1945" s="176"/>
      <c r="H1945" s="177">
        <v>6116</v>
      </c>
      <c r="I1945" s="178">
        <v>6116</v>
      </c>
      <c r="J1945" s="177"/>
      <c r="K1945" s="178">
        <f t="shared" si="30"/>
        <v>1</v>
      </c>
    </row>
    <row r="1946" spans="1:11" hidden="1" x14ac:dyDescent="0.2">
      <c r="A1946" s="1" t="s">
        <v>528</v>
      </c>
      <c r="C1946" s="173"/>
      <c r="D1946" s="174"/>
      <c r="E1946" s="175"/>
      <c r="F1946" s="176" t="s">
        <v>530</v>
      </c>
      <c r="G1946" s="176" t="s">
        <v>550</v>
      </c>
      <c r="H1946" s="177"/>
      <c r="I1946" s="178">
        <v>6116</v>
      </c>
      <c r="J1946" s="177"/>
      <c r="K1946" s="178" t="str">
        <f t="shared" si="30"/>
        <v>***</v>
      </c>
    </row>
    <row r="1947" spans="1:11" x14ac:dyDescent="0.2">
      <c r="A1947" s="1" t="s">
        <v>528</v>
      </c>
      <c r="C1947" s="173"/>
      <c r="D1947" s="174"/>
      <c r="E1947" s="175" t="s">
        <v>709</v>
      </c>
      <c r="F1947" s="176"/>
      <c r="G1947" s="176"/>
      <c r="H1947" s="177">
        <v>64012</v>
      </c>
      <c r="I1947" s="178">
        <v>67301</v>
      </c>
      <c r="J1947" s="177"/>
      <c r="K1947" s="178">
        <f t="shared" si="30"/>
        <v>1.0513809910641754</v>
      </c>
    </row>
    <row r="1948" spans="1:11" hidden="1" x14ac:dyDescent="0.2">
      <c r="A1948" s="1" t="s">
        <v>528</v>
      </c>
      <c r="C1948" s="173"/>
      <c r="D1948" s="174"/>
      <c r="E1948" s="175"/>
      <c r="F1948" s="176" t="s">
        <v>710</v>
      </c>
      <c r="G1948" s="176" t="s">
        <v>550</v>
      </c>
      <c r="H1948" s="177"/>
      <c r="I1948" s="178">
        <v>67301</v>
      </c>
      <c r="J1948" s="177"/>
      <c r="K1948" s="178" t="str">
        <f t="shared" si="30"/>
        <v>***</v>
      </c>
    </row>
    <row r="1949" spans="1:11" x14ac:dyDescent="0.2">
      <c r="A1949" s="1" t="s">
        <v>13</v>
      </c>
      <c r="C1949" s="19" t="s">
        <v>1128</v>
      </c>
      <c r="D1949" s="25" t="s">
        <v>64</v>
      </c>
      <c r="E1949" s="20" t="s">
        <v>713</v>
      </c>
      <c r="F1949" s="21"/>
      <c r="G1949" s="21"/>
      <c r="H1949" s="28">
        <v>82549</v>
      </c>
      <c r="I1949" s="29">
        <v>82949</v>
      </c>
      <c r="J1949" s="28" t="s">
        <v>15</v>
      </c>
      <c r="K1949" s="29">
        <f t="shared" si="30"/>
        <v>1.004845606851688</v>
      </c>
    </row>
    <row r="1950" spans="1:11" x14ac:dyDescent="0.2">
      <c r="A1950" s="1" t="s">
        <v>16</v>
      </c>
      <c r="C1950" s="22"/>
      <c r="D1950" s="157"/>
      <c r="E1950" s="23" t="s">
        <v>744</v>
      </c>
      <c r="F1950" s="24"/>
      <c r="G1950" s="24"/>
      <c r="H1950" s="30">
        <v>82549</v>
      </c>
      <c r="I1950" s="31">
        <v>82949</v>
      </c>
      <c r="J1950" s="30"/>
      <c r="K1950" s="31">
        <f t="shared" si="30"/>
        <v>1.004845606851688</v>
      </c>
    </row>
    <row r="1951" spans="1:11" x14ac:dyDescent="0.2">
      <c r="A1951" s="1" t="s">
        <v>528</v>
      </c>
      <c r="C1951" s="173"/>
      <c r="D1951" s="174"/>
      <c r="E1951" s="175" t="s">
        <v>529</v>
      </c>
      <c r="F1951" s="176"/>
      <c r="G1951" s="176"/>
      <c r="H1951" s="177">
        <v>7951</v>
      </c>
      <c r="I1951" s="178">
        <v>7951</v>
      </c>
      <c r="J1951" s="177"/>
      <c r="K1951" s="178">
        <f t="shared" si="30"/>
        <v>1</v>
      </c>
    </row>
    <row r="1952" spans="1:11" hidden="1" x14ac:dyDescent="0.2">
      <c r="A1952" s="1" t="s">
        <v>528</v>
      </c>
      <c r="C1952" s="173"/>
      <c r="D1952" s="174"/>
      <c r="E1952" s="175"/>
      <c r="F1952" s="176" t="s">
        <v>530</v>
      </c>
      <c r="G1952" s="176" t="s">
        <v>726</v>
      </c>
      <c r="H1952" s="177"/>
      <c r="I1952" s="178">
        <v>7951</v>
      </c>
      <c r="J1952" s="177"/>
      <c r="K1952" s="178" t="str">
        <f t="shared" si="30"/>
        <v>***</v>
      </c>
    </row>
    <row r="1953" spans="1:11" x14ac:dyDescent="0.2">
      <c r="A1953" s="1" t="s">
        <v>528</v>
      </c>
      <c r="C1953" s="173"/>
      <c r="D1953" s="174"/>
      <c r="E1953" s="175" t="s">
        <v>709</v>
      </c>
      <c r="F1953" s="176"/>
      <c r="G1953" s="176"/>
      <c r="H1953" s="177">
        <v>74598</v>
      </c>
      <c r="I1953" s="178">
        <v>74998</v>
      </c>
      <c r="J1953" s="177"/>
      <c r="K1953" s="178">
        <f t="shared" si="30"/>
        <v>1.0053620740502427</v>
      </c>
    </row>
    <row r="1954" spans="1:11" hidden="1" x14ac:dyDescent="0.2">
      <c r="A1954" s="1" t="s">
        <v>528</v>
      </c>
      <c r="C1954" s="173"/>
      <c r="D1954" s="174"/>
      <c r="E1954" s="175"/>
      <c r="F1954" s="176" t="s">
        <v>710</v>
      </c>
      <c r="G1954" s="176" t="s">
        <v>726</v>
      </c>
      <c r="H1954" s="177"/>
      <c r="I1954" s="178">
        <v>74998</v>
      </c>
      <c r="J1954" s="177"/>
      <c r="K1954" s="178" t="str">
        <f t="shared" si="30"/>
        <v>***</v>
      </c>
    </row>
    <row r="1955" spans="1:11" x14ac:dyDescent="0.2">
      <c r="A1955" s="1" t="s">
        <v>13</v>
      </c>
      <c r="C1955" s="19" t="s">
        <v>1129</v>
      </c>
      <c r="D1955" s="25" t="s">
        <v>64</v>
      </c>
      <c r="E1955" s="20" t="s">
        <v>713</v>
      </c>
      <c r="F1955" s="21"/>
      <c r="G1955" s="21"/>
      <c r="H1955" s="28">
        <v>33503</v>
      </c>
      <c r="I1955" s="29">
        <v>34816</v>
      </c>
      <c r="J1955" s="28" t="s">
        <v>15</v>
      </c>
      <c r="K1955" s="29">
        <f t="shared" si="30"/>
        <v>1.0391905202519178</v>
      </c>
    </row>
    <row r="1956" spans="1:11" x14ac:dyDescent="0.2">
      <c r="A1956" s="1" t="s">
        <v>16</v>
      </c>
      <c r="C1956" s="22"/>
      <c r="D1956" s="157"/>
      <c r="E1956" s="23" t="s">
        <v>786</v>
      </c>
      <c r="F1956" s="24"/>
      <c r="G1956" s="24"/>
      <c r="H1956" s="30">
        <v>33503</v>
      </c>
      <c r="I1956" s="31">
        <v>34816</v>
      </c>
      <c r="J1956" s="30"/>
      <c r="K1956" s="31">
        <f t="shared" si="30"/>
        <v>1.0391905202519178</v>
      </c>
    </row>
    <row r="1957" spans="1:11" x14ac:dyDescent="0.2">
      <c r="A1957" s="1" t="s">
        <v>528</v>
      </c>
      <c r="C1957" s="173"/>
      <c r="D1957" s="174"/>
      <c r="E1957" s="175" t="s">
        <v>529</v>
      </c>
      <c r="F1957" s="176"/>
      <c r="G1957" s="176"/>
      <c r="H1957" s="177">
        <v>2567</v>
      </c>
      <c r="I1957" s="178">
        <v>2567</v>
      </c>
      <c r="J1957" s="177"/>
      <c r="K1957" s="178">
        <f t="shared" si="30"/>
        <v>1</v>
      </c>
    </row>
    <row r="1958" spans="1:11" hidden="1" x14ac:dyDescent="0.2">
      <c r="A1958" s="1" t="s">
        <v>528</v>
      </c>
      <c r="C1958" s="173"/>
      <c r="D1958" s="174"/>
      <c r="E1958" s="175"/>
      <c r="F1958" s="176" t="s">
        <v>530</v>
      </c>
      <c r="G1958" s="176" t="s">
        <v>726</v>
      </c>
      <c r="H1958" s="177"/>
      <c r="I1958" s="178">
        <v>2567</v>
      </c>
      <c r="J1958" s="177"/>
      <c r="K1958" s="178" t="str">
        <f t="shared" si="30"/>
        <v>***</v>
      </c>
    </row>
    <row r="1959" spans="1:11" x14ac:dyDescent="0.2">
      <c r="A1959" s="1" t="s">
        <v>528</v>
      </c>
      <c r="C1959" s="173"/>
      <c r="D1959" s="174"/>
      <c r="E1959" s="175" t="s">
        <v>709</v>
      </c>
      <c r="F1959" s="176"/>
      <c r="G1959" s="176"/>
      <c r="H1959" s="177">
        <v>30936</v>
      </c>
      <c r="I1959" s="178">
        <v>32249</v>
      </c>
      <c r="J1959" s="177"/>
      <c r="K1959" s="178">
        <f t="shared" si="30"/>
        <v>1.0424424618567365</v>
      </c>
    </row>
    <row r="1960" spans="1:11" hidden="1" x14ac:dyDescent="0.2">
      <c r="A1960" s="1" t="s">
        <v>528</v>
      </c>
      <c r="C1960" s="173"/>
      <c r="D1960" s="174"/>
      <c r="E1960" s="175"/>
      <c r="F1960" s="176" t="s">
        <v>710</v>
      </c>
      <c r="G1960" s="176" t="s">
        <v>726</v>
      </c>
      <c r="H1960" s="177"/>
      <c r="I1960" s="178">
        <v>32249</v>
      </c>
      <c r="J1960" s="177"/>
      <c r="K1960" s="178" t="str">
        <f t="shared" si="30"/>
        <v>***</v>
      </c>
    </row>
    <row r="1961" spans="1:11" x14ac:dyDescent="0.2">
      <c r="A1961" s="1" t="s">
        <v>13</v>
      </c>
      <c r="C1961" s="19" t="s">
        <v>1130</v>
      </c>
      <c r="D1961" s="25" t="s">
        <v>64</v>
      </c>
      <c r="E1961" s="20" t="s">
        <v>713</v>
      </c>
      <c r="F1961" s="21"/>
      <c r="G1961" s="21"/>
      <c r="H1961" s="28">
        <v>51160</v>
      </c>
      <c r="I1961" s="29">
        <v>53607</v>
      </c>
      <c r="J1961" s="28" t="s">
        <v>15</v>
      </c>
      <c r="K1961" s="29">
        <f t="shared" si="30"/>
        <v>1.0478303362001564</v>
      </c>
    </row>
    <row r="1962" spans="1:11" x14ac:dyDescent="0.2">
      <c r="A1962" s="1" t="s">
        <v>16</v>
      </c>
      <c r="C1962" s="22"/>
      <c r="D1962" s="157"/>
      <c r="E1962" s="23" t="s">
        <v>744</v>
      </c>
      <c r="F1962" s="24"/>
      <c r="G1962" s="24"/>
      <c r="H1962" s="30">
        <v>51160</v>
      </c>
      <c r="I1962" s="31">
        <v>53607</v>
      </c>
      <c r="J1962" s="30"/>
      <c r="K1962" s="31">
        <f t="shared" si="30"/>
        <v>1.0478303362001564</v>
      </c>
    </row>
    <row r="1963" spans="1:11" x14ac:dyDescent="0.2">
      <c r="A1963" s="1" t="s">
        <v>528</v>
      </c>
      <c r="C1963" s="173"/>
      <c r="D1963" s="174"/>
      <c r="E1963" s="175" t="s">
        <v>529</v>
      </c>
      <c r="F1963" s="176"/>
      <c r="G1963" s="176"/>
      <c r="H1963" s="177">
        <v>4930</v>
      </c>
      <c r="I1963" s="178">
        <v>4930</v>
      </c>
      <c r="J1963" s="177"/>
      <c r="K1963" s="178">
        <f t="shared" si="30"/>
        <v>1</v>
      </c>
    </row>
    <row r="1964" spans="1:11" hidden="1" x14ac:dyDescent="0.2">
      <c r="A1964" s="1" t="s">
        <v>528</v>
      </c>
      <c r="C1964" s="173"/>
      <c r="D1964" s="174"/>
      <c r="E1964" s="175"/>
      <c r="F1964" s="176" t="s">
        <v>530</v>
      </c>
      <c r="G1964" s="176" t="s">
        <v>726</v>
      </c>
      <c r="H1964" s="177"/>
      <c r="I1964" s="178">
        <v>4930</v>
      </c>
      <c r="J1964" s="177"/>
      <c r="K1964" s="178" t="str">
        <f t="shared" si="30"/>
        <v>***</v>
      </c>
    </row>
    <row r="1965" spans="1:11" x14ac:dyDescent="0.2">
      <c r="A1965" s="1" t="s">
        <v>528</v>
      </c>
      <c r="C1965" s="173"/>
      <c r="D1965" s="174"/>
      <c r="E1965" s="175" t="s">
        <v>709</v>
      </c>
      <c r="F1965" s="176"/>
      <c r="G1965" s="176"/>
      <c r="H1965" s="177">
        <v>46230</v>
      </c>
      <c r="I1965" s="178">
        <v>48677</v>
      </c>
      <c r="J1965" s="177"/>
      <c r="K1965" s="178">
        <f t="shared" si="30"/>
        <v>1.0529309971879732</v>
      </c>
    </row>
    <row r="1966" spans="1:11" hidden="1" x14ac:dyDescent="0.2">
      <c r="A1966" s="1" t="s">
        <v>528</v>
      </c>
      <c r="C1966" s="173"/>
      <c r="D1966" s="174"/>
      <c r="E1966" s="175"/>
      <c r="F1966" s="176" t="s">
        <v>710</v>
      </c>
      <c r="G1966" s="176" t="s">
        <v>726</v>
      </c>
      <c r="H1966" s="177"/>
      <c r="I1966" s="178">
        <v>48677</v>
      </c>
      <c r="J1966" s="177"/>
      <c r="K1966" s="178" t="str">
        <f t="shared" si="30"/>
        <v>***</v>
      </c>
    </row>
    <row r="1967" spans="1:11" x14ac:dyDescent="0.2">
      <c r="A1967" s="1" t="s">
        <v>13</v>
      </c>
      <c r="C1967" s="19" t="s">
        <v>1131</v>
      </c>
      <c r="D1967" s="25" t="s">
        <v>64</v>
      </c>
      <c r="E1967" s="20" t="s">
        <v>713</v>
      </c>
      <c r="F1967" s="21"/>
      <c r="G1967" s="21"/>
      <c r="H1967" s="28">
        <v>45231</v>
      </c>
      <c r="I1967" s="29">
        <v>48644</v>
      </c>
      <c r="J1967" s="28" t="s">
        <v>15</v>
      </c>
      <c r="K1967" s="29">
        <f t="shared" si="30"/>
        <v>1.0754570980080034</v>
      </c>
    </row>
    <row r="1968" spans="1:11" x14ac:dyDescent="0.2">
      <c r="A1968" s="1" t="s">
        <v>16</v>
      </c>
      <c r="C1968" s="22"/>
      <c r="D1968" s="157"/>
      <c r="E1968" s="23" t="s">
        <v>60</v>
      </c>
      <c r="F1968" s="24"/>
      <c r="G1968" s="24"/>
      <c r="H1968" s="30">
        <v>45231</v>
      </c>
      <c r="I1968" s="31">
        <v>48644</v>
      </c>
      <c r="J1968" s="30"/>
      <c r="K1968" s="31">
        <f t="shared" si="30"/>
        <v>1.0754570980080034</v>
      </c>
    </row>
    <row r="1969" spans="1:11" x14ac:dyDescent="0.2">
      <c r="A1969" s="1" t="s">
        <v>528</v>
      </c>
      <c r="C1969" s="173"/>
      <c r="D1969" s="174"/>
      <c r="E1969" s="175" t="s">
        <v>529</v>
      </c>
      <c r="F1969" s="176"/>
      <c r="G1969" s="176"/>
      <c r="H1969" s="177">
        <v>4959</v>
      </c>
      <c r="I1969" s="178">
        <v>4959</v>
      </c>
      <c r="J1969" s="177"/>
      <c r="K1969" s="178">
        <f t="shared" si="30"/>
        <v>1</v>
      </c>
    </row>
    <row r="1970" spans="1:11" hidden="1" x14ac:dyDescent="0.2">
      <c r="A1970" s="1" t="s">
        <v>528</v>
      </c>
      <c r="C1970" s="173"/>
      <c r="D1970" s="174"/>
      <c r="E1970" s="175"/>
      <c r="F1970" s="176" t="s">
        <v>530</v>
      </c>
      <c r="G1970" s="176" t="s">
        <v>550</v>
      </c>
      <c r="H1970" s="177"/>
      <c r="I1970" s="178">
        <v>4959</v>
      </c>
      <c r="J1970" s="177"/>
      <c r="K1970" s="178" t="str">
        <f t="shared" si="30"/>
        <v>***</v>
      </c>
    </row>
    <row r="1971" spans="1:11" x14ac:dyDescent="0.2">
      <c r="A1971" s="1" t="s">
        <v>528</v>
      </c>
      <c r="C1971" s="173"/>
      <c r="D1971" s="174"/>
      <c r="E1971" s="175" t="s">
        <v>709</v>
      </c>
      <c r="F1971" s="176"/>
      <c r="G1971" s="176"/>
      <c r="H1971" s="177">
        <v>40272</v>
      </c>
      <c r="I1971" s="178">
        <v>43685</v>
      </c>
      <c r="J1971" s="177"/>
      <c r="K1971" s="178">
        <f t="shared" si="30"/>
        <v>1.0847487087802941</v>
      </c>
    </row>
    <row r="1972" spans="1:11" hidden="1" x14ac:dyDescent="0.2">
      <c r="A1972" s="1" t="s">
        <v>528</v>
      </c>
      <c r="C1972" s="173"/>
      <c r="D1972" s="174"/>
      <c r="E1972" s="175"/>
      <c r="F1972" s="176" t="s">
        <v>710</v>
      </c>
      <c r="G1972" s="176" t="s">
        <v>550</v>
      </c>
      <c r="H1972" s="177"/>
      <c r="I1972" s="178">
        <v>43685</v>
      </c>
      <c r="J1972" s="177"/>
      <c r="K1972" s="178" t="str">
        <f t="shared" si="30"/>
        <v>***</v>
      </c>
    </row>
    <row r="1973" spans="1:11" x14ac:dyDescent="0.2">
      <c r="A1973" s="1" t="s">
        <v>13</v>
      </c>
      <c r="C1973" s="19" t="s">
        <v>1132</v>
      </c>
      <c r="D1973" s="25" t="s">
        <v>65</v>
      </c>
      <c r="E1973" s="20" t="s">
        <v>66</v>
      </c>
      <c r="F1973" s="21"/>
      <c r="G1973" s="21"/>
      <c r="H1973" s="28">
        <v>43789</v>
      </c>
      <c r="I1973" s="29">
        <v>47680</v>
      </c>
      <c r="J1973" s="28" t="s">
        <v>15</v>
      </c>
      <c r="K1973" s="29">
        <f t="shared" si="30"/>
        <v>1.0888579323574414</v>
      </c>
    </row>
    <row r="1974" spans="1:11" x14ac:dyDescent="0.2">
      <c r="A1974" s="1" t="s">
        <v>16</v>
      </c>
      <c r="C1974" s="22"/>
      <c r="D1974" s="157"/>
      <c r="E1974" s="23" t="s">
        <v>63</v>
      </c>
      <c r="F1974" s="24"/>
      <c r="G1974" s="24"/>
      <c r="H1974" s="30">
        <v>43789</v>
      </c>
      <c r="I1974" s="31">
        <v>47680</v>
      </c>
      <c r="J1974" s="30"/>
      <c r="K1974" s="31">
        <f t="shared" si="30"/>
        <v>1.0888579323574414</v>
      </c>
    </row>
    <row r="1975" spans="1:11" x14ac:dyDescent="0.2">
      <c r="A1975" s="1" t="s">
        <v>528</v>
      </c>
      <c r="C1975" s="173"/>
      <c r="D1975" s="174"/>
      <c r="E1975" s="175" t="s">
        <v>709</v>
      </c>
      <c r="F1975" s="176"/>
      <c r="G1975" s="176"/>
      <c r="H1975" s="177">
        <v>43789</v>
      </c>
      <c r="I1975" s="178">
        <v>47680</v>
      </c>
      <c r="J1975" s="177"/>
      <c r="K1975" s="178">
        <f t="shared" si="30"/>
        <v>1.0888579323574414</v>
      </c>
    </row>
    <row r="1976" spans="1:11" hidden="1" x14ac:dyDescent="0.2">
      <c r="A1976" s="1" t="s">
        <v>528</v>
      </c>
      <c r="C1976" s="173"/>
      <c r="D1976" s="174"/>
      <c r="E1976" s="175"/>
      <c r="F1976" s="176" t="s">
        <v>710</v>
      </c>
      <c r="G1976" s="176" t="s">
        <v>711</v>
      </c>
      <c r="H1976" s="177"/>
      <c r="I1976" s="178">
        <v>47680</v>
      </c>
      <c r="J1976" s="177"/>
      <c r="K1976" s="178" t="str">
        <f t="shared" si="30"/>
        <v>***</v>
      </c>
    </row>
    <row r="1977" spans="1:11" x14ac:dyDescent="0.2">
      <c r="A1977" s="1" t="s">
        <v>13</v>
      </c>
      <c r="C1977" s="19" t="s">
        <v>1133</v>
      </c>
      <c r="D1977" s="25" t="s">
        <v>64</v>
      </c>
      <c r="E1977" s="20" t="s">
        <v>713</v>
      </c>
      <c r="F1977" s="21"/>
      <c r="G1977" s="21"/>
      <c r="H1977" s="28">
        <v>66102</v>
      </c>
      <c r="I1977" s="29">
        <v>69556</v>
      </c>
      <c r="J1977" s="28" t="s">
        <v>15</v>
      </c>
      <c r="K1977" s="29">
        <f t="shared" si="30"/>
        <v>1.0522525793470696</v>
      </c>
    </row>
    <row r="1978" spans="1:11" x14ac:dyDescent="0.2">
      <c r="A1978" s="1" t="s">
        <v>16</v>
      </c>
      <c r="C1978" s="22"/>
      <c r="D1978" s="157"/>
      <c r="E1978" s="23" t="s">
        <v>62</v>
      </c>
      <c r="F1978" s="24"/>
      <c r="G1978" s="24"/>
      <c r="H1978" s="30">
        <v>66102</v>
      </c>
      <c r="I1978" s="31">
        <v>69556</v>
      </c>
      <c r="J1978" s="30"/>
      <c r="K1978" s="31">
        <f t="shared" si="30"/>
        <v>1.0522525793470696</v>
      </c>
    </row>
    <row r="1979" spans="1:11" x14ac:dyDescent="0.2">
      <c r="A1979" s="1" t="s">
        <v>528</v>
      </c>
      <c r="C1979" s="173"/>
      <c r="D1979" s="174"/>
      <c r="E1979" s="175" t="s">
        <v>529</v>
      </c>
      <c r="F1979" s="176"/>
      <c r="G1979" s="176"/>
      <c r="H1979" s="177">
        <v>5542</v>
      </c>
      <c r="I1979" s="178">
        <v>5542</v>
      </c>
      <c r="J1979" s="177"/>
      <c r="K1979" s="178">
        <f t="shared" si="30"/>
        <v>1</v>
      </c>
    </row>
    <row r="1980" spans="1:11" hidden="1" x14ac:dyDescent="0.2">
      <c r="A1980" s="1" t="s">
        <v>528</v>
      </c>
      <c r="C1980" s="173"/>
      <c r="D1980" s="174"/>
      <c r="E1980" s="175"/>
      <c r="F1980" s="176" t="s">
        <v>530</v>
      </c>
      <c r="G1980" s="176" t="s">
        <v>550</v>
      </c>
      <c r="H1980" s="177"/>
      <c r="I1980" s="178">
        <v>5542</v>
      </c>
      <c r="J1980" s="177"/>
      <c r="K1980" s="178" t="str">
        <f t="shared" ref="K1980:K2043" si="31">IF(H1980=0,"***",I1980/H1980)</f>
        <v>***</v>
      </c>
    </row>
    <row r="1981" spans="1:11" x14ac:dyDescent="0.2">
      <c r="A1981" s="1" t="s">
        <v>528</v>
      </c>
      <c r="C1981" s="173"/>
      <c r="D1981" s="174"/>
      <c r="E1981" s="175" t="s">
        <v>709</v>
      </c>
      <c r="F1981" s="176"/>
      <c r="G1981" s="176"/>
      <c r="H1981" s="177">
        <v>60560</v>
      </c>
      <c r="I1981" s="178">
        <v>64014</v>
      </c>
      <c r="J1981" s="177"/>
      <c r="K1981" s="178">
        <f t="shared" si="31"/>
        <v>1.0570343461030383</v>
      </c>
    </row>
    <row r="1982" spans="1:11" hidden="1" x14ac:dyDescent="0.2">
      <c r="A1982" s="1" t="s">
        <v>528</v>
      </c>
      <c r="C1982" s="173"/>
      <c r="D1982" s="174"/>
      <c r="E1982" s="175"/>
      <c r="F1982" s="176" t="s">
        <v>710</v>
      </c>
      <c r="G1982" s="176" t="s">
        <v>550</v>
      </c>
      <c r="H1982" s="177"/>
      <c r="I1982" s="178">
        <v>64014</v>
      </c>
      <c r="J1982" s="177"/>
      <c r="K1982" s="178" t="str">
        <f t="shared" si="31"/>
        <v>***</v>
      </c>
    </row>
    <row r="1983" spans="1:11" x14ac:dyDescent="0.2">
      <c r="A1983" s="1" t="s">
        <v>13</v>
      </c>
      <c r="C1983" s="19" t="s">
        <v>1134</v>
      </c>
      <c r="D1983" s="25" t="s">
        <v>64</v>
      </c>
      <c r="E1983" s="20" t="s">
        <v>713</v>
      </c>
      <c r="F1983" s="21"/>
      <c r="G1983" s="21"/>
      <c r="H1983" s="28">
        <v>39144</v>
      </c>
      <c r="I1983" s="29">
        <v>44126</v>
      </c>
      <c r="J1983" s="28" t="s">
        <v>15</v>
      </c>
      <c r="K1983" s="29">
        <f t="shared" si="31"/>
        <v>1.1272736562436134</v>
      </c>
    </row>
    <row r="1984" spans="1:11" x14ac:dyDescent="0.2">
      <c r="A1984" s="1" t="s">
        <v>16</v>
      </c>
      <c r="C1984" s="22"/>
      <c r="D1984" s="157"/>
      <c r="E1984" s="23" t="s">
        <v>62</v>
      </c>
      <c r="F1984" s="24"/>
      <c r="G1984" s="24"/>
      <c r="H1984" s="30">
        <v>39144</v>
      </c>
      <c r="I1984" s="31">
        <v>44126</v>
      </c>
      <c r="J1984" s="30"/>
      <c r="K1984" s="31">
        <f t="shared" si="31"/>
        <v>1.1272736562436134</v>
      </c>
    </row>
    <row r="1985" spans="1:11" x14ac:dyDescent="0.2">
      <c r="A1985" s="1" t="s">
        <v>528</v>
      </c>
      <c r="C1985" s="173"/>
      <c r="D1985" s="174"/>
      <c r="E1985" s="175" t="s">
        <v>529</v>
      </c>
      <c r="F1985" s="176"/>
      <c r="G1985" s="176"/>
      <c r="H1985" s="177">
        <v>36</v>
      </c>
      <c r="I1985" s="178">
        <v>36</v>
      </c>
      <c r="J1985" s="177"/>
      <c r="K1985" s="178">
        <f t="shared" si="31"/>
        <v>1</v>
      </c>
    </row>
    <row r="1986" spans="1:11" hidden="1" x14ac:dyDescent="0.2">
      <c r="A1986" s="1" t="s">
        <v>528</v>
      </c>
      <c r="C1986" s="173"/>
      <c r="D1986" s="174"/>
      <c r="E1986" s="175"/>
      <c r="F1986" s="176" t="s">
        <v>530</v>
      </c>
      <c r="G1986" s="176" t="s">
        <v>550</v>
      </c>
      <c r="H1986" s="177"/>
      <c r="I1986" s="178">
        <v>36</v>
      </c>
      <c r="J1986" s="177"/>
      <c r="K1986" s="178" t="str">
        <f t="shared" si="31"/>
        <v>***</v>
      </c>
    </row>
    <row r="1987" spans="1:11" x14ac:dyDescent="0.2">
      <c r="A1987" s="1" t="s">
        <v>528</v>
      </c>
      <c r="C1987" s="173"/>
      <c r="D1987" s="174"/>
      <c r="E1987" s="175" t="s">
        <v>709</v>
      </c>
      <c r="F1987" s="176"/>
      <c r="G1987" s="176"/>
      <c r="H1987" s="177">
        <v>39108</v>
      </c>
      <c r="I1987" s="178">
        <v>44090</v>
      </c>
      <c r="J1987" s="177"/>
      <c r="K1987" s="178">
        <f t="shared" si="31"/>
        <v>1.1273908151784802</v>
      </c>
    </row>
    <row r="1988" spans="1:11" hidden="1" x14ac:dyDescent="0.2">
      <c r="A1988" s="1" t="s">
        <v>528</v>
      </c>
      <c r="C1988" s="173"/>
      <c r="D1988" s="174"/>
      <c r="E1988" s="175"/>
      <c r="F1988" s="176" t="s">
        <v>710</v>
      </c>
      <c r="G1988" s="176" t="s">
        <v>550</v>
      </c>
      <c r="H1988" s="177"/>
      <c r="I1988" s="178">
        <v>44090</v>
      </c>
      <c r="J1988" s="177"/>
      <c r="K1988" s="178" t="str">
        <f t="shared" si="31"/>
        <v>***</v>
      </c>
    </row>
    <row r="1989" spans="1:11" x14ac:dyDescent="0.2">
      <c r="A1989" s="1" t="s">
        <v>13</v>
      </c>
      <c r="C1989" s="19" t="s">
        <v>1135</v>
      </c>
      <c r="D1989" s="25" t="s">
        <v>64</v>
      </c>
      <c r="E1989" s="20" t="s">
        <v>713</v>
      </c>
      <c r="F1989" s="21"/>
      <c r="G1989" s="21"/>
      <c r="H1989" s="28">
        <v>44592</v>
      </c>
      <c r="I1989" s="29">
        <v>48983</v>
      </c>
      <c r="J1989" s="28" t="s">
        <v>15</v>
      </c>
      <c r="K1989" s="29">
        <f t="shared" si="31"/>
        <v>1.0984705776820956</v>
      </c>
    </row>
    <row r="1990" spans="1:11" x14ac:dyDescent="0.2">
      <c r="A1990" s="1" t="s">
        <v>16</v>
      </c>
      <c r="C1990" s="22"/>
      <c r="D1990" s="157"/>
      <c r="E1990" s="23" t="s">
        <v>62</v>
      </c>
      <c r="F1990" s="24"/>
      <c r="G1990" s="24"/>
      <c r="H1990" s="30">
        <v>44592</v>
      </c>
      <c r="I1990" s="31">
        <v>48983</v>
      </c>
      <c r="J1990" s="30"/>
      <c r="K1990" s="31">
        <f t="shared" si="31"/>
        <v>1.0984705776820956</v>
      </c>
    </row>
    <row r="1991" spans="1:11" x14ac:dyDescent="0.2">
      <c r="A1991" s="1" t="s">
        <v>528</v>
      </c>
      <c r="C1991" s="173"/>
      <c r="D1991" s="174"/>
      <c r="E1991" s="175" t="s">
        <v>529</v>
      </c>
      <c r="F1991" s="176"/>
      <c r="G1991" s="176"/>
      <c r="H1991" s="177">
        <v>3764</v>
      </c>
      <c r="I1991" s="178">
        <v>3764</v>
      </c>
      <c r="J1991" s="177"/>
      <c r="K1991" s="178">
        <f t="shared" si="31"/>
        <v>1</v>
      </c>
    </row>
    <row r="1992" spans="1:11" hidden="1" x14ac:dyDescent="0.2">
      <c r="A1992" s="1" t="s">
        <v>528</v>
      </c>
      <c r="C1992" s="173"/>
      <c r="D1992" s="174"/>
      <c r="E1992" s="175"/>
      <c r="F1992" s="176" t="s">
        <v>530</v>
      </c>
      <c r="G1992" s="176" t="s">
        <v>550</v>
      </c>
      <c r="H1992" s="177"/>
      <c r="I1992" s="178">
        <v>3764</v>
      </c>
      <c r="J1992" s="177"/>
      <c r="K1992" s="178" t="str">
        <f t="shared" si="31"/>
        <v>***</v>
      </c>
    </row>
    <row r="1993" spans="1:11" x14ac:dyDescent="0.2">
      <c r="A1993" s="1" t="s">
        <v>528</v>
      </c>
      <c r="C1993" s="173"/>
      <c r="D1993" s="174"/>
      <c r="E1993" s="175" t="s">
        <v>709</v>
      </c>
      <c r="F1993" s="176"/>
      <c r="G1993" s="176"/>
      <c r="H1993" s="177">
        <v>40828</v>
      </c>
      <c r="I1993" s="178">
        <v>45219</v>
      </c>
      <c r="J1993" s="177"/>
      <c r="K1993" s="178">
        <f t="shared" si="31"/>
        <v>1.1075487410600569</v>
      </c>
    </row>
    <row r="1994" spans="1:11" hidden="1" x14ac:dyDescent="0.2">
      <c r="A1994" s="1" t="s">
        <v>528</v>
      </c>
      <c r="C1994" s="173"/>
      <c r="D1994" s="174"/>
      <c r="E1994" s="175"/>
      <c r="F1994" s="176" t="s">
        <v>710</v>
      </c>
      <c r="G1994" s="176" t="s">
        <v>550</v>
      </c>
      <c r="H1994" s="177"/>
      <c r="I1994" s="178">
        <v>45219</v>
      </c>
      <c r="J1994" s="177"/>
      <c r="K1994" s="178" t="str">
        <f t="shared" si="31"/>
        <v>***</v>
      </c>
    </row>
    <row r="1995" spans="1:11" x14ac:dyDescent="0.2">
      <c r="A1995" s="1" t="s">
        <v>13</v>
      </c>
      <c r="C1995" s="19" t="s">
        <v>1136</v>
      </c>
      <c r="D1995" s="25" t="s">
        <v>64</v>
      </c>
      <c r="E1995" s="20" t="s">
        <v>713</v>
      </c>
      <c r="F1995" s="21"/>
      <c r="G1995" s="21"/>
      <c r="H1995" s="28">
        <v>46677</v>
      </c>
      <c r="I1995" s="29">
        <v>52306</v>
      </c>
      <c r="J1995" s="28" t="s">
        <v>15</v>
      </c>
      <c r="K1995" s="29">
        <f t="shared" si="31"/>
        <v>1.1205947254536495</v>
      </c>
    </row>
    <row r="1996" spans="1:11" x14ac:dyDescent="0.2">
      <c r="A1996" s="1" t="s">
        <v>16</v>
      </c>
      <c r="C1996" s="22"/>
      <c r="D1996" s="157"/>
      <c r="E1996" s="23" t="s">
        <v>62</v>
      </c>
      <c r="F1996" s="24"/>
      <c r="G1996" s="24"/>
      <c r="H1996" s="30">
        <v>46677</v>
      </c>
      <c r="I1996" s="31">
        <v>52306</v>
      </c>
      <c r="J1996" s="30"/>
      <c r="K1996" s="31">
        <f t="shared" si="31"/>
        <v>1.1205947254536495</v>
      </c>
    </row>
    <row r="1997" spans="1:11" x14ac:dyDescent="0.2">
      <c r="A1997" s="1" t="s">
        <v>528</v>
      </c>
      <c r="C1997" s="173"/>
      <c r="D1997" s="174"/>
      <c r="E1997" s="175" t="s">
        <v>529</v>
      </c>
      <c r="F1997" s="176"/>
      <c r="G1997" s="176"/>
      <c r="H1997" s="177">
        <v>6220</v>
      </c>
      <c r="I1997" s="178">
        <v>6220</v>
      </c>
      <c r="J1997" s="177"/>
      <c r="K1997" s="178">
        <f t="shared" si="31"/>
        <v>1</v>
      </c>
    </row>
    <row r="1998" spans="1:11" hidden="1" x14ac:dyDescent="0.2">
      <c r="A1998" s="1" t="s">
        <v>528</v>
      </c>
      <c r="C1998" s="173"/>
      <c r="D1998" s="174"/>
      <c r="E1998" s="175"/>
      <c r="F1998" s="176" t="s">
        <v>530</v>
      </c>
      <c r="G1998" s="176" t="s">
        <v>550</v>
      </c>
      <c r="H1998" s="177"/>
      <c r="I1998" s="178">
        <v>6220</v>
      </c>
      <c r="J1998" s="177"/>
      <c r="K1998" s="178" t="str">
        <f t="shared" si="31"/>
        <v>***</v>
      </c>
    </row>
    <row r="1999" spans="1:11" x14ac:dyDescent="0.2">
      <c r="A1999" s="1" t="s">
        <v>528</v>
      </c>
      <c r="C1999" s="173"/>
      <c r="D1999" s="174"/>
      <c r="E1999" s="175" t="s">
        <v>709</v>
      </c>
      <c r="F1999" s="176"/>
      <c r="G1999" s="176"/>
      <c r="H1999" s="177">
        <v>40457</v>
      </c>
      <c r="I1999" s="178">
        <v>46086</v>
      </c>
      <c r="J1999" s="177"/>
      <c r="K1999" s="178">
        <f t="shared" si="31"/>
        <v>1.1391353783028895</v>
      </c>
    </row>
    <row r="2000" spans="1:11" hidden="1" x14ac:dyDescent="0.2">
      <c r="A2000" s="1" t="s">
        <v>528</v>
      </c>
      <c r="C2000" s="173"/>
      <c r="D2000" s="174"/>
      <c r="E2000" s="175"/>
      <c r="F2000" s="176" t="s">
        <v>710</v>
      </c>
      <c r="G2000" s="176" t="s">
        <v>550</v>
      </c>
      <c r="H2000" s="177"/>
      <c r="I2000" s="178">
        <v>46086</v>
      </c>
      <c r="J2000" s="177"/>
      <c r="K2000" s="178" t="str">
        <f t="shared" si="31"/>
        <v>***</v>
      </c>
    </row>
    <row r="2001" spans="1:11" x14ac:dyDescent="0.2">
      <c r="A2001" s="1" t="s">
        <v>13</v>
      </c>
      <c r="C2001" s="19" t="s">
        <v>1137</v>
      </c>
      <c r="D2001" s="25" t="s">
        <v>64</v>
      </c>
      <c r="E2001" s="20" t="s">
        <v>713</v>
      </c>
      <c r="F2001" s="21"/>
      <c r="G2001" s="21"/>
      <c r="H2001" s="28">
        <v>64986</v>
      </c>
      <c r="I2001" s="29">
        <v>68494</v>
      </c>
      <c r="J2001" s="28" t="s">
        <v>15</v>
      </c>
      <c r="K2001" s="29">
        <f t="shared" si="31"/>
        <v>1.0539808574154432</v>
      </c>
    </row>
    <row r="2002" spans="1:11" x14ac:dyDescent="0.2">
      <c r="A2002" s="1" t="s">
        <v>16</v>
      </c>
      <c r="C2002" s="22"/>
      <c r="D2002" s="157"/>
      <c r="E2002" s="23" t="s">
        <v>62</v>
      </c>
      <c r="F2002" s="24"/>
      <c r="G2002" s="24"/>
      <c r="H2002" s="30">
        <v>64986</v>
      </c>
      <c r="I2002" s="31">
        <v>68494</v>
      </c>
      <c r="J2002" s="30"/>
      <c r="K2002" s="31">
        <f t="shared" si="31"/>
        <v>1.0539808574154432</v>
      </c>
    </row>
    <row r="2003" spans="1:11" x14ac:dyDescent="0.2">
      <c r="A2003" s="1" t="s">
        <v>528</v>
      </c>
      <c r="C2003" s="173"/>
      <c r="D2003" s="174"/>
      <c r="E2003" s="175" t="s">
        <v>529</v>
      </c>
      <c r="F2003" s="176"/>
      <c r="G2003" s="176"/>
      <c r="H2003" s="177">
        <v>8993</v>
      </c>
      <c r="I2003" s="178">
        <v>8993</v>
      </c>
      <c r="J2003" s="177"/>
      <c r="K2003" s="178">
        <f t="shared" si="31"/>
        <v>1</v>
      </c>
    </row>
    <row r="2004" spans="1:11" hidden="1" x14ac:dyDescent="0.2">
      <c r="A2004" s="1" t="s">
        <v>528</v>
      </c>
      <c r="C2004" s="173"/>
      <c r="D2004" s="174"/>
      <c r="E2004" s="175"/>
      <c r="F2004" s="176" t="s">
        <v>530</v>
      </c>
      <c r="G2004" s="176" t="s">
        <v>550</v>
      </c>
      <c r="H2004" s="177"/>
      <c r="I2004" s="178">
        <v>8993</v>
      </c>
      <c r="J2004" s="177"/>
      <c r="K2004" s="178" t="str">
        <f t="shared" si="31"/>
        <v>***</v>
      </c>
    </row>
    <row r="2005" spans="1:11" x14ac:dyDescent="0.2">
      <c r="A2005" s="1" t="s">
        <v>528</v>
      </c>
      <c r="C2005" s="173"/>
      <c r="D2005" s="174"/>
      <c r="E2005" s="175" t="s">
        <v>709</v>
      </c>
      <c r="F2005" s="176"/>
      <c r="G2005" s="176"/>
      <c r="H2005" s="177">
        <v>55993</v>
      </c>
      <c r="I2005" s="178">
        <v>59501</v>
      </c>
      <c r="J2005" s="177"/>
      <c r="K2005" s="178">
        <f t="shared" si="31"/>
        <v>1.0626506884789171</v>
      </c>
    </row>
    <row r="2006" spans="1:11" hidden="1" x14ac:dyDescent="0.2">
      <c r="A2006" s="1" t="s">
        <v>528</v>
      </c>
      <c r="C2006" s="173"/>
      <c r="D2006" s="174"/>
      <c r="E2006" s="175"/>
      <c r="F2006" s="176" t="s">
        <v>710</v>
      </c>
      <c r="G2006" s="176" t="s">
        <v>550</v>
      </c>
      <c r="H2006" s="177"/>
      <c r="I2006" s="178">
        <v>59501</v>
      </c>
      <c r="J2006" s="177"/>
      <c r="K2006" s="178" t="str">
        <f t="shared" si="31"/>
        <v>***</v>
      </c>
    </row>
    <row r="2007" spans="1:11" x14ac:dyDescent="0.2">
      <c r="A2007" s="1" t="s">
        <v>13</v>
      </c>
      <c r="C2007" s="19" t="s">
        <v>1138</v>
      </c>
      <c r="D2007" s="25" t="s">
        <v>64</v>
      </c>
      <c r="E2007" s="20" t="s">
        <v>713</v>
      </c>
      <c r="F2007" s="21"/>
      <c r="G2007" s="21"/>
      <c r="H2007" s="28">
        <v>26523</v>
      </c>
      <c r="I2007" s="29">
        <v>28323</v>
      </c>
      <c r="J2007" s="28" t="s">
        <v>15</v>
      </c>
      <c r="K2007" s="29">
        <f t="shared" si="31"/>
        <v>1.0678656260604005</v>
      </c>
    </row>
    <row r="2008" spans="1:11" x14ac:dyDescent="0.2">
      <c r="A2008" s="1" t="s">
        <v>16</v>
      </c>
      <c r="C2008" s="22"/>
      <c r="D2008" s="157"/>
      <c r="E2008" s="23" t="s">
        <v>62</v>
      </c>
      <c r="F2008" s="24"/>
      <c r="G2008" s="24"/>
      <c r="H2008" s="30">
        <v>26523</v>
      </c>
      <c r="I2008" s="31">
        <v>28323</v>
      </c>
      <c r="J2008" s="30"/>
      <c r="K2008" s="31">
        <f t="shared" si="31"/>
        <v>1.0678656260604005</v>
      </c>
    </row>
    <row r="2009" spans="1:11" x14ac:dyDescent="0.2">
      <c r="A2009" s="1" t="s">
        <v>528</v>
      </c>
      <c r="C2009" s="173"/>
      <c r="D2009" s="174"/>
      <c r="E2009" s="175" t="s">
        <v>529</v>
      </c>
      <c r="F2009" s="176"/>
      <c r="G2009" s="176"/>
      <c r="H2009" s="177">
        <v>6550</v>
      </c>
      <c r="I2009" s="178">
        <v>6550</v>
      </c>
      <c r="J2009" s="177"/>
      <c r="K2009" s="178">
        <f t="shared" si="31"/>
        <v>1</v>
      </c>
    </row>
    <row r="2010" spans="1:11" hidden="1" x14ac:dyDescent="0.2">
      <c r="A2010" s="1" t="s">
        <v>528</v>
      </c>
      <c r="C2010" s="173"/>
      <c r="D2010" s="174"/>
      <c r="E2010" s="175"/>
      <c r="F2010" s="176" t="s">
        <v>530</v>
      </c>
      <c r="G2010" s="176" t="s">
        <v>550</v>
      </c>
      <c r="H2010" s="177"/>
      <c r="I2010" s="178">
        <v>6550</v>
      </c>
      <c r="J2010" s="177"/>
      <c r="K2010" s="178" t="str">
        <f t="shared" si="31"/>
        <v>***</v>
      </c>
    </row>
    <row r="2011" spans="1:11" x14ac:dyDescent="0.2">
      <c r="A2011" s="1" t="s">
        <v>528</v>
      </c>
      <c r="C2011" s="173"/>
      <c r="D2011" s="174"/>
      <c r="E2011" s="175" t="s">
        <v>709</v>
      </c>
      <c r="F2011" s="176"/>
      <c r="G2011" s="176"/>
      <c r="H2011" s="177">
        <v>19973</v>
      </c>
      <c r="I2011" s="178">
        <v>21773</v>
      </c>
      <c r="J2011" s="177"/>
      <c r="K2011" s="178">
        <f t="shared" si="31"/>
        <v>1.0901216642467331</v>
      </c>
    </row>
    <row r="2012" spans="1:11" hidden="1" x14ac:dyDescent="0.2">
      <c r="A2012" s="1" t="s">
        <v>528</v>
      </c>
      <c r="C2012" s="173"/>
      <c r="D2012" s="174"/>
      <c r="E2012" s="175"/>
      <c r="F2012" s="176" t="s">
        <v>710</v>
      </c>
      <c r="G2012" s="176" t="s">
        <v>550</v>
      </c>
      <c r="H2012" s="177"/>
      <c r="I2012" s="178">
        <v>21773</v>
      </c>
      <c r="J2012" s="177"/>
      <c r="K2012" s="178" t="str">
        <f t="shared" si="31"/>
        <v>***</v>
      </c>
    </row>
    <row r="2013" spans="1:11" x14ac:dyDescent="0.2">
      <c r="A2013" s="1" t="s">
        <v>13</v>
      </c>
      <c r="C2013" s="19" t="s">
        <v>1139</v>
      </c>
      <c r="D2013" s="25" t="s">
        <v>64</v>
      </c>
      <c r="E2013" s="20" t="s">
        <v>713</v>
      </c>
      <c r="F2013" s="21"/>
      <c r="G2013" s="21"/>
      <c r="H2013" s="28">
        <v>30300</v>
      </c>
      <c r="I2013" s="29">
        <v>29836</v>
      </c>
      <c r="J2013" s="28" t="s">
        <v>15</v>
      </c>
      <c r="K2013" s="29">
        <f t="shared" si="31"/>
        <v>0.98468646864686471</v>
      </c>
    </row>
    <row r="2014" spans="1:11" x14ac:dyDescent="0.2">
      <c r="A2014" s="1" t="s">
        <v>16</v>
      </c>
      <c r="C2014" s="22"/>
      <c r="D2014" s="157"/>
      <c r="E2014" s="23" t="s">
        <v>62</v>
      </c>
      <c r="F2014" s="24"/>
      <c r="G2014" s="24"/>
      <c r="H2014" s="30">
        <v>30300</v>
      </c>
      <c r="I2014" s="31">
        <v>29836</v>
      </c>
      <c r="J2014" s="30"/>
      <c r="K2014" s="31">
        <f t="shared" si="31"/>
        <v>0.98468646864686471</v>
      </c>
    </row>
    <row r="2015" spans="1:11" x14ac:dyDescent="0.2">
      <c r="A2015" s="1" t="s">
        <v>528</v>
      </c>
      <c r="C2015" s="173"/>
      <c r="D2015" s="174"/>
      <c r="E2015" s="175" t="s">
        <v>529</v>
      </c>
      <c r="F2015" s="176"/>
      <c r="G2015" s="176"/>
      <c r="H2015" s="177">
        <v>4441</v>
      </c>
      <c r="I2015" s="178">
        <v>6885</v>
      </c>
      <c r="J2015" s="177"/>
      <c r="K2015" s="178">
        <f t="shared" si="31"/>
        <v>1.5503265030398559</v>
      </c>
    </row>
    <row r="2016" spans="1:11" hidden="1" x14ac:dyDescent="0.2">
      <c r="A2016" s="1" t="s">
        <v>528</v>
      </c>
      <c r="C2016" s="173"/>
      <c r="D2016" s="174"/>
      <c r="E2016" s="175"/>
      <c r="F2016" s="176" t="s">
        <v>530</v>
      </c>
      <c r="G2016" s="176" t="s">
        <v>550</v>
      </c>
      <c r="H2016" s="177"/>
      <c r="I2016" s="178">
        <v>6885</v>
      </c>
      <c r="J2016" s="177"/>
      <c r="K2016" s="178" t="str">
        <f t="shared" si="31"/>
        <v>***</v>
      </c>
    </row>
    <row r="2017" spans="1:11" x14ac:dyDescent="0.2">
      <c r="A2017" s="1" t="s">
        <v>528</v>
      </c>
      <c r="C2017" s="173"/>
      <c r="D2017" s="174"/>
      <c r="E2017" s="175" t="s">
        <v>709</v>
      </c>
      <c r="F2017" s="176"/>
      <c r="G2017" s="176"/>
      <c r="H2017" s="177">
        <v>25859</v>
      </c>
      <c r="I2017" s="178">
        <v>22951</v>
      </c>
      <c r="J2017" s="177"/>
      <c r="K2017" s="178">
        <f t="shared" si="31"/>
        <v>0.88754398855330829</v>
      </c>
    </row>
    <row r="2018" spans="1:11" hidden="1" x14ac:dyDescent="0.2">
      <c r="A2018" s="1" t="s">
        <v>528</v>
      </c>
      <c r="C2018" s="173"/>
      <c r="D2018" s="174"/>
      <c r="E2018" s="175"/>
      <c r="F2018" s="176" t="s">
        <v>710</v>
      </c>
      <c r="G2018" s="176" t="s">
        <v>550</v>
      </c>
      <c r="H2018" s="177"/>
      <c r="I2018" s="178">
        <v>22951</v>
      </c>
      <c r="J2018" s="177"/>
      <c r="K2018" s="178" t="str">
        <f t="shared" si="31"/>
        <v>***</v>
      </c>
    </row>
    <row r="2019" spans="1:11" x14ac:dyDescent="0.2">
      <c r="A2019" s="1" t="s">
        <v>13</v>
      </c>
      <c r="C2019" s="19" t="s">
        <v>1140</v>
      </c>
      <c r="D2019" s="25" t="s">
        <v>64</v>
      </c>
      <c r="E2019" s="20" t="s">
        <v>713</v>
      </c>
      <c r="F2019" s="21"/>
      <c r="G2019" s="21"/>
      <c r="H2019" s="28">
        <v>34273</v>
      </c>
      <c r="I2019" s="29">
        <v>39170</v>
      </c>
      <c r="J2019" s="28" t="s">
        <v>15</v>
      </c>
      <c r="K2019" s="29">
        <f t="shared" si="31"/>
        <v>1.1428821521314154</v>
      </c>
    </row>
    <row r="2020" spans="1:11" x14ac:dyDescent="0.2">
      <c r="A2020" s="1" t="s">
        <v>16</v>
      </c>
      <c r="C2020" s="22"/>
      <c r="D2020" s="157"/>
      <c r="E2020" s="23" t="s">
        <v>1141</v>
      </c>
      <c r="F2020" s="24"/>
      <c r="G2020" s="24"/>
      <c r="H2020" s="30">
        <v>34273</v>
      </c>
      <c r="I2020" s="31">
        <v>39170</v>
      </c>
      <c r="J2020" s="30"/>
      <c r="K2020" s="31">
        <f t="shared" si="31"/>
        <v>1.1428821521314154</v>
      </c>
    </row>
    <row r="2021" spans="1:11" x14ac:dyDescent="0.2">
      <c r="A2021" s="1" t="s">
        <v>528</v>
      </c>
      <c r="C2021" s="173"/>
      <c r="D2021" s="174"/>
      <c r="E2021" s="175" t="s">
        <v>529</v>
      </c>
      <c r="F2021" s="176"/>
      <c r="G2021" s="176"/>
      <c r="H2021" s="177">
        <v>5572</v>
      </c>
      <c r="I2021" s="178">
        <v>5572</v>
      </c>
      <c r="J2021" s="177"/>
      <c r="K2021" s="178">
        <f t="shared" si="31"/>
        <v>1</v>
      </c>
    </row>
    <row r="2022" spans="1:11" hidden="1" x14ac:dyDescent="0.2">
      <c r="A2022" s="1" t="s">
        <v>528</v>
      </c>
      <c r="C2022" s="173"/>
      <c r="D2022" s="174"/>
      <c r="E2022" s="175"/>
      <c r="F2022" s="176" t="s">
        <v>530</v>
      </c>
      <c r="G2022" s="176" t="s">
        <v>550</v>
      </c>
      <c r="H2022" s="177"/>
      <c r="I2022" s="178">
        <v>5572</v>
      </c>
      <c r="J2022" s="177"/>
      <c r="K2022" s="178" t="str">
        <f t="shared" si="31"/>
        <v>***</v>
      </c>
    </row>
    <row r="2023" spans="1:11" x14ac:dyDescent="0.2">
      <c r="A2023" s="1" t="s">
        <v>528</v>
      </c>
      <c r="C2023" s="173"/>
      <c r="D2023" s="174"/>
      <c r="E2023" s="175" t="s">
        <v>709</v>
      </c>
      <c r="F2023" s="176"/>
      <c r="G2023" s="176"/>
      <c r="H2023" s="177">
        <v>28701</v>
      </c>
      <c r="I2023" s="178">
        <v>33598</v>
      </c>
      <c r="J2023" s="177"/>
      <c r="K2023" s="178">
        <f t="shared" si="31"/>
        <v>1.1706212327096617</v>
      </c>
    </row>
    <row r="2024" spans="1:11" hidden="1" x14ac:dyDescent="0.2">
      <c r="A2024" s="1" t="s">
        <v>528</v>
      </c>
      <c r="C2024" s="173"/>
      <c r="D2024" s="174"/>
      <c r="E2024" s="175"/>
      <c r="F2024" s="176" t="s">
        <v>710</v>
      </c>
      <c r="G2024" s="176" t="s">
        <v>550</v>
      </c>
      <c r="H2024" s="177"/>
      <c r="I2024" s="178">
        <v>33598</v>
      </c>
      <c r="J2024" s="177"/>
      <c r="K2024" s="178" t="str">
        <f t="shared" si="31"/>
        <v>***</v>
      </c>
    </row>
    <row r="2025" spans="1:11" x14ac:dyDescent="0.2">
      <c r="A2025" s="1" t="s">
        <v>13</v>
      </c>
      <c r="C2025" s="19" t="s">
        <v>1142</v>
      </c>
      <c r="D2025" s="25" t="s">
        <v>64</v>
      </c>
      <c r="E2025" s="20" t="s">
        <v>713</v>
      </c>
      <c r="F2025" s="21"/>
      <c r="G2025" s="21"/>
      <c r="H2025" s="28">
        <v>102852</v>
      </c>
      <c r="I2025" s="29">
        <v>109139</v>
      </c>
      <c r="J2025" s="28" t="s">
        <v>15</v>
      </c>
      <c r="K2025" s="29">
        <f t="shared" si="31"/>
        <v>1.0611266674444833</v>
      </c>
    </row>
    <row r="2026" spans="1:11" x14ac:dyDescent="0.2">
      <c r="A2026" s="1" t="s">
        <v>16</v>
      </c>
      <c r="C2026" s="22"/>
      <c r="D2026" s="157"/>
      <c r="E2026" s="23" t="s">
        <v>62</v>
      </c>
      <c r="F2026" s="24"/>
      <c r="G2026" s="24"/>
      <c r="H2026" s="30">
        <v>102852</v>
      </c>
      <c r="I2026" s="31">
        <v>109139</v>
      </c>
      <c r="J2026" s="30"/>
      <c r="K2026" s="31">
        <f t="shared" si="31"/>
        <v>1.0611266674444833</v>
      </c>
    </row>
    <row r="2027" spans="1:11" x14ac:dyDescent="0.2">
      <c r="A2027" s="1" t="s">
        <v>528</v>
      </c>
      <c r="C2027" s="173"/>
      <c r="D2027" s="174"/>
      <c r="E2027" s="175" t="s">
        <v>529</v>
      </c>
      <c r="F2027" s="176"/>
      <c r="G2027" s="176"/>
      <c r="H2027" s="177">
        <v>6638</v>
      </c>
      <c r="I2027" s="178">
        <v>6638</v>
      </c>
      <c r="J2027" s="177"/>
      <c r="K2027" s="178">
        <f t="shared" si="31"/>
        <v>1</v>
      </c>
    </row>
    <row r="2028" spans="1:11" hidden="1" x14ac:dyDescent="0.2">
      <c r="A2028" s="1" t="s">
        <v>528</v>
      </c>
      <c r="C2028" s="173"/>
      <c r="D2028" s="174"/>
      <c r="E2028" s="175"/>
      <c r="F2028" s="176" t="s">
        <v>530</v>
      </c>
      <c r="G2028" s="176" t="s">
        <v>550</v>
      </c>
      <c r="H2028" s="177"/>
      <c r="I2028" s="178">
        <v>6638</v>
      </c>
      <c r="J2028" s="177"/>
      <c r="K2028" s="178" t="str">
        <f t="shared" si="31"/>
        <v>***</v>
      </c>
    </row>
    <row r="2029" spans="1:11" x14ac:dyDescent="0.2">
      <c r="A2029" s="1" t="s">
        <v>528</v>
      </c>
      <c r="C2029" s="173"/>
      <c r="D2029" s="174"/>
      <c r="E2029" s="175" t="s">
        <v>709</v>
      </c>
      <c r="F2029" s="176"/>
      <c r="G2029" s="176"/>
      <c r="H2029" s="177">
        <v>96214</v>
      </c>
      <c r="I2029" s="178">
        <v>102501</v>
      </c>
      <c r="J2029" s="177"/>
      <c r="K2029" s="178">
        <f t="shared" si="31"/>
        <v>1.0653439208431206</v>
      </c>
    </row>
    <row r="2030" spans="1:11" hidden="1" x14ac:dyDescent="0.2">
      <c r="A2030" s="1" t="s">
        <v>528</v>
      </c>
      <c r="C2030" s="173"/>
      <c r="D2030" s="174"/>
      <c r="E2030" s="175"/>
      <c r="F2030" s="176" t="s">
        <v>710</v>
      </c>
      <c r="G2030" s="176" t="s">
        <v>550</v>
      </c>
      <c r="H2030" s="177"/>
      <c r="I2030" s="178">
        <v>102501</v>
      </c>
      <c r="J2030" s="177"/>
      <c r="K2030" s="178" t="str">
        <f t="shared" si="31"/>
        <v>***</v>
      </c>
    </row>
    <row r="2031" spans="1:11" x14ac:dyDescent="0.2">
      <c r="A2031" s="1" t="s">
        <v>13</v>
      </c>
      <c r="C2031" s="19" t="s">
        <v>1143</v>
      </c>
      <c r="D2031" s="25" t="s">
        <v>64</v>
      </c>
      <c r="E2031" s="20" t="s">
        <v>713</v>
      </c>
      <c r="F2031" s="21"/>
      <c r="G2031" s="21"/>
      <c r="H2031" s="28">
        <v>57588</v>
      </c>
      <c r="I2031" s="29">
        <v>58619</v>
      </c>
      <c r="J2031" s="28" t="s">
        <v>15</v>
      </c>
      <c r="K2031" s="29">
        <f t="shared" si="31"/>
        <v>1.0179030353545877</v>
      </c>
    </row>
    <row r="2032" spans="1:11" x14ac:dyDescent="0.2">
      <c r="A2032" s="1" t="s">
        <v>16</v>
      </c>
      <c r="C2032" s="22"/>
      <c r="D2032" s="157"/>
      <c r="E2032" s="23" t="s">
        <v>62</v>
      </c>
      <c r="F2032" s="24"/>
      <c r="G2032" s="24"/>
      <c r="H2032" s="30">
        <v>57588</v>
      </c>
      <c r="I2032" s="31">
        <v>58619</v>
      </c>
      <c r="J2032" s="30"/>
      <c r="K2032" s="31">
        <f t="shared" si="31"/>
        <v>1.0179030353545877</v>
      </c>
    </row>
    <row r="2033" spans="1:11" x14ac:dyDescent="0.2">
      <c r="A2033" s="1" t="s">
        <v>528</v>
      </c>
      <c r="C2033" s="173"/>
      <c r="D2033" s="174"/>
      <c r="E2033" s="175" t="s">
        <v>529</v>
      </c>
      <c r="F2033" s="176"/>
      <c r="G2033" s="176"/>
      <c r="H2033" s="177">
        <v>6043</v>
      </c>
      <c r="I2033" s="178">
        <v>6043</v>
      </c>
      <c r="J2033" s="177"/>
      <c r="K2033" s="178">
        <f t="shared" si="31"/>
        <v>1</v>
      </c>
    </row>
    <row r="2034" spans="1:11" hidden="1" x14ac:dyDescent="0.2">
      <c r="A2034" s="1" t="s">
        <v>528</v>
      </c>
      <c r="C2034" s="173"/>
      <c r="D2034" s="174"/>
      <c r="E2034" s="175"/>
      <c r="F2034" s="176" t="s">
        <v>530</v>
      </c>
      <c r="G2034" s="176" t="s">
        <v>550</v>
      </c>
      <c r="H2034" s="177"/>
      <c r="I2034" s="178">
        <v>6043</v>
      </c>
      <c r="J2034" s="177"/>
      <c r="K2034" s="178" t="str">
        <f t="shared" si="31"/>
        <v>***</v>
      </c>
    </row>
    <row r="2035" spans="1:11" x14ac:dyDescent="0.2">
      <c r="A2035" s="1" t="s">
        <v>528</v>
      </c>
      <c r="C2035" s="173"/>
      <c r="D2035" s="174"/>
      <c r="E2035" s="175" t="s">
        <v>709</v>
      </c>
      <c r="F2035" s="176"/>
      <c r="G2035" s="176"/>
      <c r="H2035" s="177">
        <v>51545</v>
      </c>
      <c r="I2035" s="178">
        <v>52576</v>
      </c>
      <c r="J2035" s="177"/>
      <c r="K2035" s="178">
        <f t="shared" si="31"/>
        <v>1.0200019400523814</v>
      </c>
    </row>
    <row r="2036" spans="1:11" hidden="1" x14ac:dyDescent="0.2">
      <c r="A2036" s="1" t="s">
        <v>528</v>
      </c>
      <c r="C2036" s="173"/>
      <c r="D2036" s="174"/>
      <c r="E2036" s="175"/>
      <c r="F2036" s="176" t="s">
        <v>710</v>
      </c>
      <c r="G2036" s="176" t="s">
        <v>550</v>
      </c>
      <c r="H2036" s="177"/>
      <c r="I2036" s="178">
        <v>52576</v>
      </c>
      <c r="J2036" s="177"/>
      <c r="K2036" s="178" t="str">
        <f t="shared" si="31"/>
        <v>***</v>
      </c>
    </row>
    <row r="2037" spans="1:11" x14ac:dyDescent="0.2">
      <c r="A2037" s="1" t="s">
        <v>13</v>
      </c>
      <c r="C2037" s="19" t="s">
        <v>1144</v>
      </c>
      <c r="D2037" s="25" t="s">
        <v>64</v>
      </c>
      <c r="E2037" s="20" t="s">
        <v>713</v>
      </c>
      <c r="F2037" s="21"/>
      <c r="G2037" s="21"/>
      <c r="H2037" s="28">
        <v>77247</v>
      </c>
      <c r="I2037" s="29">
        <v>79589</v>
      </c>
      <c r="J2037" s="28" t="s">
        <v>15</v>
      </c>
      <c r="K2037" s="29">
        <f t="shared" si="31"/>
        <v>1.0303183295144147</v>
      </c>
    </row>
    <row r="2038" spans="1:11" x14ac:dyDescent="0.2">
      <c r="A2038" s="1" t="s">
        <v>16</v>
      </c>
      <c r="C2038" s="22"/>
      <c r="D2038" s="157"/>
      <c r="E2038" s="23" t="s">
        <v>62</v>
      </c>
      <c r="F2038" s="24"/>
      <c r="G2038" s="24"/>
      <c r="H2038" s="30">
        <v>77247</v>
      </c>
      <c r="I2038" s="31">
        <v>79589</v>
      </c>
      <c r="J2038" s="30"/>
      <c r="K2038" s="31">
        <f t="shared" si="31"/>
        <v>1.0303183295144147</v>
      </c>
    </row>
    <row r="2039" spans="1:11" x14ac:dyDescent="0.2">
      <c r="A2039" s="1" t="s">
        <v>528</v>
      </c>
      <c r="C2039" s="173"/>
      <c r="D2039" s="174"/>
      <c r="E2039" s="175" t="s">
        <v>529</v>
      </c>
      <c r="F2039" s="176"/>
      <c r="G2039" s="176"/>
      <c r="H2039" s="177">
        <v>11928</v>
      </c>
      <c r="I2039" s="178">
        <v>11249</v>
      </c>
      <c r="J2039" s="177"/>
      <c r="K2039" s="178">
        <f t="shared" si="31"/>
        <v>0.943075117370892</v>
      </c>
    </row>
    <row r="2040" spans="1:11" hidden="1" x14ac:dyDescent="0.2">
      <c r="A2040" s="1" t="s">
        <v>528</v>
      </c>
      <c r="C2040" s="173"/>
      <c r="D2040" s="174"/>
      <c r="E2040" s="175"/>
      <c r="F2040" s="176" t="s">
        <v>530</v>
      </c>
      <c r="G2040" s="176" t="s">
        <v>550</v>
      </c>
      <c r="H2040" s="177"/>
      <c r="I2040" s="178">
        <v>11249</v>
      </c>
      <c r="J2040" s="177"/>
      <c r="K2040" s="178" t="str">
        <f t="shared" si="31"/>
        <v>***</v>
      </c>
    </row>
    <row r="2041" spans="1:11" x14ac:dyDescent="0.2">
      <c r="A2041" s="1" t="s">
        <v>528</v>
      </c>
      <c r="C2041" s="173"/>
      <c r="D2041" s="174"/>
      <c r="E2041" s="175" t="s">
        <v>709</v>
      </c>
      <c r="F2041" s="176"/>
      <c r="G2041" s="176"/>
      <c r="H2041" s="177">
        <v>65319</v>
      </c>
      <c r="I2041" s="178">
        <v>68340</v>
      </c>
      <c r="J2041" s="177"/>
      <c r="K2041" s="178">
        <f t="shared" si="31"/>
        <v>1.0462499425894456</v>
      </c>
    </row>
    <row r="2042" spans="1:11" hidden="1" x14ac:dyDescent="0.2">
      <c r="A2042" s="1" t="s">
        <v>528</v>
      </c>
      <c r="C2042" s="173"/>
      <c r="D2042" s="174"/>
      <c r="E2042" s="175"/>
      <c r="F2042" s="176" t="s">
        <v>710</v>
      </c>
      <c r="G2042" s="176" t="s">
        <v>550</v>
      </c>
      <c r="H2042" s="177"/>
      <c r="I2042" s="178">
        <v>68340</v>
      </c>
      <c r="J2042" s="177"/>
      <c r="K2042" s="178" t="str">
        <f t="shared" si="31"/>
        <v>***</v>
      </c>
    </row>
    <row r="2043" spans="1:11" x14ac:dyDescent="0.2">
      <c r="A2043" s="1" t="s">
        <v>13</v>
      </c>
      <c r="C2043" s="19" t="s">
        <v>1145</v>
      </c>
      <c r="D2043" s="25" t="s">
        <v>64</v>
      </c>
      <c r="E2043" s="20" t="s">
        <v>713</v>
      </c>
      <c r="F2043" s="21"/>
      <c r="G2043" s="21"/>
      <c r="H2043" s="28">
        <v>64419</v>
      </c>
      <c r="I2043" s="29">
        <v>68481</v>
      </c>
      <c r="J2043" s="28" t="s">
        <v>15</v>
      </c>
      <c r="K2043" s="29">
        <f t="shared" si="31"/>
        <v>1.0630559307036744</v>
      </c>
    </row>
    <row r="2044" spans="1:11" x14ac:dyDescent="0.2">
      <c r="A2044" s="1" t="s">
        <v>16</v>
      </c>
      <c r="C2044" s="22"/>
      <c r="D2044" s="157"/>
      <c r="E2044" s="23" t="s">
        <v>62</v>
      </c>
      <c r="F2044" s="24"/>
      <c r="G2044" s="24"/>
      <c r="H2044" s="30">
        <v>64419</v>
      </c>
      <c r="I2044" s="31">
        <v>68481</v>
      </c>
      <c r="J2044" s="30"/>
      <c r="K2044" s="31">
        <f t="shared" ref="K2044:K2107" si="32">IF(H2044=0,"***",I2044/H2044)</f>
        <v>1.0630559307036744</v>
      </c>
    </row>
    <row r="2045" spans="1:11" x14ac:dyDescent="0.2">
      <c r="A2045" s="1" t="s">
        <v>528</v>
      </c>
      <c r="C2045" s="173"/>
      <c r="D2045" s="174"/>
      <c r="E2045" s="175" t="s">
        <v>529</v>
      </c>
      <c r="F2045" s="176"/>
      <c r="G2045" s="176"/>
      <c r="H2045" s="177">
        <v>8360</v>
      </c>
      <c r="I2045" s="178">
        <v>7681</v>
      </c>
      <c r="J2045" s="177"/>
      <c r="K2045" s="178">
        <f t="shared" si="32"/>
        <v>0.91877990430622014</v>
      </c>
    </row>
    <row r="2046" spans="1:11" hidden="1" x14ac:dyDescent="0.2">
      <c r="A2046" s="1" t="s">
        <v>528</v>
      </c>
      <c r="C2046" s="173"/>
      <c r="D2046" s="174"/>
      <c r="E2046" s="175"/>
      <c r="F2046" s="176" t="s">
        <v>530</v>
      </c>
      <c r="G2046" s="176" t="s">
        <v>550</v>
      </c>
      <c r="H2046" s="177"/>
      <c r="I2046" s="178">
        <v>7681</v>
      </c>
      <c r="J2046" s="177"/>
      <c r="K2046" s="178" t="str">
        <f t="shared" si="32"/>
        <v>***</v>
      </c>
    </row>
    <row r="2047" spans="1:11" x14ac:dyDescent="0.2">
      <c r="A2047" s="1" t="s">
        <v>528</v>
      </c>
      <c r="C2047" s="173"/>
      <c r="D2047" s="174"/>
      <c r="E2047" s="175" t="s">
        <v>709</v>
      </c>
      <c r="F2047" s="176"/>
      <c r="G2047" s="176"/>
      <c r="H2047" s="177">
        <v>56059</v>
      </c>
      <c r="I2047" s="178">
        <v>60800</v>
      </c>
      <c r="J2047" s="177"/>
      <c r="K2047" s="178">
        <f t="shared" si="32"/>
        <v>1.0845716120515885</v>
      </c>
    </row>
    <row r="2048" spans="1:11" hidden="1" x14ac:dyDescent="0.2">
      <c r="A2048" s="1" t="s">
        <v>528</v>
      </c>
      <c r="C2048" s="173"/>
      <c r="D2048" s="174"/>
      <c r="E2048" s="175"/>
      <c r="F2048" s="176" t="s">
        <v>710</v>
      </c>
      <c r="G2048" s="176" t="s">
        <v>550</v>
      </c>
      <c r="H2048" s="177"/>
      <c r="I2048" s="178">
        <v>60800</v>
      </c>
      <c r="J2048" s="177"/>
      <c r="K2048" s="178" t="str">
        <f t="shared" si="32"/>
        <v>***</v>
      </c>
    </row>
    <row r="2049" spans="1:11" x14ac:dyDescent="0.2">
      <c r="A2049" s="1" t="s">
        <v>13</v>
      </c>
      <c r="C2049" s="19" t="s">
        <v>1146</v>
      </c>
      <c r="D2049" s="25" t="s">
        <v>64</v>
      </c>
      <c r="E2049" s="20" t="s">
        <v>713</v>
      </c>
      <c r="F2049" s="21"/>
      <c r="G2049" s="21"/>
      <c r="H2049" s="28">
        <v>72689</v>
      </c>
      <c r="I2049" s="29">
        <v>76463</v>
      </c>
      <c r="J2049" s="28" t="s">
        <v>15</v>
      </c>
      <c r="K2049" s="29">
        <f t="shared" si="32"/>
        <v>1.0519198228067521</v>
      </c>
    </row>
    <row r="2050" spans="1:11" x14ac:dyDescent="0.2">
      <c r="A2050" s="1" t="s">
        <v>16</v>
      </c>
      <c r="C2050" s="22"/>
      <c r="D2050" s="157"/>
      <c r="E2050" s="23" t="s">
        <v>62</v>
      </c>
      <c r="F2050" s="24"/>
      <c r="G2050" s="24"/>
      <c r="H2050" s="30">
        <v>72689</v>
      </c>
      <c r="I2050" s="31">
        <v>76463</v>
      </c>
      <c r="J2050" s="30"/>
      <c r="K2050" s="31">
        <f t="shared" si="32"/>
        <v>1.0519198228067521</v>
      </c>
    </row>
    <row r="2051" spans="1:11" x14ac:dyDescent="0.2">
      <c r="A2051" s="1" t="s">
        <v>528</v>
      </c>
      <c r="C2051" s="173"/>
      <c r="D2051" s="174"/>
      <c r="E2051" s="175" t="s">
        <v>529</v>
      </c>
      <c r="F2051" s="176"/>
      <c r="G2051" s="176"/>
      <c r="H2051" s="177">
        <v>6741</v>
      </c>
      <c r="I2051" s="178">
        <v>7041</v>
      </c>
      <c r="J2051" s="177"/>
      <c r="K2051" s="178">
        <f t="shared" si="32"/>
        <v>1.0445037828215398</v>
      </c>
    </row>
    <row r="2052" spans="1:11" hidden="1" x14ac:dyDescent="0.2">
      <c r="A2052" s="1" t="s">
        <v>528</v>
      </c>
      <c r="C2052" s="173"/>
      <c r="D2052" s="174"/>
      <c r="E2052" s="175"/>
      <c r="F2052" s="176" t="s">
        <v>530</v>
      </c>
      <c r="G2052" s="176" t="s">
        <v>550</v>
      </c>
      <c r="H2052" s="177"/>
      <c r="I2052" s="178">
        <v>7041</v>
      </c>
      <c r="J2052" s="177"/>
      <c r="K2052" s="178" t="str">
        <f t="shared" si="32"/>
        <v>***</v>
      </c>
    </row>
    <row r="2053" spans="1:11" x14ac:dyDescent="0.2">
      <c r="A2053" s="1" t="s">
        <v>528</v>
      </c>
      <c r="C2053" s="173"/>
      <c r="D2053" s="174"/>
      <c r="E2053" s="175" t="s">
        <v>709</v>
      </c>
      <c r="F2053" s="176"/>
      <c r="G2053" s="176"/>
      <c r="H2053" s="177">
        <v>65948</v>
      </c>
      <c r="I2053" s="178">
        <v>69422</v>
      </c>
      <c r="J2053" s="177"/>
      <c r="K2053" s="178">
        <f t="shared" si="32"/>
        <v>1.0526778674106871</v>
      </c>
    </row>
    <row r="2054" spans="1:11" hidden="1" x14ac:dyDescent="0.2">
      <c r="A2054" s="1" t="s">
        <v>528</v>
      </c>
      <c r="C2054" s="173"/>
      <c r="D2054" s="174"/>
      <c r="E2054" s="175"/>
      <c r="F2054" s="176" t="s">
        <v>710</v>
      </c>
      <c r="G2054" s="176" t="s">
        <v>550</v>
      </c>
      <c r="H2054" s="177"/>
      <c r="I2054" s="178">
        <v>69422</v>
      </c>
      <c r="J2054" s="177"/>
      <c r="K2054" s="178" t="str">
        <f t="shared" si="32"/>
        <v>***</v>
      </c>
    </row>
    <row r="2055" spans="1:11" x14ac:dyDescent="0.2">
      <c r="A2055" s="1" t="s">
        <v>13</v>
      </c>
      <c r="C2055" s="19" t="s">
        <v>1147</v>
      </c>
      <c r="D2055" s="25" t="s">
        <v>65</v>
      </c>
      <c r="E2055" s="20" t="s">
        <v>66</v>
      </c>
      <c r="F2055" s="21"/>
      <c r="G2055" s="21"/>
      <c r="H2055" s="28">
        <v>11375</v>
      </c>
      <c r="I2055" s="29">
        <v>11628</v>
      </c>
      <c r="J2055" s="28" t="s">
        <v>15</v>
      </c>
      <c r="K2055" s="29">
        <f t="shared" si="32"/>
        <v>1.0222417582417582</v>
      </c>
    </row>
    <row r="2056" spans="1:11" x14ac:dyDescent="0.2">
      <c r="A2056" s="1" t="s">
        <v>16</v>
      </c>
      <c r="C2056" s="22"/>
      <c r="D2056" s="157"/>
      <c r="E2056" s="23" t="s">
        <v>708</v>
      </c>
      <c r="F2056" s="24"/>
      <c r="G2056" s="24"/>
      <c r="H2056" s="30">
        <v>11375</v>
      </c>
      <c r="I2056" s="31">
        <v>11628</v>
      </c>
      <c r="J2056" s="30"/>
      <c r="K2056" s="31">
        <f t="shared" si="32"/>
        <v>1.0222417582417582</v>
      </c>
    </row>
    <row r="2057" spans="1:11" x14ac:dyDescent="0.2">
      <c r="A2057" s="1" t="s">
        <v>528</v>
      </c>
      <c r="C2057" s="173"/>
      <c r="D2057" s="174"/>
      <c r="E2057" s="175" t="s">
        <v>709</v>
      </c>
      <c r="F2057" s="176"/>
      <c r="G2057" s="176"/>
      <c r="H2057" s="177">
        <v>11375</v>
      </c>
      <c r="I2057" s="178">
        <v>11628</v>
      </c>
      <c r="J2057" s="177"/>
      <c r="K2057" s="178">
        <f t="shared" si="32"/>
        <v>1.0222417582417582</v>
      </c>
    </row>
    <row r="2058" spans="1:11" hidden="1" x14ac:dyDescent="0.2">
      <c r="A2058" s="1" t="s">
        <v>528</v>
      </c>
      <c r="C2058" s="173"/>
      <c r="D2058" s="174"/>
      <c r="E2058" s="175"/>
      <c r="F2058" s="176" t="s">
        <v>710</v>
      </c>
      <c r="G2058" s="176" t="s">
        <v>711</v>
      </c>
      <c r="H2058" s="177"/>
      <c r="I2058" s="178">
        <v>11628</v>
      </c>
      <c r="J2058" s="177"/>
      <c r="K2058" s="178" t="str">
        <f t="shared" si="32"/>
        <v>***</v>
      </c>
    </row>
    <row r="2059" spans="1:11" x14ac:dyDescent="0.2">
      <c r="A2059" s="1" t="s">
        <v>13</v>
      </c>
      <c r="C2059" s="19" t="s">
        <v>1148</v>
      </c>
      <c r="D2059" s="25" t="s">
        <v>65</v>
      </c>
      <c r="E2059" s="20" t="s">
        <v>66</v>
      </c>
      <c r="F2059" s="21"/>
      <c r="G2059" s="21"/>
      <c r="H2059" s="28">
        <v>20001</v>
      </c>
      <c r="I2059" s="29">
        <v>23886</v>
      </c>
      <c r="J2059" s="28" t="s">
        <v>15</v>
      </c>
      <c r="K2059" s="29">
        <f t="shared" si="32"/>
        <v>1.1942402879856007</v>
      </c>
    </row>
    <row r="2060" spans="1:11" x14ac:dyDescent="0.2">
      <c r="A2060" s="1" t="s">
        <v>16</v>
      </c>
      <c r="C2060" s="22"/>
      <c r="D2060" s="157"/>
      <c r="E2060" s="23" t="s">
        <v>1094</v>
      </c>
      <c r="F2060" s="24"/>
      <c r="G2060" s="24"/>
      <c r="H2060" s="30">
        <v>20001</v>
      </c>
      <c r="I2060" s="31">
        <v>23886</v>
      </c>
      <c r="J2060" s="30"/>
      <c r="K2060" s="31">
        <f t="shared" si="32"/>
        <v>1.1942402879856007</v>
      </c>
    </row>
    <row r="2061" spans="1:11" x14ac:dyDescent="0.2">
      <c r="A2061" s="1" t="s">
        <v>528</v>
      </c>
      <c r="C2061" s="173"/>
      <c r="D2061" s="174"/>
      <c r="E2061" s="175" t="s">
        <v>709</v>
      </c>
      <c r="F2061" s="176"/>
      <c r="G2061" s="176"/>
      <c r="H2061" s="177">
        <v>20001</v>
      </c>
      <c r="I2061" s="178">
        <v>23886</v>
      </c>
      <c r="J2061" s="177"/>
      <c r="K2061" s="178">
        <f t="shared" si="32"/>
        <v>1.1942402879856007</v>
      </c>
    </row>
    <row r="2062" spans="1:11" hidden="1" x14ac:dyDescent="0.2">
      <c r="A2062" s="1" t="s">
        <v>528</v>
      </c>
      <c r="C2062" s="173"/>
      <c r="D2062" s="174"/>
      <c r="E2062" s="175"/>
      <c r="F2062" s="176" t="s">
        <v>710</v>
      </c>
      <c r="G2062" s="176" t="s">
        <v>711</v>
      </c>
      <c r="H2062" s="177"/>
      <c r="I2062" s="178">
        <v>23886</v>
      </c>
      <c r="J2062" s="177"/>
      <c r="K2062" s="178" t="str">
        <f t="shared" si="32"/>
        <v>***</v>
      </c>
    </row>
    <row r="2063" spans="1:11" x14ac:dyDescent="0.2">
      <c r="A2063" s="1" t="s">
        <v>13</v>
      </c>
      <c r="C2063" s="19" t="s">
        <v>1149</v>
      </c>
      <c r="D2063" s="25" t="s">
        <v>64</v>
      </c>
      <c r="E2063" s="20" t="s">
        <v>713</v>
      </c>
      <c r="F2063" s="21"/>
      <c r="G2063" s="21"/>
      <c r="H2063" s="28">
        <v>28280</v>
      </c>
      <c r="I2063" s="29">
        <v>29802</v>
      </c>
      <c r="J2063" s="28" t="s">
        <v>15</v>
      </c>
      <c r="K2063" s="29">
        <f t="shared" si="32"/>
        <v>1.0538189533239037</v>
      </c>
    </row>
    <row r="2064" spans="1:11" x14ac:dyDescent="0.2">
      <c r="A2064" s="1" t="s">
        <v>16</v>
      </c>
      <c r="C2064" s="22"/>
      <c r="D2064" s="157"/>
      <c r="E2064" s="23" t="s">
        <v>59</v>
      </c>
      <c r="F2064" s="24"/>
      <c r="G2064" s="24"/>
      <c r="H2064" s="30">
        <v>28280</v>
      </c>
      <c r="I2064" s="31">
        <v>29802</v>
      </c>
      <c r="J2064" s="30"/>
      <c r="K2064" s="31">
        <f t="shared" si="32"/>
        <v>1.0538189533239037</v>
      </c>
    </row>
    <row r="2065" spans="1:11" x14ac:dyDescent="0.2">
      <c r="A2065" s="1" t="s">
        <v>528</v>
      </c>
      <c r="C2065" s="173"/>
      <c r="D2065" s="174"/>
      <c r="E2065" s="175" t="s">
        <v>709</v>
      </c>
      <c r="F2065" s="176"/>
      <c r="G2065" s="176"/>
      <c r="H2065" s="177">
        <v>28280</v>
      </c>
      <c r="I2065" s="178">
        <v>29802</v>
      </c>
      <c r="J2065" s="177"/>
      <c r="K2065" s="178">
        <f t="shared" si="32"/>
        <v>1.0538189533239037</v>
      </c>
    </row>
    <row r="2066" spans="1:11" hidden="1" x14ac:dyDescent="0.2">
      <c r="A2066" s="1" t="s">
        <v>528</v>
      </c>
      <c r="C2066" s="173"/>
      <c r="D2066" s="174"/>
      <c r="E2066" s="175"/>
      <c r="F2066" s="176" t="s">
        <v>710</v>
      </c>
      <c r="G2066" s="176" t="s">
        <v>550</v>
      </c>
      <c r="H2066" s="177"/>
      <c r="I2066" s="178">
        <v>29802</v>
      </c>
      <c r="J2066" s="177"/>
      <c r="K2066" s="178" t="str">
        <f t="shared" si="32"/>
        <v>***</v>
      </c>
    </row>
    <row r="2067" spans="1:11" x14ac:dyDescent="0.2">
      <c r="A2067" s="1" t="s">
        <v>13</v>
      </c>
      <c r="C2067" s="19" t="s">
        <v>1150</v>
      </c>
      <c r="D2067" s="25" t="s">
        <v>64</v>
      </c>
      <c r="E2067" s="20" t="s">
        <v>713</v>
      </c>
      <c r="F2067" s="21"/>
      <c r="G2067" s="21"/>
      <c r="H2067" s="28">
        <v>24616</v>
      </c>
      <c r="I2067" s="29">
        <v>25955</v>
      </c>
      <c r="J2067" s="28" t="s">
        <v>15</v>
      </c>
      <c r="K2067" s="29">
        <f t="shared" si="32"/>
        <v>1.0543955151121223</v>
      </c>
    </row>
    <row r="2068" spans="1:11" x14ac:dyDescent="0.2">
      <c r="A2068" s="1" t="s">
        <v>16</v>
      </c>
      <c r="C2068" s="22"/>
      <c r="D2068" s="157"/>
      <c r="E2068" s="23" t="s">
        <v>59</v>
      </c>
      <c r="F2068" s="24"/>
      <c r="G2068" s="24"/>
      <c r="H2068" s="30">
        <v>24616</v>
      </c>
      <c r="I2068" s="31">
        <v>25955</v>
      </c>
      <c r="J2068" s="30"/>
      <c r="K2068" s="31">
        <f t="shared" si="32"/>
        <v>1.0543955151121223</v>
      </c>
    </row>
    <row r="2069" spans="1:11" x14ac:dyDescent="0.2">
      <c r="A2069" s="1" t="s">
        <v>528</v>
      </c>
      <c r="C2069" s="173"/>
      <c r="D2069" s="174"/>
      <c r="E2069" s="175" t="s">
        <v>709</v>
      </c>
      <c r="F2069" s="176"/>
      <c r="G2069" s="176"/>
      <c r="H2069" s="177">
        <v>24616</v>
      </c>
      <c r="I2069" s="178">
        <v>25955</v>
      </c>
      <c r="J2069" s="177"/>
      <c r="K2069" s="178">
        <f t="shared" si="32"/>
        <v>1.0543955151121223</v>
      </c>
    </row>
    <row r="2070" spans="1:11" hidden="1" x14ac:dyDescent="0.2">
      <c r="A2070" s="1" t="s">
        <v>528</v>
      </c>
      <c r="C2070" s="173"/>
      <c r="D2070" s="174"/>
      <c r="E2070" s="175"/>
      <c r="F2070" s="176" t="s">
        <v>710</v>
      </c>
      <c r="G2070" s="176" t="s">
        <v>550</v>
      </c>
      <c r="H2070" s="177"/>
      <c r="I2070" s="178">
        <v>25955</v>
      </c>
      <c r="J2070" s="177"/>
      <c r="K2070" s="178" t="str">
        <f t="shared" si="32"/>
        <v>***</v>
      </c>
    </row>
    <row r="2071" spans="1:11" x14ac:dyDescent="0.2">
      <c r="A2071" s="1" t="s">
        <v>13</v>
      </c>
      <c r="C2071" s="19" t="s">
        <v>1151</v>
      </c>
      <c r="D2071" s="25" t="s">
        <v>64</v>
      </c>
      <c r="E2071" s="20" t="s">
        <v>713</v>
      </c>
      <c r="F2071" s="21"/>
      <c r="G2071" s="21"/>
      <c r="H2071" s="28">
        <v>41727</v>
      </c>
      <c r="I2071" s="29">
        <v>43566</v>
      </c>
      <c r="J2071" s="28" t="s">
        <v>15</v>
      </c>
      <c r="K2071" s="29">
        <f t="shared" si="32"/>
        <v>1.0440721834783233</v>
      </c>
    </row>
    <row r="2072" spans="1:11" x14ac:dyDescent="0.2">
      <c r="A2072" s="1" t="s">
        <v>16</v>
      </c>
      <c r="C2072" s="22"/>
      <c r="D2072" s="157"/>
      <c r="E2072" s="23" t="s">
        <v>59</v>
      </c>
      <c r="F2072" s="24"/>
      <c r="G2072" s="24"/>
      <c r="H2072" s="30">
        <v>41727</v>
      </c>
      <c r="I2072" s="31">
        <v>43566</v>
      </c>
      <c r="J2072" s="30"/>
      <c r="K2072" s="31">
        <f t="shared" si="32"/>
        <v>1.0440721834783233</v>
      </c>
    </row>
    <row r="2073" spans="1:11" x14ac:dyDescent="0.2">
      <c r="A2073" s="1" t="s">
        <v>528</v>
      </c>
      <c r="C2073" s="173"/>
      <c r="D2073" s="174"/>
      <c r="E2073" s="175" t="s">
        <v>709</v>
      </c>
      <c r="F2073" s="176"/>
      <c r="G2073" s="176"/>
      <c r="H2073" s="177">
        <v>41727</v>
      </c>
      <c r="I2073" s="178">
        <v>43566</v>
      </c>
      <c r="J2073" s="177"/>
      <c r="K2073" s="178">
        <f t="shared" si="32"/>
        <v>1.0440721834783233</v>
      </c>
    </row>
    <row r="2074" spans="1:11" hidden="1" x14ac:dyDescent="0.2">
      <c r="A2074" s="1" t="s">
        <v>528</v>
      </c>
      <c r="C2074" s="173"/>
      <c r="D2074" s="174"/>
      <c r="E2074" s="175"/>
      <c r="F2074" s="176" t="s">
        <v>710</v>
      </c>
      <c r="G2074" s="176" t="s">
        <v>550</v>
      </c>
      <c r="H2074" s="177"/>
      <c r="I2074" s="178">
        <v>43566</v>
      </c>
      <c r="J2074" s="177"/>
      <c r="K2074" s="178" t="str">
        <f t="shared" si="32"/>
        <v>***</v>
      </c>
    </row>
    <row r="2075" spans="1:11" x14ac:dyDescent="0.2">
      <c r="A2075" s="1" t="s">
        <v>13</v>
      </c>
      <c r="C2075" s="19" t="s">
        <v>1152</v>
      </c>
      <c r="D2075" s="25" t="s">
        <v>65</v>
      </c>
      <c r="E2075" s="20" t="s">
        <v>66</v>
      </c>
      <c r="F2075" s="21"/>
      <c r="G2075" s="21"/>
      <c r="H2075" s="28">
        <v>11831</v>
      </c>
      <c r="I2075" s="29">
        <v>11814</v>
      </c>
      <c r="J2075" s="28" t="s">
        <v>15</v>
      </c>
      <c r="K2075" s="29">
        <f t="shared" si="32"/>
        <v>0.99856309694869416</v>
      </c>
    </row>
    <row r="2076" spans="1:11" x14ac:dyDescent="0.2">
      <c r="A2076" s="1" t="s">
        <v>16</v>
      </c>
      <c r="C2076" s="22"/>
      <c r="D2076" s="157"/>
      <c r="E2076" s="23" t="s">
        <v>59</v>
      </c>
      <c r="F2076" s="24"/>
      <c r="G2076" s="24"/>
      <c r="H2076" s="30">
        <v>11831</v>
      </c>
      <c r="I2076" s="31">
        <v>11814</v>
      </c>
      <c r="J2076" s="30"/>
      <c r="K2076" s="31">
        <f t="shared" si="32"/>
        <v>0.99856309694869416</v>
      </c>
    </row>
    <row r="2077" spans="1:11" x14ac:dyDescent="0.2">
      <c r="A2077" s="1" t="s">
        <v>528</v>
      </c>
      <c r="C2077" s="173"/>
      <c r="D2077" s="174"/>
      <c r="E2077" s="175" t="s">
        <v>709</v>
      </c>
      <c r="F2077" s="176"/>
      <c r="G2077" s="176"/>
      <c r="H2077" s="177">
        <v>11831</v>
      </c>
      <c r="I2077" s="178">
        <v>11814</v>
      </c>
      <c r="J2077" s="177"/>
      <c r="K2077" s="178">
        <f t="shared" si="32"/>
        <v>0.99856309694869416</v>
      </c>
    </row>
    <row r="2078" spans="1:11" hidden="1" x14ac:dyDescent="0.2">
      <c r="A2078" s="1" t="s">
        <v>528</v>
      </c>
      <c r="C2078" s="173"/>
      <c r="D2078" s="174"/>
      <c r="E2078" s="175"/>
      <c r="F2078" s="176" t="s">
        <v>710</v>
      </c>
      <c r="G2078" s="176" t="s">
        <v>711</v>
      </c>
      <c r="H2078" s="177"/>
      <c r="I2078" s="178">
        <v>11814</v>
      </c>
      <c r="J2078" s="177"/>
      <c r="K2078" s="178" t="str">
        <f t="shared" si="32"/>
        <v>***</v>
      </c>
    </row>
    <row r="2079" spans="1:11" x14ac:dyDescent="0.2">
      <c r="A2079" s="1" t="s">
        <v>13</v>
      </c>
      <c r="C2079" s="19" t="s">
        <v>1153</v>
      </c>
      <c r="D2079" s="25" t="s">
        <v>64</v>
      </c>
      <c r="E2079" s="20" t="s">
        <v>713</v>
      </c>
      <c r="F2079" s="21"/>
      <c r="G2079" s="21"/>
      <c r="H2079" s="28">
        <v>18280</v>
      </c>
      <c r="I2079" s="29">
        <v>18347</v>
      </c>
      <c r="J2079" s="28" t="s">
        <v>15</v>
      </c>
      <c r="K2079" s="29">
        <f t="shared" si="32"/>
        <v>1.0036652078774617</v>
      </c>
    </row>
    <row r="2080" spans="1:11" x14ac:dyDescent="0.2">
      <c r="A2080" s="1" t="s">
        <v>16</v>
      </c>
      <c r="C2080" s="22"/>
      <c r="D2080" s="157"/>
      <c r="E2080" s="23" t="s">
        <v>59</v>
      </c>
      <c r="F2080" s="24"/>
      <c r="G2080" s="24"/>
      <c r="H2080" s="30">
        <v>18280</v>
      </c>
      <c r="I2080" s="31">
        <v>18347</v>
      </c>
      <c r="J2080" s="30"/>
      <c r="K2080" s="31">
        <f t="shared" si="32"/>
        <v>1.0036652078774617</v>
      </c>
    </row>
    <row r="2081" spans="1:11" x14ac:dyDescent="0.2">
      <c r="A2081" s="1" t="s">
        <v>528</v>
      </c>
      <c r="C2081" s="173"/>
      <c r="D2081" s="174"/>
      <c r="E2081" s="175" t="s">
        <v>709</v>
      </c>
      <c r="F2081" s="176"/>
      <c r="G2081" s="176"/>
      <c r="H2081" s="177">
        <v>18280</v>
      </c>
      <c r="I2081" s="178">
        <v>18347</v>
      </c>
      <c r="J2081" s="177"/>
      <c r="K2081" s="178">
        <f t="shared" si="32"/>
        <v>1.0036652078774617</v>
      </c>
    </row>
    <row r="2082" spans="1:11" hidden="1" x14ac:dyDescent="0.2">
      <c r="A2082" s="1" t="s">
        <v>528</v>
      </c>
      <c r="C2082" s="173"/>
      <c r="D2082" s="174"/>
      <c r="E2082" s="175"/>
      <c r="F2082" s="176" t="s">
        <v>710</v>
      </c>
      <c r="G2082" s="176" t="s">
        <v>550</v>
      </c>
      <c r="H2082" s="177"/>
      <c r="I2082" s="178">
        <v>18347</v>
      </c>
      <c r="J2082" s="177"/>
      <c r="K2082" s="178" t="str">
        <f t="shared" si="32"/>
        <v>***</v>
      </c>
    </row>
    <row r="2083" spans="1:11" x14ac:dyDescent="0.2">
      <c r="A2083" s="1" t="s">
        <v>13</v>
      </c>
      <c r="C2083" s="19" t="s">
        <v>1154</v>
      </c>
      <c r="D2083" s="25" t="s">
        <v>64</v>
      </c>
      <c r="E2083" s="20" t="s">
        <v>713</v>
      </c>
      <c r="F2083" s="21"/>
      <c r="G2083" s="21"/>
      <c r="H2083" s="28">
        <v>24540</v>
      </c>
      <c r="I2083" s="29">
        <v>25489</v>
      </c>
      <c r="J2083" s="28" t="s">
        <v>15</v>
      </c>
      <c r="K2083" s="29">
        <f t="shared" si="32"/>
        <v>1.0386715566422169</v>
      </c>
    </row>
    <row r="2084" spans="1:11" x14ac:dyDescent="0.2">
      <c r="A2084" s="1" t="s">
        <v>16</v>
      </c>
      <c r="C2084" s="22"/>
      <c r="D2084" s="157"/>
      <c r="E2084" s="23" t="s">
        <v>59</v>
      </c>
      <c r="F2084" s="24"/>
      <c r="G2084" s="24"/>
      <c r="H2084" s="30">
        <v>24540</v>
      </c>
      <c r="I2084" s="31">
        <v>25489</v>
      </c>
      <c r="J2084" s="30"/>
      <c r="K2084" s="31">
        <f t="shared" si="32"/>
        <v>1.0386715566422169</v>
      </c>
    </row>
    <row r="2085" spans="1:11" x14ac:dyDescent="0.2">
      <c r="A2085" s="1" t="s">
        <v>528</v>
      </c>
      <c r="C2085" s="173"/>
      <c r="D2085" s="174"/>
      <c r="E2085" s="175" t="s">
        <v>709</v>
      </c>
      <c r="F2085" s="176"/>
      <c r="G2085" s="176"/>
      <c r="H2085" s="177">
        <v>24540</v>
      </c>
      <c r="I2085" s="178">
        <v>25489</v>
      </c>
      <c r="J2085" s="177"/>
      <c r="K2085" s="178">
        <f t="shared" si="32"/>
        <v>1.0386715566422169</v>
      </c>
    </row>
    <row r="2086" spans="1:11" hidden="1" x14ac:dyDescent="0.2">
      <c r="A2086" s="1" t="s">
        <v>528</v>
      </c>
      <c r="C2086" s="173"/>
      <c r="D2086" s="174"/>
      <c r="E2086" s="175"/>
      <c r="F2086" s="176" t="s">
        <v>710</v>
      </c>
      <c r="G2086" s="176" t="s">
        <v>550</v>
      </c>
      <c r="H2086" s="177"/>
      <c r="I2086" s="178">
        <v>25489</v>
      </c>
      <c r="J2086" s="177"/>
      <c r="K2086" s="178" t="str">
        <f t="shared" si="32"/>
        <v>***</v>
      </c>
    </row>
    <row r="2087" spans="1:11" x14ac:dyDescent="0.2">
      <c r="A2087" s="1" t="s">
        <v>13</v>
      </c>
      <c r="C2087" s="19" t="s">
        <v>1155</v>
      </c>
      <c r="D2087" s="25" t="s">
        <v>64</v>
      </c>
      <c r="E2087" s="20" t="s">
        <v>713</v>
      </c>
      <c r="F2087" s="21"/>
      <c r="G2087" s="21"/>
      <c r="H2087" s="28">
        <v>21896</v>
      </c>
      <c r="I2087" s="29">
        <v>22705</v>
      </c>
      <c r="J2087" s="28" t="s">
        <v>15</v>
      </c>
      <c r="K2087" s="29">
        <f t="shared" si="32"/>
        <v>1.0369473876507125</v>
      </c>
    </row>
    <row r="2088" spans="1:11" x14ac:dyDescent="0.2">
      <c r="A2088" s="1" t="s">
        <v>16</v>
      </c>
      <c r="C2088" s="22"/>
      <c r="D2088" s="157"/>
      <c r="E2088" s="23" t="s">
        <v>59</v>
      </c>
      <c r="F2088" s="24"/>
      <c r="G2088" s="24"/>
      <c r="H2088" s="30">
        <v>21896</v>
      </c>
      <c r="I2088" s="31">
        <v>22705</v>
      </c>
      <c r="J2088" s="30"/>
      <c r="K2088" s="31">
        <f t="shared" si="32"/>
        <v>1.0369473876507125</v>
      </c>
    </row>
    <row r="2089" spans="1:11" x14ac:dyDescent="0.2">
      <c r="A2089" s="1" t="s">
        <v>528</v>
      </c>
      <c r="C2089" s="173"/>
      <c r="D2089" s="174"/>
      <c r="E2089" s="175" t="s">
        <v>709</v>
      </c>
      <c r="F2089" s="176"/>
      <c r="G2089" s="176"/>
      <c r="H2089" s="177">
        <v>21896</v>
      </c>
      <c r="I2089" s="178">
        <v>22705</v>
      </c>
      <c r="J2089" s="177"/>
      <c r="K2089" s="178">
        <f t="shared" si="32"/>
        <v>1.0369473876507125</v>
      </c>
    </row>
    <row r="2090" spans="1:11" hidden="1" x14ac:dyDescent="0.2">
      <c r="A2090" s="1" t="s">
        <v>528</v>
      </c>
      <c r="C2090" s="173"/>
      <c r="D2090" s="174"/>
      <c r="E2090" s="175"/>
      <c r="F2090" s="176" t="s">
        <v>710</v>
      </c>
      <c r="G2090" s="176" t="s">
        <v>550</v>
      </c>
      <c r="H2090" s="177"/>
      <c r="I2090" s="178">
        <v>22705</v>
      </c>
      <c r="J2090" s="177"/>
      <c r="K2090" s="178" t="str">
        <f t="shared" si="32"/>
        <v>***</v>
      </c>
    </row>
    <row r="2091" spans="1:11" x14ac:dyDescent="0.2">
      <c r="A2091" s="1" t="s">
        <v>13</v>
      </c>
      <c r="C2091" s="19" t="s">
        <v>1156</v>
      </c>
      <c r="D2091" s="25" t="s">
        <v>64</v>
      </c>
      <c r="E2091" s="20" t="s">
        <v>713</v>
      </c>
      <c r="F2091" s="21"/>
      <c r="G2091" s="21"/>
      <c r="H2091" s="28">
        <v>26726</v>
      </c>
      <c r="I2091" s="29">
        <v>27916</v>
      </c>
      <c r="J2091" s="28" t="s">
        <v>15</v>
      </c>
      <c r="K2091" s="29">
        <f t="shared" si="32"/>
        <v>1.0445259298061813</v>
      </c>
    </row>
    <row r="2092" spans="1:11" x14ac:dyDescent="0.2">
      <c r="A2092" s="1" t="s">
        <v>16</v>
      </c>
      <c r="C2092" s="22"/>
      <c r="D2092" s="157"/>
      <c r="E2092" s="23" t="s">
        <v>59</v>
      </c>
      <c r="F2092" s="24"/>
      <c r="G2092" s="24"/>
      <c r="H2092" s="30">
        <v>26726</v>
      </c>
      <c r="I2092" s="31">
        <v>27916</v>
      </c>
      <c r="J2092" s="30"/>
      <c r="K2092" s="31">
        <f t="shared" si="32"/>
        <v>1.0445259298061813</v>
      </c>
    </row>
    <row r="2093" spans="1:11" x14ac:dyDescent="0.2">
      <c r="A2093" s="1" t="s">
        <v>528</v>
      </c>
      <c r="C2093" s="173"/>
      <c r="D2093" s="174"/>
      <c r="E2093" s="175" t="s">
        <v>709</v>
      </c>
      <c r="F2093" s="176"/>
      <c r="G2093" s="176"/>
      <c r="H2093" s="177">
        <v>26726</v>
      </c>
      <c r="I2093" s="178">
        <v>27916</v>
      </c>
      <c r="J2093" s="177"/>
      <c r="K2093" s="178">
        <f t="shared" si="32"/>
        <v>1.0445259298061813</v>
      </c>
    </row>
    <row r="2094" spans="1:11" hidden="1" x14ac:dyDescent="0.2">
      <c r="A2094" s="1" t="s">
        <v>528</v>
      </c>
      <c r="C2094" s="173"/>
      <c r="D2094" s="174"/>
      <c r="E2094" s="175"/>
      <c r="F2094" s="176" t="s">
        <v>710</v>
      </c>
      <c r="G2094" s="176" t="s">
        <v>550</v>
      </c>
      <c r="H2094" s="177"/>
      <c r="I2094" s="178">
        <v>27916</v>
      </c>
      <c r="J2094" s="177"/>
      <c r="K2094" s="178" t="str">
        <f t="shared" si="32"/>
        <v>***</v>
      </c>
    </row>
    <row r="2095" spans="1:11" x14ac:dyDescent="0.2">
      <c r="A2095" s="1" t="s">
        <v>13</v>
      </c>
      <c r="C2095" s="19" t="s">
        <v>1157</v>
      </c>
      <c r="D2095" s="25" t="s">
        <v>64</v>
      </c>
      <c r="E2095" s="20" t="s">
        <v>713</v>
      </c>
      <c r="F2095" s="21"/>
      <c r="G2095" s="21"/>
      <c r="H2095" s="28">
        <v>33519</v>
      </c>
      <c r="I2095" s="29">
        <v>34293</v>
      </c>
      <c r="J2095" s="28" t="s">
        <v>15</v>
      </c>
      <c r="K2095" s="29">
        <f t="shared" si="32"/>
        <v>1.0230913810077866</v>
      </c>
    </row>
    <row r="2096" spans="1:11" x14ac:dyDescent="0.2">
      <c r="A2096" s="1" t="s">
        <v>16</v>
      </c>
      <c r="C2096" s="22"/>
      <c r="D2096" s="157"/>
      <c r="E2096" s="23" t="s">
        <v>59</v>
      </c>
      <c r="F2096" s="24"/>
      <c r="G2096" s="24"/>
      <c r="H2096" s="30">
        <v>33519</v>
      </c>
      <c r="I2096" s="31">
        <v>34293</v>
      </c>
      <c r="J2096" s="30"/>
      <c r="K2096" s="31">
        <f t="shared" si="32"/>
        <v>1.0230913810077866</v>
      </c>
    </row>
    <row r="2097" spans="1:11" x14ac:dyDescent="0.2">
      <c r="A2097" s="1" t="s">
        <v>528</v>
      </c>
      <c r="C2097" s="173"/>
      <c r="D2097" s="174"/>
      <c r="E2097" s="175" t="s">
        <v>709</v>
      </c>
      <c r="F2097" s="176"/>
      <c r="G2097" s="176"/>
      <c r="H2097" s="177">
        <v>33519</v>
      </c>
      <c r="I2097" s="178">
        <v>34293</v>
      </c>
      <c r="J2097" s="177"/>
      <c r="K2097" s="178">
        <f t="shared" si="32"/>
        <v>1.0230913810077866</v>
      </c>
    </row>
    <row r="2098" spans="1:11" hidden="1" x14ac:dyDescent="0.2">
      <c r="A2098" s="1" t="s">
        <v>528</v>
      </c>
      <c r="C2098" s="173"/>
      <c r="D2098" s="174"/>
      <c r="E2098" s="175"/>
      <c r="F2098" s="176" t="s">
        <v>710</v>
      </c>
      <c r="G2098" s="176" t="s">
        <v>550</v>
      </c>
      <c r="H2098" s="177"/>
      <c r="I2098" s="178">
        <v>34293</v>
      </c>
      <c r="J2098" s="177"/>
      <c r="K2098" s="178" t="str">
        <f t="shared" si="32"/>
        <v>***</v>
      </c>
    </row>
    <row r="2099" spans="1:11" x14ac:dyDescent="0.2">
      <c r="A2099" s="1" t="s">
        <v>13</v>
      </c>
      <c r="C2099" s="19" t="s">
        <v>1158</v>
      </c>
      <c r="D2099" s="25" t="s">
        <v>64</v>
      </c>
      <c r="E2099" s="20" t="s">
        <v>713</v>
      </c>
      <c r="F2099" s="21"/>
      <c r="G2099" s="21"/>
      <c r="H2099" s="28">
        <v>30903</v>
      </c>
      <c r="I2099" s="29">
        <v>32850</v>
      </c>
      <c r="J2099" s="28" t="s">
        <v>15</v>
      </c>
      <c r="K2099" s="29">
        <f t="shared" si="32"/>
        <v>1.0630035918842831</v>
      </c>
    </row>
    <row r="2100" spans="1:11" x14ac:dyDescent="0.2">
      <c r="A2100" s="1" t="s">
        <v>16</v>
      </c>
      <c r="C2100" s="22"/>
      <c r="D2100" s="157"/>
      <c r="E2100" s="23" t="s">
        <v>59</v>
      </c>
      <c r="F2100" s="24"/>
      <c r="G2100" s="24"/>
      <c r="H2100" s="30">
        <v>30903</v>
      </c>
      <c r="I2100" s="31">
        <v>32850</v>
      </c>
      <c r="J2100" s="30"/>
      <c r="K2100" s="31">
        <f t="shared" si="32"/>
        <v>1.0630035918842831</v>
      </c>
    </row>
    <row r="2101" spans="1:11" x14ac:dyDescent="0.2">
      <c r="A2101" s="1" t="s">
        <v>528</v>
      </c>
      <c r="C2101" s="173"/>
      <c r="D2101" s="174"/>
      <c r="E2101" s="175" t="s">
        <v>709</v>
      </c>
      <c r="F2101" s="176"/>
      <c r="G2101" s="176"/>
      <c r="H2101" s="177">
        <v>30903</v>
      </c>
      <c r="I2101" s="178">
        <v>32850</v>
      </c>
      <c r="J2101" s="177"/>
      <c r="K2101" s="178">
        <f t="shared" si="32"/>
        <v>1.0630035918842831</v>
      </c>
    </row>
    <row r="2102" spans="1:11" hidden="1" x14ac:dyDescent="0.2">
      <c r="A2102" s="1" t="s">
        <v>528</v>
      </c>
      <c r="C2102" s="173"/>
      <c r="D2102" s="174"/>
      <c r="E2102" s="175"/>
      <c r="F2102" s="176" t="s">
        <v>710</v>
      </c>
      <c r="G2102" s="176" t="s">
        <v>550</v>
      </c>
      <c r="H2102" s="177"/>
      <c r="I2102" s="178">
        <v>32850</v>
      </c>
      <c r="J2102" s="177"/>
      <c r="K2102" s="178" t="str">
        <f t="shared" si="32"/>
        <v>***</v>
      </c>
    </row>
    <row r="2103" spans="1:11" x14ac:dyDescent="0.2">
      <c r="A2103" s="1" t="s">
        <v>13</v>
      </c>
      <c r="C2103" s="19" t="s">
        <v>1159</v>
      </c>
      <c r="D2103" s="25" t="s">
        <v>64</v>
      </c>
      <c r="E2103" s="20" t="s">
        <v>713</v>
      </c>
      <c r="F2103" s="21"/>
      <c r="G2103" s="21"/>
      <c r="H2103" s="28">
        <v>46258</v>
      </c>
      <c r="I2103" s="29">
        <v>48532</v>
      </c>
      <c r="J2103" s="28" t="s">
        <v>15</v>
      </c>
      <c r="K2103" s="29">
        <f t="shared" si="32"/>
        <v>1.0491590643780535</v>
      </c>
    </row>
    <row r="2104" spans="1:11" x14ac:dyDescent="0.2">
      <c r="A2104" s="1" t="s">
        <v>16</v>
      </c>
      <c r="C2104" s="22"/>
      <c r="D2104" s="157"/>
      <c r="E2104" s="23" t="s">
        <v>59</v>
      </c>
      <c r="F2104" s="24"/>
      <c r="G2104" s="24"/>
      <c r="H2104" s="30">
        <v>46258</v>
      </c>
      <c r="I2104" s="31">
        <v>48532</v>
      </c>
      <c r="J2104" s="30"/>
      <c r="K2104" s="31">
        <f t="shared" si="32"/>
        <v>1.0491590643780535</v>
      </c>
    </row>
    <row r="2105" spans="1:11" x14ac:dyDescent="0.2">
      <c r="A2105" s="1" t="s">
        <v>528</v>
      </c>
      <c r="C2105" s="173"/>
      <c r="D2105" s="174"/>
      <c r="E2105" s="175" t="s">
        <v>709</v>
      </c>
      <c r="F2105" s="176"/>
      <c r="G2105" s="176"/>
      <c r="H2105" s="177">
        <v>46258</v>
      </c>
      <c r="I2105" s="178">
        <v>48532</v>
      </c>
      <c r="J2105" s="177"/>
      <c r="K2105" s="178">
        <f t="shared" si="32"/>
        <v>1.0491590643780535</v>
      </c>
    </row>
    <row r="2106" spans="1:11" hidden="1" x14ac:dyDescent="0.2">
      <c r="A2106" s="1" t="s">
        <v>528</v>
      </c>
      <c r="C2106" s="173"/>
      <c r="D2106" s="174"/>
      <c r="E2106" s="175"/>
      <c r="F2106" s="176" t="s">
        <v>710</v>
      </c>
      <c r="G2106" s="176" t="s">
        <v>550</v>
      </c>
      <c r="H2106" s="177"/>
      <c r="I2106" s="178">
        <v>48532</v>
      </c>
      <c r="J2106" s="177"/>
      <c r="K2106" s="178" t="str">
        <f t="shared" si="32"/>
        <v>***</v>
      </c>
    </row>
    <row r="2107" spans="1:11" x14ac:dyDescent="0.2">
      <c r="A2107" s="1" t="s">
        <v>13</v>
      </c>
      <c r="C2107" s="19" t="s">
        <v>1160</v>
      </c>
      <c r="D2107" s="25" t="s">
        <v>64</v>
      </c>
      <c r="E2107" s="20" t="s">
        <v>713</v>
      </c>
      <c r="F2107" s="21"/>
      <c r="G2107" s="21"/>
      <c r="H2107" s="28">
        <v>30594</v>
      </c>
      <c r="I2107" s="29">
        <v>33037</v>
      </c>
      <c r="J2107" s="28" t="s">
        <v>15</v>
      </c>
      <c r="K2107" s="29">
        <f t="shared" si="32"/>
        <v>1.0798522586127999</v>
      </c>
    </row>
    <row r="2108" spans="1:11" x14ac:dyDescent="0.2">
      <c r="A2108" s="1" t="s">
        <v>16</v>
      </c>
      <c r="C2108" s="22"/>
      <c r="D2108" s="157"/>
      <c r="E2108" s="23" t="s">
        <v>59</v>
      </c>
      <c r="F2108" s="24"/>
      <c r="G2108" s="24"/>
      <c r="H2108" s="30">
        <v>30594</v>
      </c>
      <c r="I2108" s="31">
        <v>33037</v>
      </c>
      <c r="J2108" s="30"/>
      <c r="K2108" s="31">
        <f t="shared" ref="K2108:K2171" si="33">IF(H2108=0,"***",I2108/H2108)</f>
        <v>1.0798522586127999</v>
      </c>
    </row>
    <row r="2109" spans="1:11" x14ac:dyDescent="0.2">
      <c r="A2109" s="1" t="s">
        <v>528</v>
      </c>
      <c r="C2109" s="173"/>
      <c r="D2109" s="174"/>
      <c r="E2109" s="175" t="s">
        <v>709</v>
      </c>
      <c r="F2109" s="176"/>
      <c r="G2109" s="176"/>
      <c r="H2109" s="177">
        <v>30594</v>
      </c>
      <c r="I2109" s="178">
        <v>33037</v>
      </c>
      <c r="J2109" s="177"/>
      <c r="K2109" s="178">
        <f t="shared" si="33"/>
        <v>1.0798522586127999</v>
      </c>
    </row>
    <row r="2110" spans="1:11" hidden="1" x14ac:dyDescent="0.2">
      <c r="A2110" s="1" t="s">
        <v>528</v>
      </c>
      <c r="C2110" s="173"/>
      <c r="D2110" s="174"/>
      <c r="E2110" s="175"/>
      <c r="F2110" s="176" t="s">
        <v>710</v>
      </c>
      <c r="G2110" s="176" t="s">
        <v>550</v>
      </c>
      <c r="H2110" s="177"/>
      <c r="I2110" s="178">
        <v>33037</v>
      </c>
      <c r="J2110" s="177"/>
      <c r="K2110" s="178" t="str">
        <f t="shared" si="33"/>
        <v>***</v>
      </c>
    </row>
    <row r="2111" spans="1:11" x14ac:dyDescent="0.2">
      <c r="A2111" s="1" t="s">
        <v>13</v>
      </c>
      <c r="C2111" s="19" t="s">
        <v>1161</v>
      </c>
      <c r="D2111" s="25" t="s">
        <v>64</v>
      </c>
      <c r="E2111" s="20" t="s">
        <v>713</v>
      </c>
      <c r="F2111" s="21"/>
      <c r="G2111" s="21"/>
      <c r="H2111" s="28">
        <v>24252</v>
      </c>
      <c r="I2111" s="29">
        <v>25977</v>
      </c>
      <c r="J2111" s="28" t="s">
        <v>15</v>
      </c>
      <c r="K2111" s="29">
        <f t="shared" si="33"/>
        <v>1.0711281543790203</v>
      </c>
    </row>
    <row r="2112" spans="1:11" x14ac:dyDescent="0.2">
      <c r="A2112" s="1" t="s">
        <v>16</v>
      </c>
      <c r="C2112" s="22"/>
      <c r="D2112" s="157"/>
      <c r="E2112" s="23" t="s">
        <v>59</v>
      </c>
      <c r="F2112" s="24"/>
      <c r="G2112" s="24"/>
      <c r="H2112" s="30">
        <v>24252</v>
      </c>
      <c r="I2112" s="31">
        <v>25977</v>
      </c>
      <c r="J2112" s="30"/>
      <c r="K2112" s="31">
        <f t="shared" si="33"/>
        <v>1.0711281543790203</v>
      </c>
    </row>
    <row r="2113" spans="1:11" x14ac:dyDescent="0.2">
      <c r="A2113" s="1" t="s">
        <v>528</v>
      </c>
      <c r="C2113" s="173"/>
      <c r="D2113" s="174"/>
      <c r="E2113" s="175" t="s">
        <v>709</v>
      </c>
      <c r="F2113" s="176"/>
      <c r="G2113" s="176"/>
      <c r="H2113" s="177">
        <v>24252</v>
      </c>
      <c r="I2113" s="178">
        <v>25977</v>
      </c>
      <c r="J2113" s="177"/>
      <c r="K2113" s="178">
        <f t="shared" si="33"/>
        <v>1.0711281543790203</v>
      </c>
    </row>
    <row r="2114" spans="1:11" hidden="1" x14ac:dyDescent="0.2">
      <c r="A2114" s="1" t="s">
        <v>528</v>
      </c>
      <c r="C2114" s="173"/>
      <c r="D2114" s="174"/>
      <c r="E2114" s="175"/>
      <c r="F2114" s="176" t="s">
        <v>710</v>
      </c>
      <c r="G2114" s="176" t="s">
        <v>550</v>
      </c>
      <c r="H2114" s="177"/>
      <c r="I2114" s="178">
        <v>25977</v>
      </c>
      <c r="J2114" s="177"/>
      <c r="K2114" s="178" t="str">
        <f t="shared" si="33"/>
        <v>***</v>
      </c>
    </row>
    <row r="2115" spans="1:11" x14ac:dyDescent="0.2">
      <c r="A2115" s="1" t="s">
        <v>13</v>
      </c>
      <c r="C2115" s="19" t="s">
        <v>1162</v>
      </c>
      <c r="D2115" s="25" t="s">
        <v>64</v>
      </c>
      <c r="E2115" s="20" t="s">
        <v>713</v>
      </c>
      <c r="F2115" s="21"/>
      <c r="G2115" s="21"/>
      <c r="H2115" s="28">
        <v>23151</v>
      </c>
      <c r="I2115" s="29">
        <v>25368</v>
      </c>
      <c r="J2115" s="28" t="s">
        <v>15</v>
      </c>
      <c r="K2115" s="29">
        <f t="shared" si="33"/>
        <v>1.0957626020474278</v>
      </c>
    </row>
    <row r="2116" spans="1:11" x14ac:dyDescent="0.2">
      <c r="A2116" s="1" t="s">
        <v>16</v>
      </c>
      <c r="C2116" s="22"/>
      <c r="D2116" s="157"/>
      <c r="E2116" s="23" t="s">
        <v>59</v>
      </c>
      <c r="F2116" s="24"/>
      <c r="G2116" s="24"/>
      <c r="H2116" s="30">
        <v>23151</v>
      </c>
      <c r="I2116" s="31">
        <v>25368</v>
      </c>
      <c r="J2116" s="30"/>
      <c r="K2116" s="31">
        <f t="shared" si="33"/>
        <v>1.0957626020474278</v>
      </c>
    </row>
    <row r="2117" spans="1:11" x14ac:dyDescent="0.2">
      <c r="A2117" s="1" t="s">
        <v>528</v>
      </c>
      <c r="C2117" s="173"/>
      <c r="D2117" s="174"/>
      <c r="E2117" s="175" t="s">
        <v>709</v>
      </c>
      <c r="F2117" s="176"/>
      <c r="G2117" s="176"/>
      <c r="H2117" s="177">
        <v>23151</v>
      </c>
      <c r="I2117" s="178">
        <v>25368</v>
      </c>
      <c r="J2117" s="177"/>
      <c r="K2117" s="178">
        <f t="shared" si="33"/>
        <v>1.0957626020474278</v>
      </c>
    </row>
    <row r="2118" spans="1:11" hidden="1" x14ac:dyDescent="0.2">
      <c r="A2118" s="1" t="s">
        <v>528</v>
      </c>
      <c r="C2118" s="173"/>
      <c r="D2118" s="174"/>
      <c r="E2118" s="175"/>
      <c r="F2118" s="176" t="s">
        <v>710</v>
      </c>
      <c r="G2118" s="176" t="s">
        <v>550</v>
      </c>
      <c r="H2118" s="177"/>
      <c r="I2118" s="178">
        <v>25368</v>
      </c>
      <c r="J2118" s="177"/>
      <c r="K2118" s="178" t="str">
        <f t="shared" si="33"/>
        <v>***</v>
      </c>
    </row>
    <row r="2119" spans="1:11" x14ac:dyDescent="0.2">
      <c r="A2119" s="1" t="s">
        <v>13</v>
      </c>
      <c r="C2119" s="19" t="s">
        <v>1163</v>
      </c>
      <c r="D2119" s="25" t="s">
        <v>65</v>
      </c>
      <c r="E2119" s="20" t="s">
        <v>66</v>
      </c>
      <c r="F2119" s="21"/>
      <c r="G2119" s="21"/>
      <c r="H2119" s="28">
        <v>12947</v>
      </c>
      <c r="I2119" s="29">
        <v>13527</v>
      </c>
      <c r="J2119" s="28" t="s">
        <v>15</v>
      </c>
      <c r="K2119" s="29">
        <f t="shared" si="33"/>
        <v>1.0447980227079632</v>
      </c>
    </row>
    <row r="2120" spans="1:11" x14ac:dyDescent="0.2">
      <c r="A2120" s="1" t="s">
        <v>16</v>
      </c>
      <c r="C2120" s="22"/>
      <c r="D2120" s="157"/>
      <c r="E2120" s="23" t="s">
        <v>59</v>
      </c>
      <c r="F2120" s="24"/>
      <c r="G2120" s="24"/>
      <c r="H2120" s="30">
        <v>12947</v>
      </c>
      <c r="I2120" s="31">
        <v>13527</v>
      </c>
      <c r="J2120" s="30"/>
      <c r="K2120" s="31">
        <f t="shared" si="33"/>
        <v>1.0447980227079632</v>
      </c>
    </row>
    <row r="2121" spans="1:11" x14ac:dyDescent="0.2">
      <c r="A2121" s="1" t="s">
        <v>528</v>
      </c>
      <c r="C2121" s="173"/>
      <c r="D2121" s="174"/>
      <c r="E2121" s="175" t="s">
        <v>709</v>
      </c>
      <c r="F2121" s="176"/>
      <c r="G2121" s="176"/>
      <c r="H2121" s="177">
        <v>12947</v>
      </c>
      <c r="I2121" s="178">
        <v>13527</v>
      </c>
      <c r="J2121" s="177"/>
      <c r="K2121" s="178">
        <f t="shared" si="33"/>
        <v>1.0447980227079632</v>
      </c>
    </row>
    <row r="2122" spans="1:11" hidden="1" x14ac:dyDescent="0.2">
      <c r="A2122" s="1" t="s">
        <v>528</v>
      </c>
      <c r="C2122" s="173"/>
      <c r="D2122" s="174"/>
      <c r="E2122" s="175"/>
      <c r="F2122" s="176" t="s">
        <v>710</v>
      </c>
      <c r="G2122" s="176" t="s">
        <v>711</v>
      </c>
      <c r="H2122" s="177"/>
      <c r="I2122" s="178">
        <v>13527</v>
      </c>
      <c r="J2122" s="177"/>
      <c r="K2122" s="178" t="str">
        <f t="shared" si="33"/>
        <v>***</v>
      </c>
    </row>
    <row r="2123" spans="1:11" x14ac:dyDescent="0.2">
      <c r="A2123" s="1" t="s">
        <v>13</v>
      </c>
      <c r="C2123" s="19" t="s">
        <v>1164</v>
      </c>
      <c r="D2123" s="25" t="s">
        <v>64</v>
      </c>
      <c r="E2123" s="20" t="s">
        <v>713</v>
      </c>
      <c r="F2123" s="21"/>
      <c r="G2123" s="21"/>
      <c r="H2123" s="28">
        <v>25049</v>
      </c>
      <c r="I2123" s="29">
        <v>26255</v>
      </c>
      <c r="J2123" s="28" t="s">
        <v>15</v>
      </c>
      <c r="K2123" s="29">
        <f t="shared" si="33"/>
        <v>1.0481456345562696</v>
      </c>
    </row>
    <row r="2124" spans="1:11" x14ac:dyDescent="0.2">
      <c r="A2124" s="1" t="s">
        <v>16</v>
      </c>
      <c r="C2124" s="22"/>
      <c r="D2124" s="157"/>
      <c r="E2124" s="23" t="s">
        <v>59</v>
      </c>
      <c r="F2124" s="24"/>
      <c r="G2124" s="24"/>
      <c r="H2124" s="30">
        <v>25049</v>
      </c>
      <c r="I2124" s="31">
        <v>26255</v>
      </c>
      <c r="J2124" s="30"/>
      <c r="K2124" s="31">
        <f t="shared" si="33"/>
        <v>1.0481456345562696</v>
      </c>
    </row>
    <row r="2125" spans="1:11" x14ac:dyDescent="0.2">
      <c r="A2125" s="1" t="s">
        <v>528</v>
      </c>
      <c r="C2125" s="173"/>
      <c r="D2125" s="174"/>
      <c r="E2125" s="175" t="s">
        <v>709</v>
      </c>
      <c r="F2125" s="176"/>
      <c r="G2125" s="176"/>
      <c r="H2125" s="177">
        <v>25049</v>
      </c>
      <c r="I2125" s="178">
        <v>26255</v>
      </c>
      <c r="J2125" s="177"/>
      <c r="K2125" s="178">
        <f t="shared" si="33"/>
        <v>1.0481456345562696</v>
      </c>
    </row>
    <row r="2126" spans="1:11" hidden="1" x14ac:dyDescent="0.2">
      <c r="A2126" s="1" t="s">
        <v>528</v>
      </c>
      <c r="C2126" s="173"/>
      <c r="D2126" s="174"/>
      <c r="E2126" s="175"/>
      <c r="F2126" s="176" t="s">
        <v>710</v>
      </c>
      <c r="G2126" s="176" t="s">
        <v>550</v>
      </c>
      <c r="H2126" s="177"/>
      <c r="I2126" s="178">
        <v>26255</v>
      </c>
      <c r="J2126" s="177"/>
      <c r="K2126" s="178" t="str">
        <f t="shared" si="33"/>
        <v>***</v>
      </c>
    </row>
    <row r="2127" spans="1:11" x14ac:dyDescent="0.2">
      <c r="A2127" s="1" t="s">
        <v>13</v>
      </c>
      <c r="C2127" s="19" t="s">
        <v>1165</v>
      </c>
      <c r="D2127" s="25" t="s">
        <v>64</v>
      </c>
      <c r="E2127" s="20" t="s">
        <v>713</v>
      </c>
      <c r="F2127" s="21"/>
      <c r="G2127" s="21"/>
      <c r="H2127" s="28">
        <v>10593</v>
      </c>
      <c r="I2127" s="29">
        <v>11682</v>
      </c>
      <c r="J2127" s="28" t="s">
        <v>15</v>
      </c>
      <c r="K2127" s="29">
        <f t="shared" si="33"/>
        <v>1.1028037383177569</v>
      </c>
    </row>
    <row r="2128" spans="1:11" x14ac:dyDescent="0.2">
      <c r="A2128" s="1" t="s">
        <v>16</v>
      </c>
      <c r="C2128" s="22"/>
      <c r="D2128" s="157"/>
      <c r="E2128" s="23" t="s">
        <v>59</v>
      </c>
      <c r="F2128" s="24"/>
      <c r="G2128" s="24"/>
      <c r="H2128" s="30">
        <v>10593</v>
      </c>
      <c r="I2128" s="31">
        <v>11682</v>
      </c>
      <c r="J2128" s="30"/>
      <c r="K2128" s="31">
        <f t="shared" si="33"/>
        <v>1.1028037383177569</v>
      </c>
    </row>
    <row r="2129" spans="1:11" x14ac:dyDescent="0.2">
      <c r="A2129" s="1" t="s">
        <v>528</v>
      </c>
      <c r="C2129" s="173"/>
      <c r="D2129" s="174"/>
      <c r="E2129" s="175" t="s">
        <v>709</v>
      </c>
      <c r="F2129" s="176"/>
      <c r="G2129" s="176"/>
      <c r="H2129" s="177">
        <v>10593</v>
      </c>
      <c r="I2129" s="178">
        <v>11682</v>
      </c>
      <c r="J2129" s="177"/>
      <c r="K2129" s="178">
        <f t="shared" si="33"/>
        <v>1.1028037383177569</v>
      </c>
    </row>
    <row r="2130" spans="1:11" hidden="1" x14ac:dyDescent="0.2">
      <c r="A2130" s="1" t="s">
        <v>528</v>
      </c>
      <c r="C2130" s="173"/>
      <c r="D2130" s="174"/>
      <c r="E2130" s="175"/>
      <c r="F2130" s="176" t="s">
        <v>710</v>
      </c>
      <c r="G2130" s="176" t="s">
        <v>550</v>
      </c>
      <c r="H2130" s="177"/>
      <c r="I2130" s="178">
        <v>11682</v>
      </c>
      <c r="J2130" s="177"/>
      <c r="K2130" s="178" t="str">
        <f t="shared" si="33"/>
        <v>***</v>
      </c>
    </row>
    <row r="2131" spans="1:11" x14ac:dyDescent="0.2">
      <c r="A2131" s="1" t="s">
        <v>13</v>
      </c>
      <c r="C2131" s="19" t="s">
        <v>1166</v>
      </c>
      <c r="D2131" s="25" t="s">
        <v>64</v>
      </c>
      <c r="E2131" s="20" t="s">
        <v>713</v>
      </c>
      <c r="F2131" s="21"/>
      <c r="G2131" s="21"/>
      <c r="H2131" s="28">
        <v>35180</v>
      </c>
      <c r="I2131" s="29">
        <v>37080</v>
      </c>
      <c r="J2131" s="28" t="s">
        <v>15</v>
      </c>
      <c r="K2131" s="29">
        <f t="shared" si="33"/>
        <v>1.0540079590676521</v>
      </c>
    </row>
    <row r="2132" spans="1:11" x14ac:dyDescent="0.2">
      <c r="A2132" s="1" t="s">
        <v>16</v>
      </c>
      <c r="C2132" s="22"/>
      <c r="D2132" s="157"/>
      <c r="E2132" s="23" t="s">
        <v>59</v>
      </c>
      <c r="F2132" s="24"/>
      <c r="G2132" s="24"/>
      <c r="H2132" s="30">
        <v>35180</v>
      </c>
      <c r="I2132" s="31">
        <v>37080</v>
      </c>
      <c r="J2132" s="30"/>
      <c r="K2132" s="31">
        <f t="shared" si="33"/>
        <v>1.0540079590676521</v>
      </c>
    </row>
    <row r="2133" spans="1:11" x14ac:dyDescent="0.2">
      <c r="A2133" s="1" t="s">
        <v>528</v>
      </c>
      <c r="C2133" s="173"/>
      <c r="D2133" s="174"/>
      <c r="E2133" s="175" t="s">
        <v>709</v>
      </c>
      <c r="F2133" s="176"/>
      <c r="G2133" s="176"/>
      <c r="H2133" s="177">
        <v>35180</v>
      </c>
      <c r="I2133" s="178">
        <v>37080</v>
      </c>
      <c r="J2133" s="177"/>
      <c r="K2133" s="178">
        <f t="shared" si="33"/>
        <v>1.0540079590676521</v>
      </c>
    </row>
    <row r="2134" spans="1:11" hidden="1" x14ac:dyDescent="0.2">
      <c r="A2134" s="1" t="s">
        <v>528</v>
      </c>
      <c r="C2134" s="173"/>
      <c r="D2134" s="174"/>
      <c r="E2134" s="175"/>
      <c r="F2134" s="176" t="s">
        <v>710</v>
      </c>
      <c r="G2134" s="176" t="s">
        <v>550</v>
      </c>
      <c r="H2134" s="177"/>
      <c r="I2134" s="178">
        <v>37080</v>
      </c>
      <c r="J2134" s="177"/>
      <c r="K2134" s="178" t="str">
        <f t="shared" si="33"/>
        <v>***</v>
      </c>
    </row>
    <row r="2135" spans="1:11" x14ac:dyDescent="0.2">
      <c r="A2135" s="1" t="s">
        <v>13</v>
      </c>
      <c r="C2135" s="19" t="s">
        <v>1167</v>
      </c>
      <c r="D2135" s="25" t="s">
        <v>64</v>
      </c>
      <c r="E2135" s="20" t="s">
        <v>713</v>
      </c>
      <c r="F2135" s="21"/>
      <c r="G2135" s="21"/>
      <c r="H2135" s="28">
        <v>40954</v>
      </c>
      <c r="I2135" s="29">
        <v>41836</v>
      </c>
      <c r="J2135" s="28" t="s">
        <v>15</v>
      </c>
      <c r="K2135" s="29">
        <f t="shared" si="33"/>
        <v>1.0215363578649217</v>
      </c>
    </row>
    <row r="2136" spans="1:11" x14ac:dyDescent="0.2">
      <c r="A2136" s="1" t="s">
        <v>16</v>
      </c>
      <c r="C2136" s="22"/>
      <c r="D2136" s="157"/>
      <c r="E2136" s="23" t="s">
        <v>59</v>
      </c>
      <c r="F2136" s="24"/>
      <c r="G2136" s="24"/>
      <c r="H2136" s="30">
        <v>40954</v>
      </c>
      <c r="I2136" s="31">
        <v>41836</v>
      </c>
      <c r="J2136" s="30"/>
      <c r="K2136" s="31">
        <f t="shared" si="33"/>
        <v>1.0215363578649217</v>
      </c>
    </row>
    <row r="2137" spans="1:11" x14ac:dyDescent="0.2">
      <c r="A2137" s="1" t="s">
        <v>528</v>
      </c>
      <c r="C2137" s="173"/>
      <c r="D2137" s="174"/>
      <c r="E2137" s="175" t="s">
        <v>709</v>
      </c>
      <c r="F2137" s="176"/>
      <c r="G2137" s="176"/>
      <c r="H2137" s="177">
        <v>40954</v>
      </c>
      <c r="I2137" s="178">
        <v>41836</v>
      </c>
      <c r="J2137" s="177"/>
      <c r="K2137" s="178">
        <f t="shared" si="33"/>
        <v>1.0215363578649217</v>
      </c>
    </row>
    <row r="2138" spans="1:11" hidden="1" x14ac:dyDescent="0.2">
      <c r="A2138" s="1" t="s">
        <v>528</v>
      </c>
      <c r="C2138" s="173"/>
      <c r="D2138" s="174"/>
      <c r="E2138" s="175"/>
      <c r="F2138" s="176" t="s">
        <v>710</v>
      </c>
      <c r="G2138" s="176" t="s">
        <v>550</v>
      </c>
      <c r="H2138" s="177"/>
      <c r="I2138" s="178">
        <v>41836</v>
      </c>
      <c r="J2138" s="177"/>
      <c r="K2138" s="178" t="str">
        <f t="shared" si="33"/>
        <v>***</v>
      </c>
    </row>
    <row r="2139" spans="1:11" x14ac:dyDescent="0.2">
      <c r="A2139" s="1" t="s">
        <v>13</v>
      </c>
      <c r="C2139" s="19" t="s">
        <v>1168</v>
      </c>
      <c r="D2139" s="25" t="s">
        <v>64</v>
      </c>
      <c r="E2139" s="20" t="s">
        <v>713</v>
      </c>
      <c r="F2139" s="21"/>
      <c r="G2139" s="21"/>
      <c r="H2139" s="28">
        <v>28212</v>
      </c>
      <c r="I2139" s="29">
        <v>29921</v>
      </c>
      <c r="J2139" s="28" t="s">
        <v>15</v>
      </c>
      <c r="K2139" s="29">
        <f t="shared" si="33"/>
        <v>1.0605770594073445</v>
      </c>
    </row>
    <row r="2140" spans="1:11" x14ac:dyDescent="0.2">
      <c r="A2140" s="1" t="s">
        <v>16</v>
      </c>
      <c r="C2140" s="22"/>
      <c r="D2140" s="157"/>
      <c r="E2140" s="23" t="s">
        <v>59</v>
      </c>
      <c r="F2140" s="24"/>
      <c r="G2140" s="24"/>
      <c r="H2140" s="30">
        <v>28212</v>
      </c>
      <c r="I2140" s="31">
        <v>29921</v>
      </c>
      <c r="J2140" s="30"/>
      <c r="K2140" s="31">
        <f t="shared" si="33"/>
        <v>1.0605770594073445</v>
      </c>
    </row>
    <row r="2141" spans="1:11" x14ac:dyDescent="0.2">
      <c r="A2141" s="1" t="s">
        <v>528</v>
      </c>
      <c r="C2141" s="173"/>
      <c r="D2141" s="174"/>
      <c r="E2141" s="175" t="s">
        <v>709</v>
      </c>
      <c r="F2141" s="176"/>
      <c r="G2141" s="176"/>
      <c r="H2141" s="177">
        <v>28212</v>
      </c>
      <c r="I2141" s="178">
        <v>29921</v>
      </c>
      <c r="J2141" s="177"/>
      <c r="K2141" s="178">
        <f t="shared" si="33"/>
        <v>1.0605770594073445</v>
      </c>
    </row>
    <row r="2142" spans="1:11" hidden="1" x14ac:dyDescent="0.2">
      <c r="A2142" s="1" t="s">
        <v>528</v>
      </c>
      <c r="C2142" s="173"/>
      <c r="D2142" s="174"/>
      <c r="E2142" s="175"/>
      <c r="F2142" s="176" t="s">
        <v>710</v>
      </c>
      <c r="G2142" s="176" t="s">
        <v>550</v>
      </c>
      <c r="H2142" s="177"/>
      <c r="I2142" s="178">
        <v>29921</v>
      </c>
      <c r="J2142" s="177"/>
      <c r="K2142" s="178" t="str">
        <f t="shared" si="33"/>
        <v>***</v>
      </c>
    </row>
    <row r="2143" spans="1:11" x14ac:dyDescent="0.2">
      <c r="A2143" s="1" t="s">
        <v>13</v>
      </c>
      <c r="C2143" s="19" t="s">
        <v>1169</v>
      </c>
      <c r="D2143" s="25" t="s">
        <v>64</v>
      </c>
      <c r="E2143" s="20" t="s">
        <v>713</v>
      </c>
      <c r="F2143" s="21"/>
      <c r="G2143" s="21"/>
      <c r="H2143" s="28">
        <v>28052</v>
      </c>
      <c r="I2143" s="29">
        <v>29739</v>
      </c>
      <c r="J2143" s="28" t="s">
        <v>15</v>
      </c>
      <c r="K2143" s="29">
        <f t="shared" si="33"/>
        <v>1.0601383145586767</v>
      </c>
    </row>
    <row r="2144" spans="1:11" x14ac:dyDescent="0.2">
      <c r="A2144" s="1" t="s">
        <v>16</v>
      </c>
      <c r="C2144" s="22"/>
      <c r="D2144" s="157"/>
      <c r="E2144" s="23" t="s">
        <v>59</v>
      </c>
      <c r="F2144" s="24"/>
      <c r="G2144" s="24"/>
      <c r="H2144" s="30">
        <v>28052</v>
      </c>
      <c r="I2144" s="31">
        <v>29739</v>
      </c>
      <c r="J2144" s="30"/>
      <c r="K2144" s="31">
        <f t="shared" si="33"/>
        <v>1.0601383145586767</v>
      </c>
    </row>
    <row r="2145" spans="1:11" x14ac:dyDescent="0.2">
      <c r="A2145" s="1" t="s">
        <v>528</v>
      </c>
      <c r="C2145" s="173"/>
      <c r="D2145" s="174"/>
      <c r="E2145" s="175" t="s">
        <v>709</v>
      </c>
      <c r="F2145" s="176"/>
      <c r="G2145" s="176"/>
      <c r="H2145" s="177">
        <v>28052</v>
      </c>
      <c r="I2145" s="178">
        <v>29739</v>
      </c>
      <c r="J2145" s="177"/>
      <c r="K2145" s="178">
        <f t="shared" si="33"/>
        <v>1.0601383145586767</v>
      </c>
    </row>
    <row r="2146" spans="1:11" hidden="1" x14ac:dyDescent="0.2">
      <c r="A2146" s="1" t="s">
        <v>528</v>
      </c>
      <c r="C2146" s="173"/>
      <c r="D2146" s="174"/>
      <c r="E2146" s="175"/>
      <c r="F2146" s="176" t="s">
        <v>710</v>
      </c>
      <c r="G2146" s="176" t="s">
        <v>550</v>
      </c>
      <c r="H2146" s="177"/>
      <c r="I2146" s="178">
        <v>29739</v>
      </c>
      <c r="J2146" s="177"/>
      <c r="K2146" s="178" t="str">
        <f t="shared" si="33"/>
        <v>***</v>
      </c>
    </row>
    <row r="2147" spans="1:11" x14ac:dyDescent="0.2">
      <c r="A2147" s="1" t="s">
        <v>13</v>
      </c>
      <c r="C2147" s="19" t="s">
        <v>1170</v>
      </c>
      <c r="D2147" s="25" t="s">
        <v>64</v>
      </c>
      <c r="E2147" s="20" t="s">
        <v>713</v>
      </c>
      <c r="F2147" s="21"/>
      <c r="G2147" s="21"/>
      <c r="H2147" s="28">
        <v>21774</v>
      </c>
      <c r="I2147" s="29">
        <v>23239</v>
      </c>
      <c r="J2147" s="28" t="s">
        <v>15</v>
      </c>
      <c r="K2147" s="29">
        <f t="shared" si="33"/>
        <v>1.0672820795444107</v>
      </c>
    </row>
    <row r="2148" spans="1:11" x14ac:dyDescent="0.2">
      <c r="A2148" s="1" t="s">
        <v>16</v>
      </c>
      <c r="C2148" s="22"/>
      <c r="D2148" s="157"/>
      <c r="E2148" s="23" t="s">
        <v>59</v>
      </c>
      <c r="F2148" s="24"/>
      <c r="G2148" s="24"/>
      <c r="H2148" s="30">
        <v>21774</v>
      </c>
      <c r="I2148" s="31">
        <v>23239</v>
      </c>
      <c r="J2148" s="30"/>
      <c r="K2148" s="31">
        <f t="shared" si="33"/>
        <v>1.0672820795444107</v>
      </c>
    </row>
    <row r="2149" spans="1:11" x14ac:dyDescent="0.2">
      <c r="A2149" s="1" t="s">
        <v>528</v>
      </c>
      <c r="C2149" s="173"/>
      <c r="D2149" s="174"/>
      <c r="E2149" s="175" t="s">
        <v>709</v>
      </c>
      <c r="F2149" s="176"/>
      <c r="G2149" s="176"/>
      <c r="H2149" s="177">
        <v>21774</v>
      </c>
      <c r="I2149" s="178">
        <v>23239</v>
      </c>
      <c r="J2149" s="177"/>
      <c r="K2149" s="178">
        <f t="shared" si="33"/>
        <v>1.0672820795444107</v>
      </c>
    </row>
    <row r="2150" spans="1:11" hidden="1" x14ac:dyDescent="0.2">
      <c r="A2150" s="1" t="s">
        <v>528</v>
      </c>
      <c r="C2150" s="173"/>
      <c r="D2150" s="174"/>
      <c r="E2150" s="175"/>
      <c r="F2150" s="176" t="s">
        <v>710</v>
      </c>
      <c r="G2150" s="176" t="s">
        <v>550</v>
      </c>
      <c r="H2150" s="177"/>
      <c r="I2150" s="178">
        <v>23239</v>
      </c>
      <c r="J2150" s="177"/>
      <c r="K2150" s="178" t="str">
        <f t="shared" si="33"/>
        <v>***</v>
      </c>
    </row>
    <row r="2151" spans="1:11" x14ac:dyDescent="0.2">
      <c r="A2151" s="1" t="s">
        <v>13</v>
      </c>
      <c r="C2151" s="19" t="s">
        <v>1171</v>
      </c>
      <c r="D2151" s="25" t="s">
        <v>64</v>
      </c>
      <c r="E2151" s="20" t="s">
        <v>713</v>
      </c>
      <c r="F2151" s="21"/>
      <c r="G2151" s="21"/>
      <c r="H2151" s="28">
        <v>14256</v>
      </c>
      <c r="I2151" s="29">
        <v>15191</v>
      </c>
      <c r="J2151" s="28" t="s">
        <v>15</v>
      </c>
      <c r="K2151" s="29">
        <f t="shared" si="33"/>
        <v>1.0655864197530864</v>
      </c>
    </row>
    <row r="2152" spans="1:11" x14ac:dyDescent="0.2">
      <c r="A2152" s="1" t="s">
        <v>16</v>
      </c>
      <c r="C2152" s="22"/>
      <c r="D2152" s="157"/>
      <c r="E2152" s="23" t="s">
        <v>59</v>
      </c>
      <c r="F2152" s="24"/>
      <c r="G2152" s="24"/>
      <c r="H2152" s="30">
        <v>14256</v>
      </c>
      <c r="I2152" s="31">
        <v>15191</v>
      </c>
      <c r="J2152" s="30"/>
      <c r="K2152" s="31">
        <f t="shared" si="33"/>
        <v>1.0655864197530864</v>
      </c>
    </row>
    <row r="2153" spans="1:11" x14ac:dyDescent="0.2">
      <c r="A2153" s="1" t="s">
        <v>528</v>
      </c>
      <c r="C2153" s="173"/>
      <c r="D2153" s="174"/>
      <c r="E2153" s="175" t="s">
        <v>709</v>
      </c>
      <c r="F2153" s="176"/>
      <c r="G2153" s="176"/>
      <c r="H2153" s="177">
        <v>14256</v>
      </c>
      <c r="I2153" s="178">
        <v>15191</v>
      </c>
      <c r="J2153" s="177"/>
      <c r="K2153" s="178">
        <f t="shared" si="33"/>
        <v>1.0655864197530864</v>
      </c>
    </row>
    <row r="2154" spans="1:11" hidden="1" x14ac:dyDescent="0.2">
      <c r="A2154" s="1" t="s">
        <v>528</v>
      </c>
      <c r="C2154" s="173"/>
      <c r="D2154" s="174"/>
      <c r="E2154" s="175"/>
      <c r="F2154" s="176" t="s">
        <v>710</v>
      </c>
      <c r="G2154" s="176" t="s">
        <v>550</v>
      </c>
      <c r="H2154" s="177"/>
      <c r="I2154" s="178">
        <v>15191</v>
      </c>
      <c r="J2154" s="177"/>
      <c r="K2154" s="178" t="str">
        <f t="shared" si="33"/>
        <v>***</v>
      </c>
    </row>
    <row r="2155" spans="1:11" x14ac:dyDescent="0.2">
      <c r="A2155" s="1" t="s">
        <v>13</v>
      </c>
      <c r="C2155" s="19" t="s">
        <v>1172</v>
      </c>
      <c r="D2155" s="25" t="s">
        <v>64</v>
      </c>
      <c r="E2155" s="20" t="s">
        <v>713</v>
      </c>
      <c r="F2155" s="21"/>
      <c r="G2155" s="21"/>
      <c r="H2155" s="28">
        <v>25184</v>
      </c>
      <c r="I2155" s="29">
        <v>26266</v>
      </c>
      <c r="J2155" s="28" t="s">
        <v>15</v>
      </c>
      <c r="K2155" s="29">
        <f t="shared" si="33"/>
        <v>1.042963786531131</v>
      </c>
    </row>
    <row r="2156" spans="1:11" x14ac:dyDescent="0.2">
      <c r="A2156" s="1" t="s">
        <v>16</v>
      </c>
      <c r="C2156" s="22"/>
      <c r="D2156" s="157"/>
      <c r="E2156" s="23" t="s">
        <v>59</v>
      </c>
      <c r="F2156" s="24"/>
      <c r="G2156" s="24"/>
      <c r="H2156" s="30">
        <v>25184</v>
      </c>
      <c r="I2156" s="31">
        <v>26266</v>
      </c>
      <c r="J2156" s="30"/>
      <c r="K2156" s="31">
        <f t="shared" si="33"/>
        <v>1.042963786531131</v>
      </c>
    </row>
    <row r="2157" spans="1:11" x14ac:dyDescent="0.2">
      <c r="A2157" s="1" t="s">
        <v>528</v>
      </c>
      <c r="C2157" s="173"/>
      <c r="D2157" s="174"/>
      <c r="E2157" s="175" t="s">
        <v>709</v>
      </c>
      <c r="F2157" s="176"/>
      <c r="G2157" s="176"/>
      <c r="H2157" s="177">
        <v>25184</v>
      </c>
      <c r="I2157" s="178">
        <v>26266</v>
      </c>
      <c r="J2157" s="177"/>
      <c r="K2157" s="178">
        <f t="shared" si="33"/>
        <v>1.042963786531131</v>
      </c>
    </row>
    <row r="2158" spans="1:11" hidden="1" x14ac:dyDescent="0.2">
      <c r="A2158" s="1" t="s">
        <v>528</v>
      </c>
      <c r="C2158" s="173"/>
      <c r="D2158" s="174"/>
      <c r="E2158" s="175"/>
      <c r="F2158" s="176" t="s">
        <v>710</v>
      </c>
      <c r="G2158" s="176" t="s">
        <v>550</v>
      </c>
      <c r="H2158" s="177"/>
      <c r="I2158" s="178">
        <v>26266</v>
      </c>
      <c r="J2158" s="177"/>
      <c r="K2158" s="178" t="str">
        <f t="shared" si="33"/>
        <v>***</v>
      </c>
    </row>
    <row r="2159" spans="1:11" x14ac:dyDescent="0.2">
      <c r="A2159" s="1" t="s">
        <v>13</v>
      </c>
      <c r="C2159" s="19" t="s">
        <v>1173</v>
      </c>
      <c r="D2159" s="25" t="s">
        <v>64</v>
      </c>
      <c r="E2159" s="20" t="s">
        <v>713</v>
      </c>
      <c r="F2159" s="21"/>
      <c r="G2159" s="21"/>
      <c r="H2159" s="28">
        <v>26994</v>
      </c>
      <c r="I2159" s="29">
        <v>28731</v>
      </c>
      <c r="J2159" s="28" t="s">
        <v>15</v>
      </c>
      <c r="K2159" s="29">
        <f t="shared" si="33"/>
        <v>1.0643476328072905</v>
      </c>
    </row>
    <row r="2160" spans="1:11" x14ac:dyDescent="0.2">
      <c r="A2160" s="1" t="s">
        <v>16</v>
      </c>
      <c r="C2160" s="22"/>
      <c r="D2160" s="157"/>
      <c r="E2160" s="23" t="s">
        <v>59</v>
      </c>
      <c r="F2160" s="24"/>
      <c r="G2160" s="24"/>
      <c r="H2160" s="30">
        <v>26994</v>
      </c>
      <c r="I2160" s="31">
        <v>28731</v>
      </c>
      <c r="J2160" s="30"/>
      <c r="K2160" s="31">
        <f t="shared" si="33"/>
        <v>1.0643476328072905</v>
      </c>
    </row>
    <row r="2161" spans="1:11" x14ac:dyDescent="0.2">
      <c r="A2161" s="1" t="s">
        <v>528</v>
      </c>
      <c r="C2161" s="173"/>
      <c r="D2161" s="174"/>
      <c r="E2161" s="175" t="s">
        <v>709</v>
      </c>
      <c r="F2161" s="176"/>
      <c r="G2161" s="176"/>
      <c r="H2161" s="177">
        <v>26994</v>
      </c>
      <c r="I2161" s="178">
        <v>28731</v>
      </c>
      <c r="J2161" s="177"/>
      <c r="K2161" s="178">
        <f t="shared" si="33"/>
        <v>1.0643476328072905</v>
      </c>
    </row>
    <row r="2162" spans="1:11" hidden="1" x14ac:dyDescent="0.2">
      <c r="A2162" s="1" t="s">
        <v>528</v>
      </c>
      <c r="C2162" s="173"/>
      <c r="D2162" s="174"/>
      <c r="E2162" s="175"/>
      <c r="F2162" s="176" t="s">
        <v>710</v>
      </c>
      <c r="G2162" s="176" t="s">
        <v>550</v>
      </c>
      <c r="H2162" s="177"/>
      <c r="I2162" s="178">
        <v>28731</v>
      </c>
      <c r="J2162" s="177"/>
      <c r="K2162" s="178" t="str">
        <f t="shared" si="33"/>
        <v>***</v>
      </c>
    </row>
    <row r="2163" spans="1:11" x14ac:dyDescent="0.2">
      <c r="A2163" s="1" t="s">
        <v>13</v>
      </c>
      <c r="C2163" s="19" t="s">
        <v>1174</v>
      </c>
      <c r="D2163" s="25" t="s">
        <v>64</v>
      </c>
      <c r="E2163" s="20" t="s">
        <v>713</v>
      </c>
      <c r="F2163" s="21"/>
      <c r="G2163" s="21"/>
      <c r="H2163" s="28">
        <v>6949</v>
      </c>
      <c r="I2163" s="29">
        <v>7510</v>
      </c>
      <c r="J2163" s="28" t="s">
        <v>15</v>
      </c>
      <c r="K2163" s="29">
        <f t="shared" si="33"/>
        <v>1.080731040437473</v>
      </c>
    </row>
    <row r="2164" spans="1:11" x14ac:dyDescent="0.2">
      <c r="A2164" s="1" t="s">
        <v>16</v>
      </c>
      <c r="C2164" s="22"/>
      <c r="D2164" s="157"/>
      <c r="E2164" s="23" t="s">
        <v>59</v>
      </c>
      <c r="F2164" s="24"/>
      <c r="G2164" s="24"/>
      <c r="H2164" s="30">
        <v>6949</v>
      </c>
      <c r="I2164" s="31">
        <v>7510</v>
      </c>
      <c r="J2164" s="30"/>
      <c r="K2164" s="31">
        <f t="shared" si="33"/>
        <v>1.080731040437473</v>
      </c>
    </row>
    <row r="2165" spans="1:11" x14ac:dyDescent="0.2">
      <c r="A2165" s="1" t="s">
        <v>528</v>
      </c>
      <c r="C2165" s="173"/>
      <c r="D2165" s="174"/>
      <c r="E2165" s="175" t="s">
        <v>709</v>
      </c>
      <c r="F2165" s="176"/>
      <c r="G2165" s="176"/>
      <c r="H2165" s="177">
        <v>6949</v>
      </c>
      <c r="I2165" s="178">
        <v>7510</v>
      </c>
      <c r="J2165" s="177"/>
      <c r="K2165" s="178">
        <f t="shared" si="33"/>
        <v>1.080731040437473</v>
      </c>
    </row>
    <row r="2166" spans="1:11" hidden="1" x14ac:dyDescent="0.2">
      <c r="A2166" s="1" t="s">
        <v>528</v>
      </c>
      <c r="C2166" s="173"/>
      <c r="D2166" s="174"/>
      <c r="E2166" s="175"/>
      <c r="F2166" s="176" t="s">
        <v>710</v>
      </c>
      <c r="G2166" s="176" t="s">
        <v>550</v>
      </c>
      <c r="H2166" s="177"/>
      <c r="I2166" s="178">
        <v>7510</v>
      </c>
      <c r="J2166" s="177"/>
      <c r="K2166" s="178" t="str">
        <f t="shared" si="33"/>
        <v>***</v>
      </c>
    </row>
    <row r="2167" spans="1:11" x14ac:dyDescent="0.2">
      <c r="A2167" s="1" t="s">
        <v>13</v>
      </c>
      <c r="C2167" s="19" t="s">
        <v>1175</v>
      </c>
      <c r="D2167" s="25" t="s">
        <v>65</v>
      </c>
      <c r="E2167" s="20" t="s">
        <v>66</v>
      </c>
      <c r="F2167" s="21"/>
      <c r="G2167" s="21"/>
      <c r="H2167" s="28">
        <v>42040</v>
      </c>
      <c r="I2167" s="29">
        <v>47690</v>
      </c>
      <c r="J2167" s="28" t="s">
        <v>15</v>
      </c>
      <c r="K2167" s="29">
        <f t="shared" si="33"/>
        <v>1.134395813510942</v>
      </c>
    </row>
    <row r="2168" spans="1:11" x14ac:dyDescent="0.2">
      <c r="A2168" s="1" t="s">
        <v>16</v>
      </c>
      <c r="C2168" s="22"/>
      <c r="D2168" s="157"/>
      <c r="E2168" s="23" t="s">
        <v>63</v>
      </c>
      <c r="F2168" s="24"/>
      <c r="G2168" s="24"/>
      <c r="H2168" s="30">
        <v>42040</v>
      </c>
      <c r="I2168" s="31">
        <v>47690</v>
      </c>
      <c r="J2168" s="30"/>
      <c r="K2168" s="31">
        <f t="shared" si="33"/>
        <v>1.134395813510942</v>
      </c>
    </row>
    <row r="2169" spans="1:11" x14ac:dyDescent="0.2">
      <c r="A2169" s="1" t="s">
        <v>528</v>
      </c>
      <c r="C2169" s="173"/>
      <c r="D2169" s="174"/>
      <c r="E2169" s="175" t="s">
        <v>709</v>
      </c>
      <c r="F2169" s="176"/>
      <c r="G2169" s="176"/>
      <c r="H2169" s="177">
        <v>42040</v>
      </c>
      <c r="I2169" s="178">
        <v>47690</v>
      </c>
      <c r="J2169" s="177"/>
      <c r="K2169" s="178">
        <f t="shared" si="33"/>
        <v>1.134395813510942</v>
      </c>
    </row>
    <row r="2170" spans="1:11" hidden="1" x14ac:dyDescent="0.2">
      <c r="A2170" s="1" t="s">
        <v>528</v>
      </c>
      <c r="C2170" s="173"/>
      <c r="D2170" s="174"/>
      <c r="E2170" s="175"/>
      <c r="F2170" s="176" t="s">
        <v>710</v>
      </c>
      <c r="G2170" s="176" t="s">
        <v>711</v>
      </c>
      <c r="H2170" s="177"/>
      <c r="I2170" s="178">
        <v>47690</v>
      </c>
      <c r="J2170" s="177"/>
      <c r="K2170" s="178" t="str">
        <f t="shared" si="33"/>
        <v>***</v>
      </c>
    </row>
    <row r="2171" spans="1:11" x14ac:dyDescent="0.2">
      <c r="A2171" s="1" t="s">
        <v>13</v>
      </c>
      <c r="C2171" s="19" t="s">
        <v>1176</v>
      </c>
      <c r="D2171" s="25" t="s">
        <v>65</v>
      </c>
      <c r="E2171" s="20" t="s">
        <v>66</v>
      </c>
      <c r="F2171" s="21"/>
      <c r="G2171" s="21"/>
      <c r="H2171" s="28">
        <v>50863</v>
      </c>
      <c r="I2171" s="29">
        <v>52916</v>
      </c>
      <c r="J2171" s="28" t="s">
        <v>15</v>
      </c>
      <c r="K2171" s="29">
        <f t="shared" si="33"/>
        <v>1.0403633289424532</v>
      </c>
    </row>
    <row r="2172" spans="1:11" x14ac:dyDescent="0.2">
      <c r="A2172" s="1" t="s">
        <v>16</v>
      </c>
      <c r="C2172" s="22"/>
      <c r="D2172" s="157"/>
      <c r="E2172" s="23" t="s">
        <v>63</v>
      </c>
      <c r="F2172" s="24"/>
      <c r="G2172" s="24"/>
      <c r="H2172" s="30">
        <v>50863</v>
      </c>
      <c r="I2172" s="31">
        <v>52916</v>
      </c>
      <c r="J2172" s="30"/>
      <c r="K2172" s="31">
        <f t="shared" ref="K2172:K2235" si="34">IF(H2172=0,"***",I2172/H2172)</f>
        <v>1.0403633289424532</v>
      </c>
    </row>
    <row r="2173" spans="1:11" x14ac:dyDescent="0.2">
      <c r="A2173" s="1" t="s">
        <v>528</v>
      </c>
      <c r="C2173" s="173"/>
      <c r="D2173" s="174"/>
      <c r="E2173" s="175" t="s">
        <v>709</v>
      </c>
      <c r="F2173" s="176"/>
      <c r="G2173" s="176"/>
      <c r="H2173" s="177">
        <v>50863</v>
      </c>
      <c r="I2173" s="178">
        <v>52916</v>
      </c>
      <c r="J2173" s="177"/>
      <c r="K2173" s="178">
        <f t="shared" si="34"/>
        <v>1.0403633289424532</v>
      </c>
    </row>
    <row r="2174" spans="1:11" hidden="1" x14ac:dyDescent="0.2">
      <c r="A2174" s="1" t="s">
        <v>528</v>
      </c>
      <c r="C2174" s="173"/>
      <c r="D2174" s="174"/>
      <c r="E2174" s="175"/>
      <c r="F2174" s="176" t="s">
        <v>710</v>
      </c>
      <c r="G2174" s="176" t="s">
        <v>711</v>
      </c>
      <c r="H2174" s="177"/>
      <c r="I2174" s="178">
        <v>52916</v>
      </c>
      <c r="J2174" s="177"/>
      <c r="K2174" s="178" t="str">
        <f t="shared" si="34"/>
        <v>***</v>
      </c>
    </row>
    <row r="2175" spans="1:11" x14ac:dyDescent="0.2">
      <c r="A2175" s="1" t="s">
        <v>13</v>
      </c>
      <c r="C2175" s="19" t="s">
        <v>1177</v>
      </c>
      <c r="D2175" s="25" t="s">
        <v>65</v>
      </c>
      <c r="E2175" s="20" t="s">
        <v>66</v>
      </c>
      <c r="F2175" s="21"/>
      <c r="G2175" s="21"/>
      <c r="H2175" s="28">
        <v>30305</v>
      </c>
      <c r="I2175" s="29">
        <v>36096</v>
      </c>
      <c r="J2175" s="28" t="s">
        <v>15</v>
      </c>
      <c r="K2175" s="29">
        <f t="shared" si="34"/>
        <v>1.1910905791123576</v>
      </c>
    </row>
    <row r="2176" spans="1:11" x14ac:dyDescent="0.2">
      <c r="A2176" s="1" t="s">
        <v>16</v>
      </c>
      <c r="C2176" s="22"/>
      <c r="D2176" s="157"/>
      <c r="E2176" s="23" t="s">
        <v>63</v>
      </c>
      <c r="F2176" s="24"/>
      <c r="G2176" s="24"/>
      <c r="H2176" s="30">
        <v>30305</v>
      </c>
      <c r="I2176" s="31">
        <v>36096</v>
      </c>
      <c r="J2176" s="30"/>
      <c r="K2176" s="31">
        <f t="shared" si="34"/>
        <v>1.1910905791123576</v>
      </c>
    </row>
    <row r="2177" spans="1:11" x14ac:dyDescent="0.2">
      <c r="A2177" s="1" t="s">
        <v>528</v>
      </c>
      <c r="C2177" s="173"/>
      <c r="D2177" s="174"/>
      <c r="E2177" s="175" t="s">
        <v>709</v>
      </c>
      <c r="F2177" s="176"/>
      <c r="G2177" s="176"/>
      <c r="H2177" s="177">
        <v>30305</v>
      </c>
      <c r="I2177" s="178">
        <v>36096</v>
      </c>
      <c r="J2177" s="177"/>
      <c r="K2177" s="178">
        <f t="shared" si="34"/>
        <v>1.1910905791123576</v>
      </c>
    </row>
    <row r="2178" spans="1:11" hidden="1" x14ac:dyDescent="0.2">
      <c r="A2178" s="1" t="s">
        <v>528</v>
      </c>
      <c r="C2178" s="173"/>
      <c r="D2178" s="174"/>
      <c r="E2178" s="175"/>
      <c r="F2178" s="176" t="s">
        <v>710</v>
      </c>
      <c r="G2178" s="176" t="s">
        <v>711</v>
      </c>
      <c r="H2178" s="177"/>
      <c r="I2178" s="178">
        <v>36096</v>
      </c>
      <c r="J2178" s="177"/>
      <c r="K2178" s="178" t="str">
        <f t="shared" si="34"/>
        <v>***</v>
      </c>
    </row>
    <row r="2179" spans="1:11" x14ac:dyDescent="0.2">
      <c r="A2179" s="1" t="s">
        <v>13</v>
      </c>
      <c r="C2179" s="19" t="s">
        <v>1178</v>
      </c>
      <c r="D2179" s="25" t="s">
        <v>65</v>
      </c>
      <c r="E2179" s="20" t="s">
        <v>66</v>
      </c>
      <c r="F2179" s="21"/>
      <c r="G2179" s="21"/>
      <c r="H2179" s="28">
        <v>65059</v>
      </c>
      <c r="I2179" s="29">
        <v>75749</v>
      </c>
      <c r="J2179" s="28" t="s">
        <v>15</v>
      </c>
      <c r="K2179" s="29">
        <f t="shared" si="34"/>
        <v>1.1643123933660215</v>
      </c>
    </row>
    <row r="2180" spans="1:11" x14ac:dyDescent="0.2">
      <c r="A2180" s="1" t="s">
        <v>16</v>
      </c>
      <c r="C2180" s="22"/>
      <c r="D2180" s="157"/>
      <c r="E2180" s="23" t="s">
        <v>63</v>
      </c>
      <c r="F2180" s="24"/>
      <c r="G2180" s="24"/>
      <c r="H2180" s="30">
        <v>65059</v>
      </c>
      <c r="I2180" s="31">
        <v>75749</v>
      </c>
      <c r="J2180" s="30"/>
      <c r="K2180" s="31">
        <f t="shared" si="34"/>
        <v>1.1643123933660215</v>
      </c>
    </row>
    <row r="2181" spans="1:11" x14ac:dyDescent="0.2">
      <c r="A2181" s="1" t="s">
        <v>528</v>
      </c>
      <c r="C2181" s="173"/>
      <c r="D2181" s="174"/>
      <c r="E2181" s="175" t="s">
        <v>709</v>
      </c>
      <c r="F2181" s="176"/>
      <c r="G2181" s="176"/>
      <c r="H2181" s="177">
        <v>65059</v>
      </c>
      <c r="I2181" s="178">
        <v>75749</v>
      </c>
      <c r="J2181" s="177"/>
      <c r="K2181" s="178">
        <f t="shared" si="34"/>
        <v>1.1643123933660215</v>
      </c>
    </row>
    <row r="2182" spans="1:11" hidden="1" x14ac:dyDescent="0.2">
      <c r="A2182" s="1" t="s">
        <v>528</v>
      </c>
      <c r="C2182" s="173"/>
      <c r="D2182" s="174"/>
      <c r="E2182" s="175"/>
      <c r="F2182" s="176" t="s">
        <v>710</v>
      </c>
      <c r="G2182" s="176" t="s">
        <v>711</v>
      </c>
      <c r="H2182" s="177"/>
      <c r="I2182" s="178">
        <v>75749</v>
      </c>
      <c r="J2182" s="177"/>
      <c r="K2182" s="178" t="str">
        <f t="shared" si="34"/>
        <v>***</v>
      </c>
    </row>
    <row r="2183" spans="1:11" x14ac:dyDescent="0.2">
      <c r="A2183" s="1" t="s">
        <v>13</v>
      </c>
      <c r="C2183" s="19" t="s">
        <v>1179</v>
      </c>
      <c r="D2183" s="25" t="s">
        <v>65</v>
      </c>
      <c r="E2183" s="20" t="s">
        <v>66</v>
      </c>
      <c r="F2183" s="21"/>
      <c r="G2183" s="21"/>
      <c r="H2183" s="28">
        <v>44101</v>
      </c>
      <c r="I2183" s="29">
        <v>46847</v>
      </c>
      <c r="J2183" s="28" t="s">
        <v>15</v>
      </c>
      <c r="K2183" s="29">
        <f t="shared" si="34"/>
        <v>1.0622661617650393</v>
      </c>
    </row>
    <row r="2184" spans="1:11" x14ac:dyDescent="0.2">
      <c r="A2184" s="1" t="s">
        <v>16</v>
      </c>
      <c r="C2184" s="22"/>
      <c r="D2184" s="157"/>
      <c r="E2184" s="23" t="s">
        <v>63</v>
      </c>
      <c r="F2184" s="24"/>
      <c r="G2184" s="24"/>
      <c r="H2184" s="30">
        <v>44101</v>
      </c>
      <c r="I2184" s="31">
        <v>46847</v>
      </c>
      <c r="J2184" s="30"/>
      <c r="K2184" s="31">
        <f t="shared" si="34"/>
        <v>1.0622661617650393</v>
      </c>
    </row>
    <row r="2185" spans="1:11" x14ac:dyDescent="0.2">
      <c r="A2185" s="1" t="s">
        <v>528</v>
      </c>
      <c r="C2185" s="173"/>
      <c r="D2185" s="174"/>
      <c r="E2185" s="175" t="s">
        <v>709</v>
      </c>
      <c r="F2185" s="176"/>
      <c r="G2185" s="176"/>
      <c r="H2185" s="177">
        <v>44101</v>
      </c>
      <c r="I2185" s="178">
        <v>46847</v>
      </c>
      <c r="J2185" s="177"/>
      <c r="K2185" s="178">
        <f t="shared" si="34"/>
        <v>1.0622661617650393</v>
      </c>
    </row>
    <row r="2186" spans="1:11" hidden="1" x14ac:dyDescent="0.2">
      <c r="A2186" s="1" t="s">
        <v>528</v>
      </c>
      <c r="C2186" s="173"/>
      <c r="D2186" s="174"/>
      <c r="E2186" s="175"/>
      <c r="F2186" s="176" t="s">
        <v>710</v>
      </c>
      <c r="G2186" s="176" t="s">
        <v>711</v>
      </c>
      <c r="H2186" s="177"/>
      <c r="I2186" s="178">
        <v>46847</v>
      </c>
      <c r="J2186" s="177"/>
      <c r="K2186" s="178" t="str">
        <f t="shared" si="34"/>
        <v>***</v>
      </c>
    </row>
    <row r="2187" spans="1:11" x14ac:dyDescent="0.2">
      <c r="A2187" s="1" t="s">
        <v>13</v>
      </c>
      <c r="C2187" s="19" t="s">
        <v>1180</v>
      </c>
      <c r="D2187" s="25" t="s">
        <v>65</v>
      </c>
      <c r="E2187" s="20" t="s">
        <v>66</v>
      </c>
      <c r="F2187" s="21"/>
      <c r="G2187" s="21"/>
      <c r="H2187" s="28">
        <v>35781</v>
      </c>
      <c r="I2187" s="29">
        <v>40502</v>
      </c>
      <c r="J2187" s="28" t="s">
        <v>15</v>
      </c>
      <c r="K2187" s="29">
        <f t="shared" si="34"/>
        <v>1.1319415332159526</v>
      </c>
    </row>
    <row r="2188" spans="1:11" x14ac:dyDescent="0.2">
      <c r="A2188" s="1" t="s">
        <v>16</v>
      </c>
      <c r="C2188" s="22"/>
      <c r="D2188" s="157"/>
      <c r="E2188" s="23" t="s">
        <v>63</v>
      </c>
      <c r="F2188" s="24"/>
      <c r="G2188" s="24"/>
      <c r="H2188" s="30">
        <v>35781</v>
      </c>
      <c r="I2188" s="31">
        <v>40502</v>
      </c>
      <c r="J2188" s="30"/>
      <c r="K2188" s="31">
        <f t="shared" si="34"/>
        <v>1.1319415332159526</v>
      </c>
    </row>
    <row r="2189" spans="1:11" x14ac:dyDescent="0.2">
      <c r="A2189" s="1" t="s">
        <v>528</v>
      </c>
      <c r="C2189" s="173"/>
      <c r="D2189" s="174"/>
      <c r="E2189" s="175" t="s">
        <v>709</v>
      </c>
      <c r="F2189" s="176"/>
      <c r="G2189" s="176"/>
      <c r="H2189" s="177">
        <v>35781</v>
      </c>
      <c r="I2189" s="178">
        <v>40502</v>
      </c>
      <c r="J2189" s="177"/>
      <c r="K2189" s="178">
        <f t="shared" si="34"/>
        <v>1.1319415332159526</v>
      </c>
    </row>
    <row r="2190" spans="1:11" hidden="1" x14ac:dyDescent="0.2">
      <c r="A2190" s="1" t="s">
        <v>528</v>
      </c>
      <c r="C2190" s="173"/>
      <c r="D2190" s="174"/>
      <c r="E2190" s="175"/>
      <c r="F2190" s="176" t="s">
        <v>710</v>
      </c>
      <c r="G2190" s="176" t="s">
        <v>711</v>
      </c>
      <c r="H2190" s="177"/>
      <c r="I2190" s="178">
        <v>40502</v>
      </c>
      <c r="J2190" s="177"/>
      <c r="K2190" s="178" t="str">
        <f t="shared" si="34"/>
        <v>***</v>
      </c>
    </row>
    <row r="2191" spans="1:11" x14ac:dyDescent="0.2">
      <c r="A2191" s="1" t="s">
        <v>13</v>
      </c>
      <c r="C2191" s="19" t="s">
        <v>1181</v>
      </c>
      <c r="D2191" s="25" t="s">
        <v>65</v>
      </c>
      <c r="E2191" s="20" t="s">
        <v>66</v>
      </c>
      <c r="F2191" s="21"/>
      <c r="G2191" s="21"/>
      <c r="H2191" s="28">
        <v>55247</v>
      </c>
      <c r="I2191" s="29">
        <v>64377</v>
      </c>
      <c r="J2191" s="28" t="s">
        <v>15</v>
      </c>
      <c r="K2191" s="29">
        <f t="shared" si="34"/>
        <v>1.1652578420547721</v>
      </c>
    </row>
    <row r="2192" spans="1:11" x14ac:dyDescent="0.2">
      <c r="A2192" s="1" t="s">
        <v>16</v>
      </c>
      <c r="C2192" s="22"/>
      <c r="D2192" s="157"/>
      <c r="E2192" s="23" t="s">
        <v>63</v>
      </c>
      <c r="F2192" s="24"/>
      <c r="G2192" s="24"/>
      <c r="H2192" s="30">
        <v>55247</v>
      </c>
      <c r="I2192" s="31">
        <v>64377</v>
      </c>
      <c r="J2192" s="30"/>
      <c r="K2192" s="31">
        <f t="shared" si="34"/>
        <v>1.1652578420547721</v>
      </c>
    </row>
    <row r="2193" spans="1:11" x14ac:dyDescent="0.2">
      <c r="A2193" s="1" t="s">
        <v>528</v>
      </c>
      <c r="C2193" s="173"/>
      <c r="D2193" s="174"/>
      <c r="E2193" s="175" t="s">
        <v>709</v>
      </c>
      <c r="F2193" s="176"/>
      <c r="G2193" s="176"/>
      <c r="H2193" s="177">
        <v>55247</v>
      </c>
      <c r="I2193" s="178">
        <v>64377</v>
      </c>
      <c r="J2193" s="177"/>
      <c r="K2193" s="178">
        <f t="shared" si="34"/>
        <v>1.1652578420547721</v>
      </c>
    </row>
    <row r="2194" spans="1:11" hidden="1" x14ac:dyDescent="0.2">
      <c r="A2194" s="1" t="s">
        <v>528</v>
      </c>
      <c r="C2194" s="173"/>
      <c r="D2194" s="174"/>
      <c r="E2194" s="175"/>
      <c r="F2194" s="176" t="s">
        <v>710</v>
      </c>
      <c r="G2194" s="176" t="s">
        <v>711</v>
      </c>
      <c r="H2194" s="177"/>
      <c r="I2194" s="178">
        <v>64377</v>
      </c>
      <c r="J2194" s="177"/>
      <c r="K2194" s="178" t="str">
        <f t="shared" si="34"/>
        <v>***</v>
      </c>
    </row>
    <row r="2195" spans="1:11" x14ac:dyDescent="0.2">
      <c r="A2195" s="1" t="s">
        <v>13</v>
      </c>
      <c r="C2195" s="19" t="s">
        <v>1182</v>
      </c>
      <c r="D2195" s="25" t="s">
        <v>65</v>
      </c>
      <c r="E2195" s="20" t="s">
        <v>66</v>
      </c>
      <c r="F2195" s="21"/>
      <c r="G2195" s="21"/>
      <c r="H2195" s="28">
        <v>66185</v>
      </c>
      <c r="I2195" s="29">
        <v>71022</v>
      </c>
      <c r="J2195" s="28" t="s">
        <v>15</v>
      </c>
      <c r="K2195" s="29">
        <f t="shared" si="34"/>
        <v>1.0730830248545744</v>
      </c>
    </row>
    <row r="2196" spans="1:11" x14ac:dyDescent="0.2">
      <c r="A2196" s="1" t="s">
        <v>16</v>
      </c>
      <c r="C2196" s="22"/>
      <c r="D2196" s="157"/>
      <c r="E2196" s="23" t="s">
        <v>63</v>
      </c>
      <c r="F2196" s="24"/>
      <c r="G2196" s="24"/>
      <c r="H2196" s="30">
        <v>66185</v>
      </c>
      <c r="I2196" s="31">
        <v>71022</v>
      </c>
      <c r="J2196" s="30"/>
      <c r="K2196" s="31">
        <f t="shared" si="34"/>
        <v>1.0730830248545744</v>
      </c>
    </row>
    <row r="2197" spans="1:11" x14ac:dyDescent="0.2">
      <c r="A2197" s="1" t="s">
        <v>528</v>
      </c>
      <c r="C2197" s="173"/>
      <c r="D2197" s="174"/>
      <c r="E2197" s="175" t="s">
        <v>709</v>
      </c>
      <c r="F2197" s="176"/>
      <c r="G2197" s="176"/>
      <c r="H2197" s="177">
        <v>66185</v>
      </c>
      <c r="I2197" s="178">
        <v>71022</v>
      </c>
      <c r="J2197" s="177"/>
      <c r="K2197" s="178">
        <f t="shared" si="34"/>
        <v>1.0730830248545744</v>
      </c>
    </row>
    <row r="2198" spans="1:11" hidden="1" x14ac:dyDescent="0.2">
      <c r="A2198" s="1" t="s">
        <v>528</v>
      </c>
      <c r="C2198" s="173"/>
      <c r="D2198" s="174"/>
      <c r="E2198" s="175"/>
      <c r="F2198" s="176" t="s">
        <v>710</v>
      </c>
      <c r="G2198" s="176" t="s">
        <v>711</v>
      </c>
      <c r="H2198" s="177"/>
      <c r="I2198" s="178">
        <v>71022</v>
      </c>
      <c r="J2198" s="177"/>
      <c r="K2198" s="178" t="str">
        <f t="shared" si="34"/>
        <v>***</v>
      </c>
    </row>
    <row r="2199" spans="1:11" x14ac:dyDescent="0.2">
      <c r="A2199" s="1" t="s">
        <v>13</v>
      </c>
      <c r="C2199" s="19" t="s">
        <v>1183</v>
      </c>
      <c r="D2199" s="25" t="s">
        <v>65</v>
      </c>
      <c r="E2199" s="20" t="s">
        <v>66</v>
      </c>
      <c r="F2199" s="21"/>
      <c r="G2199" s="21"/>
      <c r="H2199" s="28">
        <v>74309</v>
      </c>
      <c r="I2199" s="29">
        <v>78757</v>
      </c>
      <c r="J2199" s="28" t="s">
        <v>15</v>
      </c>
      <c r="K2199" s="29">
        <f t="shared" si="34"/>
        <v>1.0598581598460484</v>
      </c>
    </row>
    <row r="2200" spans="1:11" x14ac:dyDescent="0.2">
      <c r="A2200" s="1" t="s">
        <v>16</v>
      </c>
      <c r="C2200" s="22"/>
      <c r="D2200" s="157"/>
      <c r="E2200" s="23" t="s">
        <v>63</v>
      </c>
      <c r="F2200" s="24"/>
      <c r="G2200" s="24"/>
      <c r="H2200" s="30">
        <v>74309</v>
      </c>
      <c r="I2200" s="31">
        <v>78757</v>
      </c>
      <c r="J2200" s="30"/>
      <c r="K2200" s="31">
        <f t="shared" si="34"/>
        <v>1.0598581598460484</v>
      </c>
    </row>
    <row r="2201" spans="1:11" x14ac:dyDescent="0.2">
      <c r="A2201" s="1" t="s">
        <v>528</v>
      </c>
      <c r="C2201" s="173"/>
      <c r="D2201" s="174"/>
      <c r="E2201" s="175" t="s">
        <v>709</v>
      </c>
      <c r="F2201" s="176"/>
      <c r="G2201" s="176"/>
      <c r="H2201" s="177">
        <v>74309</v>
      </c>
      <c r="I2201" s="178">
        <v>78757</v>
      </c>
      <c r="J2201" s="177"/>
      <c r="K2201" s="178">
        <f t="shared" si="34"/>
        <v>1.0598581598460484</v>
      </c>
    </row>
    <row r="2202" spans="1:11" hidden="1" x14ac:dyDescent="0.2">
      <c r="A2202" s="1" t="s">
        <v>528</v>
      </c>
      <c r="C2202" s="173"/>
      <c r="D2202" s="174"/>
      <c r="E2202" s="175"/>
      <c r="F2202" s="176" t="s">
        <v>710</v>
      </c>
      <c r="G2202" s="176" t="s">
        <v>711</v>
      </c>
      <c r="H2202" s="177"/>
      <c r="I2202" s="178">
        <v>78757</v>
      </c>
      <c r="J2202" s="177"/>
      <c r="K2202" s="178" t="str">
        <f t="shared" si="34"/>
        <v>***</v>
      </c>
    </row>
    <row r="2203" spans="1:11" x14ac:dyDescent="0.2">
      <c r="A2203" s="1" t="s">
        <v>13</v>
      </c>
      <c r="C2203" s="19" t="s">
        <v>1184</v>
      </c>
      <c r="D2203" s="25" t="s">
        <v>65</v>
      </c>
      <c r="E2203" s="20" t="s">
        <v>66</v>
      </c>
      <c r="F2203" s="21"/>
      <c r="G2203" s="21"/>
      <c r="H2203" s="28">
        <v>53097</v>
      </c>
      <c r="I2203" s="29">
        <v>60150</v>
      </c>
      <c r="J2203" s="28" t="s">
        <v>15</v>
      </c>
      <c r="K2203" s="29">
        <f t="shared" si="34"/>
        <v>1.1328323634103621</v>
      </c>
    </row>
    <row r="2204" spans="1:11" x14ac:dyDescent="0.2">
      <c r="A2204" s="1" t="s">
        <v>16</v>
      </c>
      <c r="C2204" s="22"/>
      <c r="D2204" s="157"/>
      <c r="E2204" s="23" t="s">
        <v>63</v>
      </c>
      <c r="F2204" s="24"/>
      <c r="G2204" s="24"/>
      <c r="H2204" s="30">
        <v>53097</v>
      </c>
      <c r="I2204" s="31">
        <v>60150</v>
      </c>
      <c r="J2204" s="30"/>
      <c r="K2204" s="31">
        <f t="shared" si="34"/>
        <v>1.1328323634103621</v>
      </c>
    </row>
    <row r="2205" spans="1:11" x14ac:dyDescent="0.2">
      <c r="A2205" s="1" t="s">
        <v>528</v>
      </c>
      <c r="C2205" s="173"/>
      <c r="D2205" s="174"/>
      <c r="E2205" s="175" t="s">
        <v>709</v>
      </c>
      <c r="F2205" s="176"/>
      <c r="G2205" s="176"/>
      <c r="H2205" s="177">
        <v>53097</v>
      </c>
      <c r="I2205" s="178">
        <v>60150</v>
      </c>
      <c r="J2205" s="177"/>
      <c r="K2205" s="178">
        <f t="shared" si="34"/>
        <v>1.1328323634103621</v>
      </c>
    </row>
    <row r="2206" spans="1:11" hidden="1" x14ac:dyDescent="0.2">
      <c r="A2206" s="1" t="s">
        <v>528</v>
      </c>
      <c r="C2206" s="173"/>
      <c r="D2206" s="174"/>
      <c r="E2206" s="175"/>
      <c r="F2206" s="176" t="s">
        <v>710</v>
      </c>
      <c r="G2206" s="176" t="s">
        <v>711</v>
      </c>
      <c r="H2206" s="177"/>
      <c r="I2206" s="178">
        <v>60150</v>
      </c>
      <c r="J2206" s="177"/>
      <c r="K2206" s="178" t="str">
        <f t="shared" si="34"/>
        <v>***</v>
      </c>
    </row>
    <row r="2207" spans="1:11" x14ac:dyDescent="0.2">
      <c r="A2207" s="1" t="s">
        <v>13</v>
      </c>
      <c r="C2207" s="19" t="s">
        <v>1185</v>
      </c>
      <c r="D2207" s="25" t="s">
        <v>65</v>
      </c>
      <c r="E2207" s="20" t="s">
        <v>66</v>
      </c>
      <c r="F2207" s="21"/>
      <c r="G2207" s="21"/>
      <c r="H2207" s="28">
        <v>40830</v>
      </c>
      <c r="I2207" s="29">
        <v>44428</v>
      </c>
      <c r="J2207" s="28" t="s">
        <v>15</v>
      </c>
      <c r="K2207" s="29">
        <f t="shared" si="34"/>
        <v>1.0881214793044329</v>
      </c>
    </row>
    <row r="2208" spans="1:11" x14ac:dyDescent="0.2">
      <c r="A2208" s="1" t="s">
        <v>16</v>
      </c>
      <c r="C2208" s="22"/>
      <c r="D2208" s="157"/>
      <c r="E2208" s="23" t="s">
        <v>63</v>
      </c>
      <c r="F2208" s="24"/>
      <c r="G2208" s="24"/>
      <c r="H2208" s="30">
        <v>40830</v>
      </c>
      <c r="I2208" s="31">
        <v>44428</v>
      </c>
      <c r="J2208" s="30"/>
      <c r="K2208" s="31">
        <f t="shared" si="34"/>
        <v>1.0881214793044329</v>
      </c>
    </row>
    <row r="2209" spans="1:11" x14ac:dyDescent="0.2">
      <c r="A2209" s="1" t="s">
        <v>528</v>
      </c>
      <c r="C2209" s="173"/>
      <c r="D2209" s="174"/>
      <c r="E2209" s="175" t="s">
        <v>709</v>
      </c>
      <c r="F2209" s="176"/>
      <c r="G2209" s="176"/>
      <c r="H2209" s="177">
        <v>40830</v>
      </c>
      <c r="I2209" s="178">
        <v>44428</v>
      </c>
      <c r="J2209" s="177"/>
      <c r="K2209" s="178">
        <f t="shared" si="34"/>
        <v>1.0881214793044329</v>
      </c>
    </row>
    <row r="2210" spans="1:11" hidden="1" x14ac:dyDescent="0.2">
      <c r="A2210" s="1" t="s">
        <v>528</v>
      </c>
      <c r="C2210" s="173"/>
      <c r="D2210" s="174"/>
      <c r="E2210" s="175"/>
      <c r="F2210" s="176" t="s">
        <v>710</v>
      </c>
      <c r="G2210" s="176" t="s">
        <v>711</v>
      </c>
      <c r="H2210" s="177"/>
      <c r="I2210" s="178">
        <v>44428</v>
      </c>
      <c r="J2210" s="177"/>
      <c r="K2210" s="178" t="str">
        <f t="shared" si="34"/>
        <v>***</v>
      </c>
    </row>
    <row r="2211" spans="1:11" x14ac:dyDescent="0.2">
      <c r="A2211" s="1" t="s">
        <v>13</v>
      </c>
      <c r="C2211" s="19" t="s">
        <v>1186</v>
      </c>
      <c r="D2211" s="25" t="s">
        <v>65</v>
      </c>
      <c r="E2211" s="20" t="s">
        <v>66</v>
      </c>
      <c r="F2211" s="21"/>
      <c r="G2211" s="21"/>
      <c r="H2211" s="28">
        <v>106956</v>
      </c>
      <c r="I2211" s="29">
        <v>120009</v>
      </c>
      <c r="J2211" s="28" t="s">
        <v>15</v>
      </c>
      <c r="K2211" s="29">
        <f t="shared" si="34"/>
        <v>1.1220408392236059</v>
      </c>
    </row>
    <row r="2212" spans="1:11" x14ac:dyDescent="0.2">
      <c r="A2212" s="1" t="s">
        <v>16</v>
      </c>
      <c r="C2212" s="22"/>
      <c r="D2212" s="157"/>
      <c r="E2212" s="23" t="s">
        <v>63</v>
      </c>
      <c r="F2212" s="24"/>
      <c r="G2212" s="24"/>
      <c r="H2212" s="30">
        <v>106956</v>
      </c>
      <c r="I2212" s="31">
        <v>120009</v>
      </c>
      <c r="J2212" s="30"/>
      <c r="K2212" s="31">
        <f t="shared" si="34"/>
        <v>1.1220408392236059</v>
      </c>
    </row>
    <row r="2213" spans="1:11" x14ac:dyDescent="0.2">
      <c r="A2213" s="1" t="s">
        <v>528</v>
      </c>
      <c r="C2213" s="173"/>
      <c r="D2213" s="174"/>
      <c r="E2213" s="175" t="s">
        <v>709</v>
      </c>
      <c r="F2213" s="176"/>
      <c r="G2213" s="176"/>
      <c r="H2213" s="177">
        <v>106956</v>
      </c>
      <c r="I2213" s="178">
        <v>120009</v>
      </c>
      <c r="J2213" s="177"/>
      <c r="K2213" s="178">
        <f t="shared" si="34"/>
        <v>1.1220408392236059</v>
      </c>
    </row>
    <row r="2214" spans="1:11" hidden="1" x14ac:dyDescent="0.2">
      <c r="A2214" s="1" t="s">
        <v>528</v>
      </c>
      <c r="C2214" s="173"/>
      <c r="D2214" s="174"/>
      <c r="E2214" s="175"/>
      <c r="F2214" s="176" t="s">
        <v>710</v>
      </c>
      <c r="G2214" s="176" t="s">
        <v>711</v>
      </c>
      <c r="H2214" s="177"/>
      <c r="I2214" s="178">
        <v>120009</v>
      </c>
      <c r="J2214" s="177"/>
      <c r="K2214" s="178" t="str">
        <f t="shared" si="34"/>
        <v>***</v>
      </c>
    </row>
    <row r="2215" spans="1:11" x14ac:dyDescent="0.2">
      <c r="A2215" s="1" t="s">
        <v>13</v>
      </c>
      <c r="C2215" s="19" t="s">
        <v>1187</v>
      </c>
      <c r="D2215" s="25" t="s">
        <v>65</v>
      </c>
      <c r="E2215" s="20" t="s">
        <v>66</v>
      </c>
      <c r="F2215" s="21"/>
      <c r="G2215" s="21"/>
      <c r="H2215" s="28">
        <v>75515</v>
      </c>
      <c r="I2215" s="29">
        <v>78475</v>
      </c>
      <c r="J2215" s="28" t="s">
        <v>15</v>
      </c>
      <c r="K2215" s="29">
        <f t="shared" si="34"/>
        <v>1.0391975104283917</v>
      </c>
    </row>
    <row r="2216" spans="1:11" x14ac:dyDescent="0.2">
      <c r="A2216" s="1" t="s">
        <v>16</v>
      </c>
      <c r="C2216" s="22"/>
      <c r="D2216" s="157"/>
      <c r="E2216" s="23" t="s">
        <v>63</v>
      </c>
      <c r="F2216" s="24"/>
      <c r="G2216" s="24"/>
      <c r="H2216" s="30">
        <v>75515</v>
      </c>
      <c r="I2216" s="31">
        <v>78475</v>
      </c>
      <c r="J2216" s="30"/>
      <c r="K2216" s="31">
        <f t="shared" si="34"/>
        <v>1.0391975104283917</v>
      </c>
    </row>
    <row r="2217" spans="1:11" x14ac:dyDescent="0.2">
      <c r="A2217" s="1" t="s">
        <v>528</v>
      </c>
      <c r="C2217" s="173"/>
      <c r="D2217" s="174"/>
      <c r="E2217" s="175" t="s">
        <v>709</v>
      </c>
      <c r="F2217" s="176"/>
      <c r="G2217" s="176"/>
      <c r="H2217" s="177">
        <v>75515</v>
      </c>
      <c r="I2217" s="178">
        <v>78475</v>
      </c>
      <c r="J2217" s="177"/>
      <c r="K2217" s="178">
        <f t="shared" si="34"/>
        <v>1.0391975104283917</v>
      </c>
    </row>
    <row r="2218" spans="1:11" hidden="1" x14ac:dyDescent="0.2">
      <c r="A2218" s="1" t="s">
        <v>528</v>
      </c>
      <c r="C2218" s="173"/>
      <c r="D2218" s="174"/>
      <c r="E2218" s="175"/>
      <c r="F2218" s="176" t="s">
        <v>710</v>
      </c>
      <c r="G2218" s="176" t="s">
        <v>711</v>
      </c>
      <c r="H2218" s="177"/>
      <c r="I2218" s="178">
        <v>78475</v>
      </c>
      <c r="J2218" s="177"/>
      <c r="K2218" s="178" t="str">
        <f t="shared" si="34"/>
        <v>***</v>
      </c>
    </row>
    <row r="2219" spans="1:11" x14ac:dyDescent="0.2">
      <c r="A2219" s="1" t="s">
        <v>13</v>
      </c>
      <c r="C2219" s="19" t="s">
        <v>1188</v>
      </c>
      <c r="D2219" s="25" t="s">
        <v>64</v>
      </c>
      <c r="E2219" s="20" t="s">
        <v>713</v>
      </c>
      <c r="F2219" s="21"/>
      <c r="G2219" s="21"/>
      <c r="H2219" s="28">
        <v>15956</v>
      </c>
      <c r="I2219" s="29">
        <v>16698</v>
      </c>
      <c r="J2219" s="28" t="s">
        <v>15</v>
      </c>
      <c r="K2219" s="29">
        <f t="shared" si="34"/>
        <v>1.046502882928052</v>
      </c>
    </row>
    <row r="2220" spans="1:11" x14ac:dyDescent="0.2">
      <c r="A2220" s="1" t="s">
        <v>16</v>
      </c>
      <c r="C2220" s="22"/>
      <c r="D2220" s="157"/>
      <c r="E2220" s="23" t="s">
        <v>786</v>
      </c>
      <c r="F2220" s="24"/>
      <c r="G2220" s="24"/>
      <c r="H2220" s="30">
        <v>15956</v>
      </c>
      <c r="I2220" s="31">
        <v>16698</v>
      </c>
      <c r="J2220" s="30"/>
      <c r="K2220" s="31">
        <f t="shared" si="34"/>
        <v>1.046502882928052</v>
      </c>
    </row>
    <row r="2221" spans="1:11" x14ac:dyDescent="0.2">
      <c r="A2221" s="1" t="s">
        <v>528</v>
      </c>
      <c r="C2221" s="173"/>
      <c r="D2221" s="174"/>
      <c r="E2221" s="175" t="s">
        <v>529</v>
      </c>
      <c r="F2221" s="176"/>
      <c r="G2221" s="176"/>
      <c r="H2221" s="177">
        <v>956</v>
      </c>
      <c r="I2221" s="178">
        <v>956</v>
      </c>
      <c r="J2221" s="177"/>
      <c r="K2221" s="178">
        <f t="shared" si="34"/>
        <v>1</v>
      </c>
    </row>
    <row r="2222" spans="1:11" hidden="1" x14ac:dyDescent="0.2">
      <c r="A2222" s="1" t="s">
        <v>528</v>
      </c>
      <c r="C2222" s="173"/>
      <c r="D2222" s="174"/>
      <c r="E2222" s="175"/>
      <c r="F2222" s="176" t="s">
        <v>530</v>
      </c>
      <c r="G2222" s="176" t="s">
        <v>726</v>
      </c>
      <c r="H2222" s="177"/>
      <c r="I2222" s="178">
        <v>956</v>
      </c>
      <c r="J2222" s="177"/>
      <c r="K2222" s="178" t="str">
        <f t="shared" si="34"/>
        <v>***</v>
      </c>
    </row>
    <row r="2223" spans="1:11" x14ac:dyDescent="0.2">
      <c r="A2223" s="1" t="s">
        <v>528</v>
      </c>
      <c r="C2223" s="173"/>
      <c r="D2223" s="174"/>
      <c r="E2223" s="175" t="s">
        <v>709</v>
      </c>
      <c r="F2223" s="176"/>
      <c r="G2223" s="176"/>
      <c r="H2223" s="177">
        <v>15000</v>
      </c>
      <c r="I2223" s="178">
        <v>15742</v>
      </c>
      <c r="J2223" s="177"/>
      <c r="K2223" s="178">
        <f t="shared" si="34"/>
        <v>1.0494666666666668</v>
      </c>
    </row>
    <row r="2224" spans="1:11" hidden="1" x14ac:dyDescent="0.2">
      <c r="A2224" s="1" t="s">
        <v>528</v>
      </c>
      <c r="C2224" s="173"/>
      <c r="D2224" s="174"/>
      <c r="E2224" s="175"/>
      <c r="F2224" s="176" t="s">
        <v>710</v>
      </c>
      <c r="G2224" s="176" t="s">
        <v>726</v>
      </c>
      <c r="H2224" s="177"/>
      <c r="I2224" s="178">
        <v>15742</v>
      </c>
      <c r="J2224" s="177"/>
      <c r="K2224" s="178" t="str">
        <f t="shared" si="34"/>
        <v>***</v>
      </c>
    </row>
    <row r="2225" spans="1:11" x14ac:dyDescent="0.2">
      <c r="A2225" s="1" t="s">
        <v>13</v>
      </c>
      <c r="C2225" s="19" t="s">
        <v>1189</v>
      </c>
      <c r="D2225" s="25" t="s">
        <v>65</v>
      </c>
      <c r="E2225" s="20" t="s">
        <v>66</v>
      </c>
      <c r="F2225" s="21"/>
      <c r="G2225" s="21"/>
      <c r="H2225" s="28">
        <v>26334</v>
      </c>
      <c r="I2225" s="29">
        <v>27679</v>
      </c>
      <c r="J2225" s="28" t="s">
        <v>15</v>
      </c>
      <c r="K2225" s="29">
        <f t="shared" si="34"/>
        <v>1.0510746563378142</v>
      </c>
    </row>
    <row r="2226" spans="1:11" x14ac:dyDescent="0.2">
      <c r="A2226" s="1" t="s">
        <v>16</v>
      </c>
      <c r="C2226" s="22"/>
      <c r="D2226" s="157"/>
      <c r="E2226" s="23" t="s">
        <v>63</v>
      </c>
      <c r="F2226" s="24"/>
      <c r="G2226" s="24"/>
      <c r="H2226" s="30">
        <v>26334</v>
      </c>
      <c r="I2226" s="31">
        <v>27679</v>
      </c>
      <c r="J2226" s="30"/>
      <c r="K2226" s="31">
        <f t="shared" si="34"/>
        <v>1.0510746563378142</v>
      </c>
    </row>
    <row r="2227" spans="1:11" x14ac:dyDescent="0.2">
      <c r="A2227" s="1" t="s">
        <v>528</v>
      </c>
      <c r="C2227" s="173"/>
      <c r="D2227" s="174"/>
      <c r="E2227" s="175" t="s">
        <v>709</v>
      </c>
      <c r="F2227" s="176"/>
      <c r="G2227" s="176"/>
      <c r="H2227" s="177">
        <v>26334</v>
      </c>
      <c r="I2227" s="178">
        <v>27679</v>
      </c>
      <c r="J2227" s="177"/>
      <c r="K2227" s="178">
        <f t="shared" si="34"/>
        <v>1.0510746563378142</v>
      </c>
    </row>
    <row r="2228" spans="1:11" hidden="1" x14ac:dyDescent="0.2">
      <c r="A2228" s="1" t="s">
        <v>528</v>
      </c>
      <c r="C2228" s="173"/>
      <c r="D2228" s="174"/>
      <c r="E2228" s="175"/>
      <c r="F2228" s="176" t="s">
        <v>710</v>
      </c>
      <c r="G2228" s="176" t="s">
        <v>711</v>
      </c>
      <c r="H2228" s="177"/>
      <c r="I2228" s="178">
        <v>27679</v>
      </c>
      <c r="J2228" s="177"/>
      <c r="K2228" s="178" t="str">
        <f t="shared" si="34"/>
        <v>***</v>
      </c>
    </row>
    <row r="2229" spans="1:11" x14ac:dyDescent="0.2">
      <c r="A2229" s="1" t="s">
        <v>13</v>
      </c>
      <c r="C2229" s="19" t="s">
        <v>1190</v>
      </c>
      <c r="D2229" s="25" t="s">
        <v>65</v>
      </c>
      <c r="E2229" s="20" t="s">
        <v>66</v>
      </c>
      <c r="F2229" s="21"/>
      <c r="G2229" s="21"/>
      <c r="H2229" s="28">
        <v>55852</v>
      </c>
      <c r="I2229" s="29">
        <v>60970</v>
      </c>
      <c r="J2229" s="28" t="s">
        <v>15</v>
      </c>
      <c r="K2229" s="29">
        <f t="shared" si="34"/>
        <v>1.0916350354508344</v>
      </c>
    </row>
    <row r="2230" spans="1:11" x14ac:dyDescent="0.2">
      <c r="A2230" s="1" t="s">
        <v>16</v>
      </c>
      <c r="C2230" s="22"/>
      <c r="D2230" s="157"/>
      <c r="E2230" s="23" t="s">
        <v>63</v>
      </c>
      <c r="F2230" s="24"/>
      <c r="G2230" s="24"/>
      <c r="H2230" s="30">
        <v>55852</v>
      </c>
      <c r="I2230" s="31">
        <v>60970</v>
      </c>
      <c r="J2230" s="30"/>
      <c r="K2230" s="31">
        <f t="shared" si="34"/>
        <v>1.0916350354508344</v>
      </c>
    </row>
    <row r="2231" spans="1:11" x14ac:dyDescent="0.2">
      <c r="A2231" s="1" t="s">
        <v>528</v>
      </c>
      <c r="C2231" s="173"/>
      <c r="D2231" s="174"/>
      <c r="E2231" s="175" t="s">
        <v>709</v>
      </c>
      <c r="F2231" s="176"/>
      <c r="G2231" s="176"/>
      <c r="H2231" s="177">
        <v>55852</v>
      </c>
      <c r="I2231" s="178">
        <v>60970</v>
      </c>
      <c r="J2231" s="177"/>
      <c r="K2231" s="178">
        <f t="shared" si="34"/>
        <v>1.0916350354508344</v>
      </c>
    </row>
    <row r="2232" spans="1:11" hidden="1" x14ac:dyDescent="0.2">
      <c r="A2232" s="1" t="s">
        <v>528</v>
      </c>
      <c r="C2232" s="173"/>
      <c r="D2232" s="174"/>
      <c r="E2232" s="175"/>
      <c r="F2232" s="176" t="s">
        <v>710</v>
      </c>
      <c r="G2232" s="176" t="s">
        <v>711</v>
      </c>
      <c r="H2232" s="177"/>
      <c r="I2232" s="178">
        <v>60970</v>
      </c>
      <c r="J2232" s="177"/>
      <c r="K2232" s="178" t="str">
        <f t="shared" si="34"/>
        <v>***</v>
      </c>
    </row>
    <row r="2233" spans="1:11" x14ac:dyDescent="0.2">
      <c r="A2233" s="1" t="s">
        <v>13</v>
      </c>
      <c r="C2233" s="19" t="s">
        <v>1191</v>
      </c>
      <c r="D2233" s="25" t="s">
        <v>65</v>
      </c>
      <c r="E2233" s="20" t="s">
        <v>66</v>
      </c>
      <c r="F2233" s="21"/>
      <c r="G2233" s="21"/>
      <c r="H2233" s="28">
        <v>43557</v>
      </c>
      <c r="I2233" s="29">
        <v>45281</v>
      </c>
      <c r="J2233" s="28" t="s">
        <v>15</v>
      </c>
      <c r="K2233" s="29">
        <f t="shared" si="34"/>
        <v>1.0395803200404068</v>
      </c>
    </row>
    <row r="2234" spans="1:11" x14ac:dyDescent="0.2">
      <c r="A2234" s="1" t="s">
        <v>16</v>
      </c>
      <c r="C2234" s="22"/>
      <c r="D2234" s="157"/>
      <c r="E2234" s="23" t="s">
        <v>63</v>
      </c>
      <c r="F2234" s="24"/>
      <c r="G2234" s="24"/>
      <c r="H2234" s="30">
        <v>43557</v>
      </c>
      <c r="I2234" s="31">
        <v>45281</v>
      </c>
      <c r="J2234" s="30"/>
      <c r="K2234" s="31">
        <f t="shared" si="34"/>
        <v>1.0395803200404068</v>
      </c>
    </row>
    <row r="2235" spans="1:11" x14ac:dyDescent="0.2">
      <c r="A2235" s="1" t="s">
        <v>528</v>
      </c>
      <c r="C2235" s="173"/>
      <c r="D2235" s="174"/>
      <c r="E2235" s="175" t="s">
        <v>709</v>
      </c>
      <c r="F2235" s="176"/>
      <c r="G2235" s="176"/>
      <c r="H2235" s="177">
        <v>43557</v>
      </c>
      <c r="I2235" s="178">
        <v>45281</v>
      </c>
      <c r="J2235" s="177"/>
      <c r="K2235" s="178">
        <f t="shared" si="34"/>
        <v>1.0395803200404068</v>
      </c>
    </row>
    <row r="2236" spans="1:11" hidden="1" x14ac:dyDescent="0.2">
      <c r="A2236" s="1" t="s">
        <v>528</v>
      </c>
      <c r="C2236" s="173"/>
      <c r="D2236" s="174"/>
      <c r="E2236" s="175"/>
      <c r="F2236" s="176" t="s">
        <v>710</v>
      </c>
      <c r="G2236" s="176" t="s">
        <v>711</v>
      </c>
      <c r="H2236" s="177"/>
      <c r="I2236" s="178">
        <v>45281</v>
      </c>
      <c r="J2236" s="177"/>
      <c r="K2236" s="178" t="str">
        <f t="shared" ref="K2236:K2299" si="35">IF(H2236=0,"***",I2236/H2236)</f>
        <v>***</v>
      </c>
    </row>
    <row r="2237" spans="1:11" x14ac:dyDescent="0.2">
      <c r="A2237" s="1" t="s">
        <v>13</v>
      </c>
      <c r="C2237" s="19" t="s">
        <v>1192</v>
      </c>
      <c r="D2237" s="25" t="s">
        <v>65</v>
      </c>
      <c r="E2237" s="20" t="s">
        <v>66</v>
      </c>
      <c r="F2237" s="21"/>
      <c r="G2237" s="21"/>
      <c r="H2237" s="28">
        <v>29030</v>
      </c>
      <c r="I2237" s="29">
        <v>34736</v>
      </c>
      <c r="J2237" s="28" t="s">
        <v>15</v>
      </c>
      <c r="K2237" s="29">
        <f t="shared" si="35"/>
        <v>1.1965552876334826</v>
      </c>
    </row>
    <row r="2238" spans="1:11" x14ac:dyDescent="0.2">
      <c r="A2238" s="1" t="s">
        <v>16</v>
      </c>
      <c r="C2238" s="22"/>
      <c r="D2238" s="157"/>
      <c r="E2238" s="23" t="s">
        <v>63</v>
      </c>
      <c r="F2238" s="24"/>
      <c r="G2238" s="24"/>
      <c r="H2238" s="30">
        <v>29030</v>
      </c>
      <c r="I2238" s="31">
        <v>34736</v>
      </c>
      <c r="J2238" s="30"/>
      <c r="K2238" s="31">
        <f t="shared" si="35"/>
        <v>1.1965552876334826</v>
      </c>
    </row>
    <row r="2239" spans="1:11" x14ac:dyDescent="0.2">
      <c r="A2239" s="1" t="s">
        <v>528</v>
      </c>
      <c r="C2239" s="173"/>
      <c r="D2239" s="174"/>
      <c r="E2239" s="175" t="s">
        <v>709</v>
      </c>
      <c r="F2239" s="176"/>
      <c r="G2239" s="176"/>
      <c r="H2239" s="177">
        <v>29030</v>
      </c>
      <c r="I2239" s="178">
        <v>34736</v>
      </c>
      <c r="J2239" s="177"/>
      <c r="K2239" s="178">
        <f t="shared" si="35"/>
        <v>1.1965552876334826</v>
      </c>
    </row>
    <row r="2240" spans="1:11" hidden="1" x14ac:dyDescent="0.2">
      <c r="A2240" s="1" t="s">
        <v>528</v>
      </c>
      <c r="C2240" s="173"/>
      <c r="D2240" s="174"/>
      <c r="E2240" s="175"/>
      <c r="F2240" s="176" t="s">
        <v>710</v>
      </c>
      <c r="G2240" s="176" t="s">
        <v>711</v>
      </c>
      <c r="H2240" s="177"/>
      <c r="I2240" s="178">
        <v>34736</v>
      </c>
      <c r="J2240" s="177"/>
      <c r="K2240" s="178" t="str">
        <f t="shared" si="35"/>
        <v>***</v>
      </c>
    </row>
    <row r="2241" spans="1:11" x14ac:dyDescent="0.2">
      <c r="A2241" s="1" t="s">
        <v>13</v>
      </c>
      <c r="C2241" s="19" t="s">
        <v>1193</v>
      </c>
      <c r="D2241" s="25" t="s">
        <v>65</v>
      </c>
      <c r="E2241" s="20" t="s">
        <v>66</v>
      </c>
      <c r="F2241" s="21"/>
      <c r="G2241" s="21"/>
      <c r="H2241" s="28">
        <v>59901</v>
      </c>
      <c r="I2241" s="29">
        <v>67752</v>
      </c>
      <c r="J2241" s="28" t="s">
        <v>15</v>
      </c>
      <c r="K2241" s="29">
        <f t="shared" si="35"/>
        <v>1.1310662593278911</v>
      </c>
    </row>
    <row r="2242" spans="1:11" x14ac:dyDescent="0.2">
      <c r="A2242" s="1" t="s">
        <v>16</v>
      </c>
      <c r="C2242" s="22"/>
      <c r="D2242" s="157"/>
      <c r="E2242" s="23" t="s">
        <v>63</v>
      </c>
      <c r="F2242" s="24"/>
      <c r="G2242" s="24"/>
      <c r="H2242" s="30">
        <v>59901</v>
      </c>
      <c r="I2242" s="31">
        <v>67752</v>
      </c>
      <c r="J2242" s="30"/>
      <c r="K2242" s="31">
        <f t="shared" si="35"/>
        <v>1.1310662593278911</v>
      </c>
    </row>
    <row r="2243" spans="1:11" x14ac:dyDescent="0.2">
      <c r="A2243" s="1" t="s">
        <v>528</v>
      </c>
      <c r="C2243" s="173"/>
      <c r="D2243" s="174"/>
      <c r="E2243" s="175" t="s">
        <v>709</v>
      </c>
      <c r="F2243" s="176"/>
      <c r="G2243" s="176"/>
      <c r="H2243" s="177">
        <v>59901</v>
      </c>
      <c r="I2243" s="178">
        <v>67752</v>
      </c>
      <c r="J2243" s="177"/>
      <c r="K2243" s="178">
        <f t="shared" si="35"/>
        <v>1.1310662593278911</v>
      </c>
    </row>
    <row r="2244" spans="1:11" hidden="1" x14ac:dyDescent="0.2">
      <c r="A2244" s="1" t="s">
        <v>528</v>
      </c>
      <c r="C2244" s="173"/>
      <c r="D2244" s="174"/>
      <c r="E2244" s="175"/>
      <c r="F2244" s="176" t="s">
        <v>710</v>
      </c>
      <c r="G2244" s="176" t="s">
        <v>711</v>
      </c>
      <c r="H2244" s="177"/>
      <c r="I2244" s="178">
        <v>67752</v>
      </c>
      <c r="J2244" s="177"/>
      <c r="K2244" s="178" t="str">
        <f t="shared" si="35"/>
        <v>***</v>
      </c>
    </row>
    <row r="2245" spans="1:11" x14ac:dyDescent="0.2">
      <c r="A2245" s="1" t="s">
        <v>13</v>
      </c>
      <c r="C2245" s="19" t="s">
        <v>1194</v>
      </c>
      <c r="D2245" s="25" t="s">
        <v>65</v>
      </c>
      <c r="E2245" s="20" t="s">
        <v>66</v>
      </c>
      <c r="F2245" s="21"/>
      <c r="G2245" s="21"/>
      <c r="H2245" s="28">
        <v>39885</v>
      </c>
      <c r="I2245" s="29">
        <v>41985</v>
      </c>
      <c r="J2245" s="28" t="s">
        <v>15</v>
      </c>
      <c r="K2245" s="29">
        <f t="shared" si="35"/>
        <v>1.0526513726965026</v>
      </c>
    </row>
    <row r="2246" spans="1:11" x14ac:dyDescent="0.2">
      <c r="A2246" s="1" t="s">
        <v>16</v>
      </c>
      <c r="C2246" s="22"/>
      <c r="D2246" s="157"/>
      <c r="E2246" s="23" t="s">
        <v>63</v>
      </c>
      <c r="F2246" s="24"/>
      <c r="G2246" s="24"/>
      <c r="H2246" s="30">
        <v>39885</v>
      </c>
      <c r="I2246" s="31">
        <v>41985</v>
      </c>
      <c r="J2246" s="30"/>
      <c r="K2246" s="31">
        <f t="shared" si="35"/>
        <v>1.0526513726965026</v>
      </c>
    </row>
    <row r="2247" spans="1:11" x14ac:dyDescent="0.2">
      <c r="A2247" s="1" t="s">
        <v>528</v>
      </c>
      <c r="C2247" s="173"/>
      <c r="D2247" s="174"/>
      <c r="E2247" s="175" t="s">
        <v>709</v>
      </c>
      <c r="F2247" s="176"/>
      <c r="G2247" s="176"/>
      <c r="H2247" s="177">
        <v>39885</v>
      </c>
      <c r="I2247" s="178">
        <v>41985</v>
      </c>
      <c r="J2247" s="177"/>
      <c r="K2247" s="178">
        <f t="shared" si="35"/>
        <v>1.0526513726965026</v>
      </c>
    </row>
    <row r="2248" spans="1:11" hidden="1" x14ac:dyDescent="0.2">
      <c r="A2248" s="1" t="s">
        <v>528</v>
      </c>
      <c r="C2248" s="173"/>
      <c r="D2248" s="174"/>
      <c r="E2248" s="175"/>
      <c r="F2248" s="176" t="s">
        <v>710</v>
      </c>
      <c r="G2248" s="176" t="s">
        <v>711</v>
      </c>
      <c r="H2248" s="177"/>
      <c r="I2248" s="178">
        <v>41985</v>
      </c>
      <c r="J2248" s="177"/>
      <c r="K2248" s="178" t="str">
        <f t="shared" si="35"/>
        <v>***</v>
      </c>
    </row>
    <row r="2249" spans="1:11" x14ac:dyDescent="0.2">
      <c r="A2249" s="1" t="s">
        <v>13</v>
      </c>
      <c r="C2249" s="19" t="s">
        <v>1195</v>
      </c>
      <c r="D2249" s="25" t="s">
        <v>65</v>
      </c>
      <c r="E2249" s="20" t="s">
        <v>66</v>
      </c>
      <c r="F2249" s="21"/>
      <c r="G2249" s="21"/>
      <c r="H2249" s="28">
        <v>41472</v>
      </c>
      <c r="I2249" s="29">
        <v>44355</v>
      </c>
      <c r="J2249" s="28" t="s">
        <v>15</v>
      </c>
      <c r="K2249" s="29">
        <f t="shared" si="35"/>
        <v>1.0695167824074074</v>
      </c>
    </row>
    <row r="2250" spans="1:11" x14ac:dyDescent="0.2">
      <c r="A2250" s="1" t="s">
        <v>16</v>
      </c>
      <c r="C2250" s="22"/>
      <c r="D2250" s="157"/>
      <c r="E2250" s="23" t="s">
        <v>63</v>
      </c>
      <c r="F2250" s="24"/>
      <c r="G2250" s="24"/>
      <c r="H2250" s="30">
        <v>41472</v>
      </c>
      <c r="I2250" s="31">
        <v>44355</v>
      </c>
      <c r="J2250" s="30"/>
      <c r="K2250" s="31">
        <f t="shared" si="35"/>
        <v>1.0695167824074074</v>
      </c>
    </row>
    <row r="2251" spans="1:11" x14ac:dyDescent="0.2">
      <c r="A2251" s="1" t="s">
        <v>528</v>
      </c>
      <c r="C2251" s="173"/>
      <c r="D2251" s="174"/>
      <c r="E2251" s="175" t="s">
        <v>709</v>
      </c>
      <c r="F2251" s="176"/>
      <c r="G2251" s="176"/>
      <c r="H2251" s="177">
        <v>41472</v>
      </c>
      <c r="I2251" s="178">
        <v>44355</v>
      </c>
      <c r="J2251" s="177"/>
      <c r="K2251" s="178">
        <f t="shared" si="35"/>
        <v>1.0695167824074074</v>
      </c>
    </row>
    <row r="2252" spans="1:11" hidden="1" x14ac:dyDescent="0.2">
      <c r="A2252" s="1" t="s">
        <v>528</v>
      </c>
      <c r="C2252" s="173"/>
      <c r="D2252" s="174"/>
      <c r="E2252" s="175"/>
      <c r="F2252" s="176" t="s">
        <v>710</v>
      </c>
      <c r="G2252" s="176" t="s">
        <v>711</v>
      </c>
      <c r="H2252" s="177"/>
      <c r="I2252" s="178">
        <v>44355</v>
      </c>
      <c r="J2252" s="177"/>
      <c r="K2252" s="178" t="str">
        <f t="shared" si="35"/>
        <v>***</v>
      </c>
    </row>
    <row r="2253" spans="1:11" x14ac:dyDescent="0.2">
      <c r="A2253" s="1" t="s">
        <v>13</v>
      </c>
      <c r="C2253" s="19" t="s">
        <v>1196</v>
      </c>
      <c r="D2253" s="25" t="s">
        <v>65</v>
      </c>
      <c r="E2253" s="20" t="s">
        <v>66</v>
      </c>
      <c r="F2253" s="21"/>
      <c r="G2253" s="21"/>
      <c r="H2253" s="28">
        <v>92406</v>
      </c>
      <c r="I2253" s="29">
        <v>96451</v>
      </c>
      <c r="J2253" s="28" t="s">
        <v>15</v>
      </c>
      <c r="K2253" s="29">
        <f t="shared" si="35"/>
        <v>1.0437742137956409</v>
      </c>
    </row>
    <row r="2254" spans="1:11" x14ac:dyDescent="0.2">
      <c r="A2254" s="1" t="s">
        <v>16</v>
      </c>
      <c r="C2254" s="22"/>
      <c r="D2254" s="157"/>
      <c r="E2254" s="23" t="s">
        <v>63</v>
      </c>
      <c r="F2254" s="24"/>
      <c r="G2254" s="24"/>
      <c r="H2254" s="30">
        <v>92406</v>
      </c>
      <c r="I2254" s="31">
        <v>96451</v>
      </c>
      <c r="J2254" s="30"/>
      <c r="K2254" s="31">
        <f t="shared" si="35"/>
        <v>1.0437742137956409</v>
      </c>
    </row>
    <row r="2255" spans="1:11" x14ac:dyDescent="0.2">
      <c r="A2255" s="1" t="s">
        <v>528</v>
      </c>
      <c r="C2255" s="173"/>
      <c r="D2255" s="174"/>
      <c r="E2255" s="175" t="s">
        <v>709</v>
      </c>
      <c r="F2255" s="176"/>
      <c r="G2255" s="176"/>
      <c r="H2255" s="177">
        <v>92406</v>
      </c>
      <c r="I2255" s="178">
        <v>96451</v>
      </c>
      <c r="J2255" s="177"/>
      <c r="K2255" s="178">
        <f t="shared" si="35"/>
        <v>1.0437742137956409</v>
      </c>
    </row>
    <row r="2256" spans="1:11" hidden="1" x14ac:dyDescent="0.2">
      <c r="A2256" s="1" t="s">
        <v>528</v>
      </c>
      <c r="C2256" s="173"/>
      <c r="D2256" s="174"/>
      <c r="E2256" s="175"/>
      <c r="F2256" s="176" t="s">
        <v>710</v>
      </c>
      <c r="G2256" s="176" t="s">
        <v>711</v>
      </c>
      <c r="H2256" s="177"/>
      <c r="I2256" s="178">
        <v>96451</v>
      </c>
      <c r="J2256" s="177"/>
      <c r="K2256" s="178" t="str">
        <f t="shared" si="35"/>
        <v>***</v>
      </c>
    </row>
    <row r="2257" spans="1:11" x14ac:dyDescent="0.2">
      <c r="A2257" s="1" t="s">
        <v>13</v>
      </c>
      <c r="C2257" s="19" t="s">
        <v>1197</v>
      </c>
      <c r="D2257" s="25" t="s">
        <v>65</v>
      </c>
      <c r="E2257" s="20" t="s">
        <v>66</v>
      </c>
      <c r="F2257" s="21"/>
      <c r="G2257" s="21"/>
      <c r="H2257" s="28">
        <v>55911</v>
      </c>
      <c r="I2257" s="29">
        <v>64030</v>
      </c>
      <c r="J2257" s="28" t="s">
        <v>15</v>
      </c>
      <c r="K2257" s="29">
        <f t="shared" si="35"/>
        <v>1.145212927688648</v>
      </c>
    </row>
    <row r="2258" spans="1:11" x14ac:dyDescent="0.2">
      <c r="A2258" s="1" t="s">
        <v>16</v>
      </c>
      <c r="C2258" s="22"/>
      <c r="D2258" s="157"/>
      <c r="E2258" s="23" t="s">
        <v>63</v>
      </c>
      <c r="F2258" s="24"/>
      <c r="G2258" s="24"/>
      <c r="H2258" s="30">
        <v>55911</v>
      </c>
      <c r="I2258" s="31">
        <v>64030</v>
      </c>
      <c r="J2258" s="30"/>
      <c r="K2258" s="31">
        <f t="shared" si="35"/>
        <v>1.145212927688648</v>
      </c>
    </row>
    <row r="2259" spans="1:11" x14ac:dyDescent="0.2">
      <c r="A2259" s="1" t="s">
        <v>528</v>
      </c>
      <c r="C2259" s="173"/>
      <c r="D2259" s="174"/>
      <c r="E2259" s="175" t="s">
        <v>709</v>
      </c>
      <c r="F2259" s="176"/>
      <c r="G2259" s="176"/>
      <c r="H2259" s="177">
        <v>55911</v>
      </c>
      <c r="I2259" s="178">
        <v>64030</v>
      </c>
      <c r="J2259" s="177"/>
      <c r="K2259" s="178">
        <f t="shared" si="35"/>
        <v>1.145212927688648</v>
      </c>
    </row>
    <row r="2260" spans="1:11" hidden="1" x14ac:dyDescent="0.2">
      <c r="A2260" s="1" t="s">
        <v>528</v>
      </c>
      <c r="C2260" s="173"/>
      <c r="D2260" s="174"/>
      <c r="E2260" s="175"/>
      <c r="F2260" s="176" t="s">
        <v>710</v>
      </c>
      <c r="G2260" s="176" t="s">
        <v>711</v>
      </c>
      <c r="H2260" s="177"/>
      <c r="I2260" s="178">
        <v>64030</v>
      </c>
      <c r="J2260" s="177"/>
      <c r="K2260" s="178" t="str">
        <f t="shared" si="35"/>
        <v>***</v>
      </c>
    </row>
    <row r="2261" spans="1:11" x14ac:dyDescent="0.2">
      <c r="A2261" s="1" t="s">
        <v>13</v>
      </c>
      <c r="C2261" s="19" t="s">
        <v>1198</v>
      </c>
      <c r="D2261" s="25" t="s">
        <v>65</v>
      </c>
      <c r="E2261" s="20" t="s">
        <v>66</v>
      </c>
      <c r="F2261" s="21"/>
      <c r="G2261" s="21"/>
      <c r="H2261" s="28">
        <v>49186</v>
      </c>
      <c r="I2261" s="29">
        <v>59885</v>
      </c>
      <c r="J2261" s="28" t="s">
        <v>15</v>
      </c>
      <c r="K2261" s="29">
        <f t="shared" si="35"/>
        <v>1.2175212458829747</v>
      </c>
    </row>
    <row r="2262" spans="1:11" x14ac:dyDescent="0.2">
      <c r="A2262" s="1" t="s">
        <v>16</v>
      </c>
      <c r="C2262" s="22"/>
      <c r="D2262" s="157"/>
      <c r="E2262" s="23" t="s">
        <v>63</v>
      </c>
      <c r="F2262" s="24"/>
      <c r="G2262" s="24"/>
      <c r="H2262" s="30">
        <v>49186</v>
      </c>
      <c r="I2262" s="31">
        <v>59885</v>
      </c>
      <c r="J2262" s="30"/>
      <c r="K2262" s="31">
        <f t="shared" si="35"/>
        <v>1.2175212458829747</v>
      </c>
    </row>
    <row r="2263" spans="1:11" x14ac:dyDescent="0.2">
      <c r="A2263" s="1" t="s">
        <v>528</v>
      </c>
      <c r="C2263" s="173"/>
      <c r="D2263" s="174"/>
      <c r="E2263" s="175" t="s">
        <v>709</v>
      </c>
      <c r="F2263" s="176"/>
      <c r="G2263" s="176"/>
      <c r="H2263" s="177">
        <v>49186</v>
      </c>
      <c r="I2263" s="178">
        <v>59885</v>
      </c>
      <c r="J2263" s="177"/>
      <c r="K2263" s="178">
        <f t="shared" si="35"/>
        <v>1.2175212458829747</v>
      </c>
    </row>
    <row r="2264" spans="1:11" hidden="1" x14ac:dyDescent="0.2">
      <c r="A2264" s="1" t="s">
        <v>528</v>
      </c>
      <c r="C2264" s="173"/>
      <c r="D2264" s="174"/>
      <c r="E2264" s="175"/>
      <c r="F2264" s="176" t="s">
        <v>710</v>
      </c>
      <c r="G2264" s="176" t="s">
        <v>711</v>
      </c>
      <c r="H2264" s="177"/>
      <c r="I2264" s="178">
        <v>59885</v>
      </c>
      <c r="J2264" s="177"/>
      <c r="K2264" s="178" t="str">
        <f t="shared" si="35"/>
        <v>***</v>
      </c>
    </row>
    <row r="2265" spans="1:11" x14ac:dyDescent="0.2">
      <c r="A2265" s="1" t="s">
        <v>13</v>
      </c>
      <c r="C2265" s="19" t="s">
        <v>1199</v>
      </c>
      <c r="D2265" s="25" t="s">
        <v>65</v>
      </c>
      <c r="E2265" s="20" t="s">
        <v>66</v>
      </c>
      <c r="F2265" s="21"/>
      <c r="G2265" s="21"/>
      <c r="H2265" s="28">
        <v>47289</v>
      </c>
      <c r="I2265" s="29">
        <v>52303</v>
      </c>
      <c r="J2265" s="28" t="s">
        <v>15</v>
      </c>
      <c r="K2265" s="29">
        <f t="shared" si="35"/>
        <v>1.1060288862103238</v>
      </c>
    </row>
    <row r="2266" spans="1:11" x14ac:dyDescent="0.2">
      <c r="A2266" s="1" t="s">
        <v>16</v>
      </c>
      <c r="C2266" s="22"/>
      <c r="D2266" s="157"/>
      <c r="E2266" s="23" t="s">
        <v>63</v>
      </c>
      <c r="F2266" s="24"/>
      <c r="G2266" s="24"/>
      <c r="H2266" s="30">
        <v>47289</v>
      </c>
      <c r="I2266" s="31">
        <v>52303</v>
      </c>
      <c r="J2266" s="30"/>
      <c r="K2266" s="31">
        <f t="shared" si="35"/>
        <v>1.1060288862103238</v>
      </c>
    </row>
    <row r="2267" spans="1:11" x14ac:dyDescent="0.2">
      <c r="A2267" s="1" t="s">
        <v>528</v>
      </c>
      <c r="C2267" s="173"/>
      <c r="D2267" s="174"/>
      <c r="E2267" s="175" t="s">
        <v>709</v>
      </c>
      <c r="F2267" s="176"/>
      <c r="G2267" s="176"/>
      <c r="H2267" s="177">
        <v>47289</v>
      </c>
      <c r="I2267" s="178">
        <v>52303</v>
      </c>
      <c r="J2267" s="177"/>
      <c r="K2267" s="178">
        <f t="shared" si="35"/>
        <v>1.1060288862103238</v>
      </c>
    </row>
    <row r="2268" spans="1:11" hidden="1" x14ac:dyDescent="0.2">
      <c r="A2268" s="1" t="s">
        <v>528</v>
      </c>
      <c r="C2268" s="173"/>
      <c r="D2268" s="174"/>
      <c r="E2268" s="175"/>
      <c r="F2268" s="176" t="s">
        <v>710</v>
      </c>
      <c r="G2268" s="176" t="s">
        <v>711</v>
      </c>
      <c r="H2268" s="177"/>
      <c r="I2268" s="178">
        <v>52303</v>
      </c>
      <c r="J2268" s="177"/>
      <c r="K2268" s="178" t="str">
        <f t="shared" si="35"/>
        <v>***</v>
      </c>
    </row>
    <row r="2269" spans="1:11" x14ac:dyDescent="0.2">
      <c r="A2269" s="1" t="s">
        <v>13</v>
      </c>
      <c r="C2269" s="19" t="s">
        <v>1200</v>
      </c>
      <c r="D2269" s="25" t="s">
        <v>65</v>
      </c>
      <c r="E2269" s="20" t="s">
        <v>66</v>
      </c>
      <c r="F2269" s="21"/>
      <c r="G2269" s="21"/>
      <c r="H2269" s="28">
        <v>56977</v>
      </c>
      <c r="I2269" s="29">
        <v>70246</v>
      </c>
      <c r="J2269" s="28" t="s">
        <v>15</v>
      </c>
      <c r="K2269" s="29">
        <f t="shared" si="35"/>
        <v>1.2328834441967811</v>
      </c>
    </row>
    <row r="2270" spans="1:11" x14ac:dyDescent="0.2">
      <c r="A2270" s="1" t="s">
        <v>16</v>
      </c>
      <c r="C2270" s="22"/>
      <c r="D2270" s="157"/>
      <c r="E2270" s="23" t="s">
        <v>63</v>
      </c>
      <c r="F2270" s="24"/>
      <c r="G2270" s="24"/>
      <c r="H2270" s="30">
        <v>56977</v>
      </c>
      <c r="I2270" s="31">
        <v>70246</v>
      </c>
      <c r="J2270" s="30"/>
      <c r="K2270" s="31">
        <f t="shared" si="35"/>
        <v>1.2328834441967811</v>
      </c>
    </row>
    <row r="2271" spans="1:11" x14ac:dyDescent="0.2">
      <c r="A2271" s="1" t="s">
        <v>528</v>
      </c>
      <c r="C2271" s="173"/>
      <c r="D2271" s="174"/>
      <c r="E2271" s="175" t="s">
        <v>709</v>
      </c>
      <c r="F2271" s="176"/>
      <c r="G2271" s="176"/>
      <c r="H2271" s="177">
        <v>56977</v>
      </c>
      <c r="I2271" s="178">
        <v>70246</v>
      </c>
      <c r="J2271" s="177"/>
      <c r="K2271" s="178">
        <f t="shared" si="35"/>
        <v>1.2328834441967811</v>
      </c>
    </row>
    <row r="2272" spans="1:11" hidden="1" x14ac:dyDescent="0.2">
      <c r="A2272" s="1" t="s">
        <v>528</v>
      </c>
      <c r="C2272" s="173"/>
      <c r="D2272" s="174"/>
      <c r="E2272" s="175"/>
      <c r="F2272" s="176" t="s">
        <v>710</v>
      </c>
      <c r="G2272" s="176" t="s">
        <v>711</v>
      </c>
      <c r="H2272" s="177"/>
      <c r="I2272" s="178">
        <v>70246</v>
      </c>
      <c r="J2272" s="177"/>
      <c r="K2272" s="178" t="str">
        <f t="shared" si="35"/>
        <v>***</v>
      </c>
    </row>
    <row r="2273" spans="1:11" x14ac:dyDescent="0.2">
      <c r="A2273" s="1" t="s">
        <v>13</v>
      </c>
      <c r="C2273" s="19" t="s">
        <v>1201</v>
      </c>
      <c r="D2273" s="25" t="s">
        <v>65</v>
      </c>
      <c r="E2273" s="20" t="s">
        <v>66</v>
      </c>
      <c r="F2273" s="21"/>
      <c r="G2273" s="21"/>
      <c r="H2273" s="28">
        <v>51089</v>
      </c>
      <c r="I2273" s="29">
        <v>60553</v>
      </c>
      <c r="J2273" s="28" t="s">
        <v>15</v>
      </c>
      <c r="K2273" s="29">
        <f t="shared" si="35"/>
        <v>1.185245356143201</v>
      </c>
    </row>
    <row r="2274" spans="1:11" x14ac:dyDescent="0.2">
      <c r="A2274" s="1" t="s">
        <v>16</v>
      </c>
      <c r="C2274" s="22"/>
      <c r="D2274" s="157"/>
      <c r="E2274" s="23" t="s">
        <v>63</v>
      </c>
      <c r="F2274" s="24"/>
      <c r="G2274" s="24"/>
      <c r="H2274" s="30">
        <v>51089</v>
      </c>
      <c r="I2274" s="31">
        <v>60553</v>
      </c>
      <c r="J2274" s="30"/>
      <c r="K2274" s="31">
        <f t="shared" si="35"/>
        <v>1.185245356143201</v>
      </c>
    </row>
    <row r="2275" spans="1:11" x14ac:dyDescent="0.2">
      <c r="A2275" s="1" t="s">
        <v>528</v>
      </c>
      <c r="C2275" s="173"/>
      <c r="D2275" s="174"/>
      <c r="E2275" s="175" t="s">
        <v>709</v>
      </c>
      <c r="F2275" s="176"/>
      <c r="G2275" s="176"/>
      <c r="H2275" s="177">
        <v>51089</v>
      </c>
      <c r="I2275" s="178">
        <v>60553</v>
      </c>
      <c r="J2275" s="177"/>
      <c r="K2275" s="178">
        <f t="shared" si="35"/>
        <v>1.185245356143201</v>
      </c>
    </row>
    <row r="2276" spans="1:11" hidden="1" x14ac:dyDescent="0.2">
      <c r="A2276" s="1" t="s">
        <v>528</v>
      </c>
      <c r="C2276" s="173"/>
      <c r="D2276" s="174"/>
      <c r="E2276" s="175"/>
      <c r="F2276" s="176" t="s">
        <v>710</v>
      </c>
      <c r="G2276" s="176" t="s">
        <v>711</v>
      </c>
      <c r="H2276" s="177"/>
      <c r="I2276" s="178">
        <v>60553</v>
      </c>
      <c r="J2276" s="177"/>
      <c r="K2276" s="178" t="str">
        <f t="shared" si="35"/>
        <v>***</v>
      </c>
    </row>
    <row r="2277" spans="1:11" x14ac:dyDescent="0.2">
      <c r="A2277" s="1" t="s">
        <v>13</v>
      </c>
      <c r="C2277" s="19" t="s">
        <v>1202</v>
      </c>
      <c r="D2277" s="25" t="s">
        <v>65</v>
      </c>
      <c r="E2277" s="20" t="s">
        <v>66</v>
      </c>
      <c r="F2277" s="21"/>
      <c r="G2277" s="21"/>
      <c r="H2277" s="28">
        <v>30949</v>
      </c>
      <c r="I2277" s="29">
        <v>34861</v>
      </c>
      <c r="J2277" s="28" t="s">
        <v>15</v>
      </c>
      <c r="K2277" s="29">
        <f t="shared" si="35"/>
        <v>1.1264014992406863</v>
      </c>
    </row>
    <row r="2278" spans="1:11" x14ac:dyDescent="0.2">
      <c r="A2278" s="1" t="s">
        <v>16</v>
      </c>
      <c r="C2278" s="22"/>
      <c r="D2278" s="157"/>
      <c r="E2278" s="23" t="s">
        <v>63</v>
      </c>
      <c r="F2278" s="24"/>
      <c r="G2278" s="24"/>
      <c r="H2278" s="30">
        <v>30949</v>
      </c>
      <c r="I2278" s="31">
        <v>34861</v>
      </c>
      <c r="J2278" s="30"/>
      <c r="K2278" s="31">
        <f t="shared" si="35"/>
        <v>1.1264014992406863</v>
      </c>
    </row>
    <row r="2279" spans="1:11" x14ac:dyDescent="0.2">
      <c r="A2279" s="1" t="s">
        <v>528</v>
      </c>
      <c r="C2279" s="173"/>
      <c r="D2279" s="174"/>
      <c r="E2279" s="175" t="s">
        <v>709</v>
      </c>
      <c r="F2279" s="176"/>
      <c r="G2279" s="176"/>
      <c r="H2279" s="177">
        <v>30949</v>
      </c>
      <c r="I2279" s="178">
        <v>34861</v>
      </c>
      <c r="J2279" s="177"/>
      <c r="K2279" s="178">
        <f t="shared" si="35"/>
        <v>1.1264014992406863</v>
      </c>
    </row>
    <row r="2280" spans="1:11" hidden="1" x14ac:dyDescent="0.2">
      <c r="A2280" s="1" t="s">
        <v>528</v>
      </c>
      <c r="C2280" s="173"/>
      <c r="D2280" s="174"/>
      <c r="E2280" s="175"/>
      <c r="F2280" s="176" t="s">
        <v>710</v>
      </c>
      <c r="G2280" s="176" t="s">
        <v>711</v>
      </c>
      <c r="H2280" s="177"/>
      <c r="I2280" s="178">
        <v>34861</v>
      </c>
      <c r="J2280" s="177"/>
      <c r="K2280" s="178" t="str">
        <f t="shared" si="35"/>
        <v>***</v>
      </c>
    </row>
    <row r="2281" spans="1:11" x14ac:dyDescent="0.2">
      <c r="A2281" s="1" t="s">
        <v>13</v>
      </c>
      <c r="C2281" s="19" t="s">
        <v>1203</v>
      </c>
      <c r="D2281" s="25" t="s">
        <v>65</v>
      </c>
      <c r="E2281" s="20" t="s">
        <v>66</v>
      </c>
      <c r="F2281" s="21"/>
      <c r="G2281" s="21"/>
      <c r="H2281" s="28">
        <v>63743</v>
      </c>
      <c r="I2281" s="29">
        <v>69498</v>
      </c>
      <c r="J2281" s="28" t="s">
        <v>15</v>
      </c>
      <c r="K2281" s="29">
        <f t="shared" si="35"/>
        <v>1.0902844233876661</v>
      </c>
    </row>
    <row r="2282" spans="1:11" x14ac:dyDescent="0.2">
      <c r="A2282" s="1" t="s">
        <v>16</v>
      </c>
      <c r="C2282" s="22"/>
      <c r="D2282" s="157"/>
      <c r="E2282" s="23" t="s">
        <v>63</v>
      </c>
      <c r="F2282" s="24"/>
      <c r="G2282" s="24"/>
      <c r="H2282" s="30">
        <v>63743</v>
      </c>
      <c r="I2282" s="31">
        <v>69498</v>
      </c>
      <c r="J2282" s="30"/>
      <c r="K2282" s="31">
        <f t="shared" si="35"/>
        <v>1.0902844233876661</v>
      </c>
    </row>
    <row r="2283" spans="1:11" x14ac:dyDescent="0.2">
      <c r="A2283" s="1" t="s">
        <v>528</v>
      </c>
      <c r="C2283" s="173"/>
      <c r="D2283" s="174"/>
      <c r="E2283" s="175" t="s">
        <v>709</v>
      </c>
      <c r="F2283" s="176"/>
      <c r="G2283" s="176"/>
      <c r="H2283" s="177">
        <v>63743</v>
      </c>
      <c r="I2283" s="178">
        <v>69498</v>
      </c>
      <c r="J2283" s="177"/>
      <c r="K2283" s="178">
        <f t="shared" si="35"/>
        <v>1.0902844233876661</v>
      </c>
    </row>
    <row r="2284" spans="1:11" hidden="1" x14ac:dyDescent="0.2">
      <c r="A2284" s="1" t="s">
        <v>528</v>
      </c>
      <c r="C2284" s="173"/>
      <c r="D2284" s="174"/>
      <c r="E2284" s="175"/>
      <c r="F2284" s="176" t="s">
        <v>710</v>
      </c>
      <c r="G2284" s="176" t="s">
        <v>711</v>
      </c>
      <c r="H2284" s="177"/>
      <c r="I2284" s="178">
        <v>69498</v>
      </c>
      <c r="J2284" s="177"/>
      <c r="K2284" s="178" t="str">
        <f t="shared" si="35"/>
        <v>***</v>
      </c>
    </row>
    <row r="2285" spans="1:11" x14ac:dyDescent="0.2">
      <c r="A2285" s="1" t="s">
        <v>13</v>
      </c>
      <c r="C2285" s="19" t="s">
        <v>1204</v>
      </c>
      <c r="D2285" s="25" t="s">
        <v>65</v>
      </c>
      <c r="E2285" s="20" t="s">
        <v>66</v>
      </c>
      <c r="F2285" s="21"/>
      <c r="G2285" s="21"/>
      <c r="H2285" s="28">
        <v>16218</v>
      </c>
      <c r="I2285" s="29">
        <v>17122</v>
      </c>
      <c r="J2285" s="28" t="s">
        <v>15</v>
      </c>
      <c r="K2285" s="29">
        <f t="shared" si="35"/>
        <v>1.0557405352077938</v>
      </c>
    </row>
    <row r="2286" spans="1:11" x14ac:dyDescent="0.2">
      <c r="A2286" s="1" t="s">
        <v>16</v>
      </c>
      <c r="C2286" s="22"/>
      <c r="D2286" s="157"/>
      <c r="E2286" s="23" t="s">
        <v>1205</v>
      </c>
      <c r="F2286" s="24"/>
      <c r="G2286" s="24"/>
      <c r="H2286" s="30">
        <v>16218</v>
      </c>
      <c r="I2286" s="31">
        <v>17122</v>
      </c>
      <c r="J2286" s="30"/>
      <c r="K2286" s="31">
        <f t="shared" si="35"/>
        <v>1.0557405352077938</v>
      </c>
    </row>
    <row r="2287" spans="1:11" x14ac:dyDescent="0.2">
      <c r="A2287" s="1" t="s">
        <v>528</v>
      </c>
      <c r="C2287" s="173"/>
      <c r="D2287" s="174"/>
      <c r="E2287" s="175" t="s">
        <v>709</v>
      </c>
      <c r="F2287" s="176"/>
      <c r="G2287" s="176"/>
      <c r="H2287" s="177">
        <v>16218</v>
      </c>
      <c r="I2287" s="178">
        <v>17122</v>
      </c>
      <c r="J2287" s="177"/>
      <c r="K2287" s="178">
        <f t="shared" si="35"/>
        <v>1.0557405352077938</v>
      </c>
    </row>
    <row r="2288" spans="1:11" hidden="1" x14ac:dyDescent="0.2">
      <c r="A2288" s="1" t="s">
        <v>528</v>
      </c>
      <c r="C2288" s="173"/>
      <c r="D2288" s="174"/>
      <c r="E2288" s="175"/>
      <c r="F2288" s="176" t="s">
        <v>710</v>
      </c>
      <c r="G2288" s="176" t="s">
        <v>711</v>
      </c>
      <c r="H2288" s="177"/>
      <c r="I2288" s="178">
        <v>17122</v>
      </c>
      <c r="J2288" s="177"/>
      <c r="K2288" s="178" t="str">
        <f t="shared" si="35"/>
        <v>***</v>
      </c>
    </row>
    <row r="2289" spans="1:11" x14ac:dyDescent="0.2">
      <c r="A2289" s="1" t="s">
        <v>13</v>
      </c>
      <c r="C2289" s="19" t="s">
        <v>1206</v>
      </c>
      <c r="D2289" s="25" t="s">
        <v>64</v>
      </c>
      <c r="E2289" s="20" t="s">
        <v>713</v>
      </c>
      <c r="F2289" s="21"/>
      <c r="G2289" s="21"/>
      <c r="H2289" s="28">
        <v>18000</v>
      </c>
      <c r="I2289" s="29">
        <v>17322</v>
      </c>
      <c r="J2289" s="28" t="s">
        <v>15</v>
      </c>
      <c r="K2289" s="29">
        <f t="shared" si="35"/>
        <v>0.96233333333333337</v>
      </c>
    </row>
    <row r="2290" spans="1:11" x14ac:dyDescent="0.2">
      <c r="A2290" s="1" t="s">
        <v>16</v>
      </c>
      <c r="C2290" s="22"/>
      <c r="D2290" s="157"/>
      <c r="E2290" s="23" t="s">
        <v>786</v>
      </c>
      <c r="F2290" s="24"/>
      <c r="G2290" s="24"/>
      <c r="H2290" s="30">
        <v>18000</v>
      </c>
      <c r="I2290" s="31">
        <v>17322</v>
      </c>
      <c r="J2290" s="30"/>
      <c r="K2290" s="31">
        <f t="shared" si="35"/>
        <v>0.96233333333333337</v>
      </c>
    </row>
    <row r="2291" spans="1:11" x14ac:dyDescent="0.2">
      <c r="A2291" s="1" t="s">
        <v>528</v>
      </c>
      <c r="C2291" s="173"/>
      <c r="D2291" s="174"/>
      <c r="E2291" s="175" t="s">
        <v>529</v>
      </c>
      <c r="F2291" s="176"/>
      <c r="G2291" s="176"/>
      <c r="H2291" s="177">
        <v>2409</v>
      </c>
      <c r="I2291" s="178">
        <v>2409</v>
      </c>
      <c r="J2291" s="177"/>
      <c r="K2291" s="178">
        <f t="shared" si="35"/>
        <v>1</v>
      </c>
    </row>
    <row r="2292" spans="1:11" hidden="1" x14ac:dyDescent="0.2">
      <c r="A2292" s="1" t="s">
        <v>528</v>
      </c>
      <c r="C2292" s="173"/>
      <c r="D2292" s="174"/>
      <c r="E2292" s="175"/>
      <c r="F2292" s="176" t="s">
        <v>530</v>
      </c>
      <c r="G2292" s="176" t="s">
        <v>726</v>
      </c>
      <c r="H2292" s="177"/>
      <c r="I2292" s="178">
        <v>2409</v>
      </c>
      <c r="J2292" s="177"/>
      <c r="K2292" s="178" t="str">
        <f t="shared" si="35"/>
        <v>***</v>
      </c>
    </row>
    <row r="2293" spans="1:11" x14ac:dyDescent="0.2">
      <c r="A2293" s="1" t="s">
        <v>528</v>
      </c>
      <c r="C2293" s="173"/>
      <c r="D2293" s="174"/>
      <c r="E2293" s="175" t="s">
        <v>709</v>
      </c>
      <c r="F2293" s="176"/>
      <c r="G2293" s="176"/>
      <c r="H2293" s="177">
        <v>15591</v>
      </c>
      <c r="I2293" s="178">
        <v>14913</v>
      </c>
      <c r="J2293" s="177"/>
      <c r="K2293" s="178">
        <f t="shared" si="35"/>
        <v>0.95651337309986528</v>
      </c>
    </row>
    <row r="2294" spans="1:11" hidden="1" x14ac:dyDescent="0.2">
      <c r="A2294" s="1" t="s">
        <v>528</v>
      </c>
      <c r="C2294" s="173"/>
      <c r="D2294" s="174"/>
      <c r="E2294" s="175"/>
      <c r="F2294" s="176" t="s">
        <v>710</v>
      </c>
      <c r="G2294" s="176" t="s">
        <v>726</v>
      </c>
      <c r="H2294" s="177"/>
      <c r="I2294" s="178">
        <v>14913</v>
      </c>
      <c r="J2294" s="177"/>
      <c r="K2294" s="178" t="str">
        <f t="shared" si="35"/>
        <v>***</v>
      </c>
    </row>
    <row r="2295" spans="1:11" x14ac:dyDescent="0.2">
      <c r="A2295" s="1" t="s">
        <v>13</v>
      </c>
      <c r="C2295" s="19" t="s">
        <v>1207</v>
      </c>
      <c r="D2295" s="25" t="s">
        <v>64</v>
      </c>
      <c r="E2295" s="20" t="s">
        <v>713</v>
      </c>
      <c r="F2295" s="21"/>
      <c r="G2295" s="21"/>
      <c r="H2295" s="28">
        <v>21012</v>
      </c>
      <c r="I2295" s="29">
        <v>21329</v>
      </c>
      <c r="J2295" s="28" t="s">
        <v>15</v>
      </c>
      <c r="K2295" s="29">
        <f t="shared" si="35"/>
        <v>1.0150866171711403</v>
      </c>
    </row>
    <row r="2296" spans="1:11" x14ac:dyDescent="0.2">
      <c r="A2296" s="1" t="s">
        <v>16</v>
      </c>
      <c r="C2296" s="22"/>
      <c r="D2296" s="157"/>
      <c r="E2296" s="23" t="s">
        <v>786</v>
      </c>
      <c r="F2296" s="24"/>
      <c r="G2296" s="24"/>
      <c r="H2296" s="30">
        <v>21012</v>
      </c>
      <c r="I2296" s="31">
        <v>21329</v>
      </c>
      <c r="J2296" s="30"/>
      <c r="K2296" s="31">
        <f t="shared" si="35"/>
        <v>1.0150866171711403</v>
      </c>
    </row>
    <row r="2297" spans="1:11" x14ac:dyDescent="0.2">
      <c r="A2297" s="1" t="s">
        <v>528</v>
      </c>
      <c r="C2297" s="173"/>
      <c r="D2297" s="174"/>
      <c r="E2297" s="175" t="s">
        <v>529</v>
      </c>
      <c r="F2297" s="176"/>
      <c r="G2297" s="176"/>
      <c r="H2297" s="177">
        <v>975</v>
      </c>
      <c r="I2297" s="178">
        <v>975</v>
      </c>
      <c r="J2297" s="177"/>
      <c r="K2297" s="178">
        <f t="shared" si="35"/>
        <v>1</v>
      </c>
    </row>
    <row r="2298" spans="1:11" hidden="1" x14ac:dyDescent="0.2">
      <c r="A2298" s="1" t="s">
        <v>528</v>
      </c>
      <c r="C2298" s="173"/>
      <c r="D2298" s="174"/>
      <c r="E2298" s="175"/>
      <c r="F2298" s="176" t="s">
        <v>530</v>
      </c>
      <c r="G2298" s="176" t="s">
        <v>726</v>
      </c>
      <c r="H2298" s="177"/>
      <c r="I2298" s="178">
        <v>975</v>
      </c>
      <c r="J2298" s="177"/>
      <c r="K2298" s="178" t="str">
        <f t="shared" si="35"/>
        <v>***</v>
      </c>
    </row>
    <row r="2299" spans="1:11" x14ac:dyDescent="0.2">
      <c r="A2299" s="1" t="s">
        <v>528</v>
      </c>
      <c r="C2299" s="173"/>
      <c r="D2299" s="174"/>
      <c r="E2299" s="175" t="s">
        <v>709</v>
      </c>
      <c r="F2299" s="176"/>
      <c r="G2299" s="176"/>
      <c r="H2299" s="177">
        <v>20037</v>
      </c>
      <c r="I2299" s="178">
        <v>20354</v>
      </c>
      <c r="J2299" s="177"/>
      <c r="K2299" s="178">
        <f t="shared" si="35"/>
        <v>1.015820731646454</v>
      </c>
    </row>
    <row r="2300" spans="1:11" hidden="1" x14ac:dyDescent="0.2">
      <c r="A2300" s="1" t="s">
        <v>528</v>
      </c>
      <c r="C2300" s="173"/>
      <c r="D2300" s="174"/>
      <c r="E2300" s="175"/>
      <c r="F2300" s="176" t="s">
        <v>710</v>
      </c>
      <c r="G2300" s="176" t="s">
        <v>726</v>
      </c>
      <c r="H2300" s="177"/>
      <c r="I2300" s="178">
        <v>20354</v>
      </c>
      <c r="J2300" s="177"/>
      <c r="K2300" s="178" t="str">
        <f t="shared" ref="K2300:K2363" si="36">IF(H2300=0,"***",I2300/H2300)</f>
        <v>***</v>
      </c>
    </row>
    <row r="2301" spans="1:11" x14ac:dyDescent="0.2">
      <c r="A2301" s="1" t="s">
        <v>13</v>
      </c>
      <c r="C2301" s="19" t="s">
        <v>1208</v>
      </c>
      <c r="D2301" s="25" t="s">
        <v>65</v>
      </c>
      <c r="E2301" s="20" t="s">
        <v>66</v>
      </c>
      <c r="F2301" s="21"/>
      <c r="G2301" s="21"/>
      <c r="H2301" s="28">
        <v>31022</v>
      </c>
      <c r="I2301" s="29">
        <v>33359</v>
      </c>
      <c r="J2301" s="28" t="s">
        <v>15</v>
      </c>
      <c r="K2301" s="29">
        <f t="shared" si="36"/>
        <v>1.0753336341950874</v>
      </c>
    </row>
    <row r="2302" spans="1:11" x14ac:dyDescent="0.2">
      <c r="A2302" s="1" t="s">
        <v>16</v>
      </c>
      <c r="C2302" s="22"/>
      <c r="D2302" s="157"/>
      <c r="E2302" s="23" t="s">
        <v>63</v>
      </c>
      <c r="F2302" s="24"/>
      <c r="G2302" s="24"/>
      <c r="H2302" s="30">
        <v>31022</v>
      </c>
      <c r="I2302" s="31">
        <v>33359</v>
      </c>
      <c r="J2302" s="30"/>
      <c r="K2302" s="31">
        <f t="shared" si="36"/>
        <v>1.0753336341950874</v>
      </c>
    </row>
    <row r="2303" spans="1:11" x14ac:dyDescent="0.2">
      <c r="A2303" s="1" t="s">
        <v>528</v>
      </c>
      <c r="C2303" s="173"/>
      <c r="D2303" s="174"/>
      <c r="E2303" s="175" t="s">
        <v>709</v>
      </c>
      <c r="F2303" s="176"/>
      <c r="G2303" s="176"/>
      <c r="H2303" s="177">
        <v>31022</v>
      </c>
      <c r="I2303" s="178">
        <v>33359</v>
      </c>
      <c r="J2303" s="177"/>
      <c r="K2303" s="178">
        <f t="shared" si="36"/>
        <v>1.0753336341950874</v>
      </c>
    </row>
    <row r="2304" spans="1:11" hidden="1" x14ac:dyDescent="0.2">
      <c r="A2304" s="1" t="s">
        <v>528</v>
      </c>
      <c r="C2304" s="173"/>
      <c r="D2304" s="174"/>
      <c r="E2304" s="175"/>
      <c r="F2304" s="176" t="s">
        <v>710</v>
      </c>
      <c r="G2304" s="176" t="s">
        <v>711</v>
      </c>
      <c r="H2304" s="177"/>
      <c r="I2304" s="178">
        <v>33359</v>
      </c>
      <c r="J2304" s="177"/>
      <c r="K2304" s="178" t="str">
        <f t="shared" si="36"/>
        <v>***</v>
      </c>
    </row>
    <row r="2305" spans="1:11" x14ac:dyDescent="0.2">
      <c r="A2305" s="1" t="s">
        <v>13</v>
      </c>
      <c r="C2305" s="19" t="s">
        <v>1209</v>
      </c>
      <c r="D2305" s="25" t="s">
        <v>65</v>
      </c>
      <c r="E2305" s="20" t="s">
        <v>66</v>
      </c>
      <c r="F2305" s="21"/>
      <c r="G2305" s="21"/>
      <c r="H2305" s="28">
        <v>17860</v>
      </c>
      <c r="I2305" s="29">
        <v>19284</v>
      </c>
      <c r="J2305" s="28" t="s">
        <v>15</v>
      </c>
      <c r="K2305" s="29">
        <f t="shared" si="36"/>
        <v>1.0797312430011199</v>
      </c>
    </row>
    <row r="2306" spans="1:11" x14ac:dyDescent="0.2">
      <c r="A2306" s="1" t="s">
        <v>16</v>
      </c>
      <c r="C2306" s="22"/>
      <c r="D2306" s="157"/>
      <c r="E2306" s="23" t="s">
        <v>1205</v>
      </c>
      <c r="F2306" s="24"/>
      <c r="G2306" s="24"/>
      <c r="H2306" s="30">
        <v>17860</v>
      </c>
      <c r="I2306" s="31">
        <v>19284</v>
      </c>
      <c r="J2306" s="30"/>
      <c r="K2306" s="31">
        <f t="shared" si="36"/>
        <v>1.0797312430011199</v>
      </c>
    </row>
    <row r="2307" spans="1:11" x14ac:dyDescent="0.2">
      <c r="A2307" s="1" t="s">
        <v>528</v>
      </c>
      <c r="C2307" s="173"/>
      <c r="D2307" s="174"/>
      <c r="E2307" s="175" t="s">
        <v>709</v>
      </c>
      <c r="F2307" s="176"/>
      <c r="G2307" s="176"/>
      <c r="H2307" s="177">
        <v>17860</v>
      </c>
      <c r="I2307" s="178">
        <v>19284</v>
      </c>
      <c r="J2307" s="177"/>
      <c r="K2307" s="178">
        <f t="shared" si="36"/>
        <v>1.0797312430011199</v>
      </c>
    </row>
    <row r="2308" spans="1:11" hidden="1" x14ac:dyDescent="0.2">
      <c r="A2308" s="1" t="s">
        <v>528</v>
      </c>
      <c r="C2308" s="173"/>
      <c r="D2308" s="174"/>
      <c r="E2308" s="175"/>
      <c r="F2308" s="176" t="s">
        <v>710</v>
      </c>
      <c r="G2308" s="176" t="s">
        <v>711</v>
      </c>
      <c r="H2308" s="177"/>
      <c r="I2308" s="178">
        <v>19284</v>
      </c>
      <c r="J2308" s="177"/>
      <c r="K2308" s="178" t="str">
        <f t="shared" si="36"/>
        <v>***</v>
      </c>
    </row>
    <row r="2309" spans="1:11" x14ac:dyDescent="0.2">
      <c r="A2309" s="1" t="s">
        <v>13</v>
      </c>
      <c r="C2309" s="19" t="s">
        <v>1210</v>
      </c>
      <c r="D2309" s="25" t="s">
        <v>65</v>
      </c>
      <c r="E2309" s="20" t="s">
        <v>66</v>
      </c>
      <c r="F2309" s="21"/>
      <c r="G2309" s="21"/>
      <c r="H2309" s="28">
        <v>49448</v>
      </c>
      <c r="I2309" s="29">
        <v>53801</v>
      </c>
      <c r="J2309" s="28" t="s">
        <v>15</v>
      </c>
      <c r="K2309" s="29">
        <f t="shared" si="36"/>
        <v>1.0880318718653939</v>
      </c>
    </row>
    <row r="2310" spans="1:11" x14ac:dyDescent="0.2">
      <c r="A2310" s="1" t="s">
        <v>16</v>
      </c>
      <c r="C2310" s="22"/>
      <c r="D2310" s="157"/>
      <c r="E2310" s="23" t="s">
        <v>63</v>
      </c>
      <c r="F2310" s="24"/>
      <c r="G2310" s="24"/>
      <c r="H2310" s="30">
        <v>49448</v>
      </c>
      <c r="I2310" s="31">
        <v>53801</v>
      </c>
      <c r="J2310" s="30"/>
      <c r="K2310" s="31">
        <f t="shared" si="36"/>
        <v>1.0880318718653939</v>
      </c>
    </row>
    <row r="2311" spans="1:11" x14ac:dyDescent="0.2">
      <c r="A2311" s="1" t="s">
        <v>528</v>
      </c>
      <c r="C2311" s="173"/>
      <c r="D2311" s="174"/>
      <c r="E2311" s="175" t="s">
        <v>709</v>
      </c>
      <c r="F2311" s="176"/>
      <c r="G2311" s="176"/>
      <c r="H2311" s="177">
        <v>49448</v>
      </c>
      <c r="I2311" s="178">
        <v>53801</v>
      </c>
      <c r="J2311" s="177"/>
      <c r="K2311" s="178">
        <f t="shared" si="36"/>
        <v>1.0880318718653939</v>
      </c>
    </row>
    <row r="2312" spans="1:11" hidden="1" x14ac:dyDescent="0.2">
      <c r="A2312" s="1" t="s">
        <v>528</v>
      </c>
      <c r="C2312" s="173"/>
      <c r="D2312" s="174"/>
      <c r="E2312" s="175"/>
      <c r="F2312" s="176" t="s">
        <v>710</v>
      </c>
      <c r="G2312" s="176" t="s">
        <v>711</v>
      </c>
      <c r="H2312" s="177"/>
      <c r="I2312" s="178">
        <v>53801</v>
      </c>
      <c r="J2312" s="177"/>
      <c r="K2312" s="178" t="str">
        <f t="shared" si="36"/>
        <v>***</v>
      </c>
    </row>
    <row r="2313" spans="1:11" x14ac:dyDescent="0.2">
      <c r="A2313" s="1" t="s">
        <v>13</v>
      </c>
      <c r="C2313" s="19" t="s">
        <v>1211</v>
      </c>
      <c r="D2313" s="25" t="s">
        <v>65</v>
      </c>
      <c r="E2313" s="20" t="s">
        <v>66</v>
      </c>
      <c r="F2313" s="21"/>
      <c r="G2313" s="21"/>
      <c r="H2313" s="28">
        <v>51769</v>
      </c>
      <c r="I2313" s="29">
        <v>57183</v>
      </c>
      <c r="J2313" s="28" t="s">
        <v>15</v>
      </c>
      <c r="K2313" s="29">
        <f t="shared" si="36"/>
        <v>1.1045799609805096</v>
      </c>
    </row>
    <row r="2314" spans="1:11" x14ac:dyDescent="0.2">
      <c r="A2314" s="1" t="s">
        <v>16</v>
      </c>
      <c r="C2314" s="22"/>
      <c r="D2314" s="157"/>
      <c r="E2314" s="23" t="s">
        <v>63</v>
      </c>
      <c r="F2314" s="24"/>
      <c r="G2314" s="24"/>
      <c r="H2314" s="30">
        <v>51769</v>
      </c>
      <c r="I2314" s="31">
        <v>57183</v>
      </c>
      <c r="J2314" s="30"/>
      <c r="K2314" s="31">
        <f t="shared" si="36"/>
        <v>1.1045799609805096</v>
      </c>
    </row>
    <row r="2315" spans="1:11" x14ac:dyDescent="0.2">
      <c r="A2315" s="1" t="s">
        <v>528</v>
      </c>
      <c r="C2315" s="173"/>
      <c r="D2315" s="174"/>
      <c r="E2315" s="175" t="s">
        <v>709</v>
      </c>
      <c r="F2315" s="176"/>
      <c r="G2315" s="176"/>
      <c r="H2315" s="177">
        <v>51769</v>
      </c>
      <c r="I2315" s="178">
        <v>57183</v>
      </c>
      <c r="J2315" s="177"/>
      <c r="K2315" s="178">
        <f t="shared" si="36"/>
        <v>1.1045799609805096</v>
      </c>
    </row>
    <row r="2316" spans="1:11" hidden="1" x14ac:dyDescent="0.2">
      <c r="A2316" s="1" t="s">
        <v>528</v>
      </c>
      <c r="C2316" s="173"/>
      <c r="D2316" s="174"/>
      <c r="E2316" s="175"/>
      <c r="F2316" s="176" t="s">
        <v>710</v>
      </c>
      <c r="G2316" s="176" t="s">
        <v>711</v>
      </c>
      <c r="H2316" s="177"/>
      <c r="I2316" s="178">
        <v>57183</v>
      </c>
      <c r="J2316" s="177"/>
      <c r="K2316" s="178" t="str">
        <f t="shared" si="36"/>
        <v>***</v>
      </c>
    </row>
    <row r="2317" spans="1:11" x14ac:dyDescent="0.2">
      <c r="A2317" s="1" t="s">
        <v>13</v>
      </c>
      <c r="C2317" s="19" t="s">
        <v>1212</v>
      </c>
      <c r="D2317" s="25" t="s">
        <v>65</v>
      </c>
      <c r="E2317" s="20" t="s">
        <v>66</v>
      </c>
      <c r="F2317" s="21"/>
      <c r="G2317" s="21"/>
      <c r="H2317" s="28">
        <v>55281</v>
      </c>
      <c r="I2317" s="29">
        <v>58419</v>
      </c>
      <c r="J2317" s="28" t="s">
        <v>15</v>
      </c>
      <c r="K2317" s="29">
        <f t="shared" si="36"/>
        <v>1.056764530308786</v>
      </c>
    </row>
    <row r="2318" spans="1:11" x14ac:dyDescent="0.2">
      <c r="A2318" s="1" t="s">
        <v>16</v>
      </c>
      <c r="C2318" s="22"/>
      <c r="D2318" s="157"/>
      <c r="E2318" s="23" t="s">
        <v>63</v>
      </c>
      <c r="F2318" s="24"/>
      <c r="G2318" s="24"/>
      <c r="H2318" s="30">
        <v>55281</v>
      </c>
      <c r="I2318" s="31">
        <v>58419</v>
      </c>
      <c r="J2318" s="30"/>
      <c r="K2318" s="31">
        <f t="shared" si="36"/>
        <v>1.056764530308786</v>
      </c>
    </row>
    <row r="2319" spans="1:11" x14ac:dyDescent="0.2">
      <c r="A2319" s="1" t="s">
        <v>528</v>
      </c>
      <c r="C2319" s="173"/>
      <c r="D2319" s="174"/>
      <c r="E2319" s="175" t="s">
        <v>709</v>
      </c>
      <c r="F2319" s="176"/>
      <c r="G2319" s="176"/>
      <c r="H2319" s="177">
        <v>55281</v>
      </c>
      <c r="I2319" s="178">
        <v>58419</v>
      </c>
      <c r="J2319" s="177"/>
      <c r="K2319" s="178">
        <f t="shared" si="36"/>
        <v>1.056764530308786</v>
      </c>
    </row>
    <row r="2320" spans="1:11" hidden="1" x14ac:dyDescent="0.2">
      <c r="A2320" s="1" t="s">
        <v>528</v>
      </c>
      <c r="C2320" s="173"/>
      <c r="D2320" s="174"/>
      <c r="E2320" s="175"/>
      <c r="F2320" s="176" t="s">
        <v>710</v>
      </c>
      <c r="G2320" s="176" t="s">
        <v>711</v>
      </c>
      <c r="H2320" s="177"/>
      <c r="I2320" s="178">
        <v>58419</v>
      </c>
      <c r="J2320" s="177"/>
      <c r="K2320" s="178" t="str">
        <f t="shared" si="36"/>
        <v>***</v>
      </c>
    </row>
    <row r="2321" spans="1:11" x14ac:dyDescent="0.2">
      <c r="A2321" s="1" t="s">
        <v>13</v>
      </c>
      <c r="C2321" s="19" t="s">
        <v>1213</v>
      </c>
      <c r="D2321" s="25" t="s">
        <v>65</v>
      </c>
      <c r="E2321" s="20" t="s">
        <v>66</v>
      </c>
      <c r="F2321" s="21"/>
      <c r="G2321" s="21"/>
      <c r="H2321" s="28">
        <v>52854</v>
      </c>
      <c r="I2321" s="29">
        <v>56653</v>
      </c>
      <c r="J2321" s="28" t="s">
        <v>15</v>
      </c>
      <c r="K2321" s="29">
        <f t="shared" si="36"/>
        <v>1.0718772467552125</v>
      </c>
    </row>
    <row r="2322" spans="1:11" x14ac:dyDescent="0.2">
      <c r="A2322" s="1" t="s">
        <v>16</v>
      </c>
      <c r="C2322" s="22"/>
      <c r="D2322" s="157"/>
      <c r="E2322" s="23" t="s">
        <v>63</v>
      </c>
      <c r="F2322" s="24"/>
      <c r="G2322" s="24"/>
      <c r="H2322" s="30">
        <v>52854</v>
      </c>
      <c r="I2322" s="31">
        <v>56653</v>
      </c>
      <c r="J2322" s="30"/>
      <c r="K2322" s="31">
        <f t="shared" si="36"/>
        <v>1.0718772467552125</v>
      </c>
    </row>
    <row r="2323" spans="1:11" x14ac:dyDescent="0.2">
      <c r="A2323" s="1" t="s">
        <v>528</v>
      </c>
      <c r="C2323" s="173"/>
      <c r="D2323" s="174"/>
      <c r="E2323" s="175" t="s">
        <v>709</v>
      </c>
      <c r="F2323" s="176"/>
      <c r="G2323" s="176"/>
      <c r="H2323" s="177">
        <v>52854</v>
      </c>
      <c r="I2323" s="178">
        <v>56653</v>
      </c>
      <c r="J2323" s="177"/>
      <c r="K2323" s="178">
        <f t="shared" si="36"/>
        <v>1.0718772467552125</v>
      </c>
    </row>
    <row r="2324" spans="1:11" hidden="1" x14ac:dyDescent="0.2">
      <c r="A2324" s="1" t="s">
        <v>528</v>
      </c>
      <c r="C2324" s="173"/>
      <c r="D2324" s="174"/>
      <c r="E2324" s="175"/>
      <c r="F2324" s="176" t="s">
        <v>710</v>
      </c>
      <c r="G2324" s="176" t="s">
        <v>711</v>
      </c>
      <c r="H2324" s="177"/>
      <c r="I2324" s="178">
        <v>56653</v>
      </c>
      <c r="J2324" s="177"/>
      <c r="K2324" s="178" t="str">
        <f t="shared" si="36"/>
        <v>***</v>
      </c>
    </row>
    <row r="2325" spans="1:11" x14ac:dyDescent="0.2">
      <c r="A2325" s="1" t="s">
        <v>13</v>
      </c>
      <c r="C2325" s="19" t="s">
        <v>1214</v>
      </c>
      <c r="D2325" s="25" t="s">
        <v>65</v>
      </c>
      <c r="E2325" s="20" t="s">
        <v>66</v>
      </c>
      <c r="F2325" s="21"/>
      <c r="G2325" s="21"/>
      <c r="H2325" s="28">
        <v>39914</v>
      </c>
      <c r="I2325" s="29">
        <v>44368</v>
      </c>
      <c r="J2325" s="28" t="s">
        <v>15</v>
      </c>
      <c r="K2325" s="29">
        <f t="shared" si="36"/>
        <v>1.1115899183243974</v>
      </c>
    </row>
    <row r="2326" spans="1:11" x14ac:dyDescent="0.2">
      <c r="A2326" s="1" t="s">
        <v>16</v>
      </c>
      <c r="C2326" s="22"/>
      <c r="D2326" s="157"/>
      <c r="E2326" s="23" t="s">
        <v>63</v>
      </c>
      <c r="F2326" s="24"/>
      <c r="G2326" s="24"/>
      <c r="H2326" s="30">
        <v>39914</v>
      </c>
      <c r="I2326" s="31">
        <v>44368</v>
      </c>
      <c r="J2326" s="30"/>
      <c r="K2326" s="31">
        <f t="shared" si="36"/>
        <v>1.1115899183243974</v>
      </c>
    </row>
    <row r="2327" spans="1:11" x14ac:dyDescent="0.2">
      <c r="A2327" s="1" t="s">
        <v>528</v>
      </c>
      <c r="C2327" s="173"/>
      <c r="D2327" s="174"/>
      <c r="E2327" s="175" t="s">
        <v>709</v>
      </c>
      <c r="F2327" s="176"/>
      <c r="G2327" s="176"/>
      <c r="H2327" s="177">
        <v>39914</v>
      </c>
      <c r="I2327" s="178">
        <v>44368</v>
      </c>
      <c r="J2327" s="177"/>
      <c r="K2327" s="178">
        <f t="shared" si="36"/>
        <v>1.1115899183243974</v>
      </c>
    </row>
    <row r="2328" spans="1:11" hidden="1" x14ac:dyDescent="0.2">
      <c r="A2328" s="1" t="s">
        <v>528</v>
      </c>
      <c r="C2328" s="173"/>
      <c r="D2328" s="174"/>
      <c r="E2328" s="175"/>
      <c r="F2328" s="176" t="s">
        <v>710</v>
      </c>
      <c r="G2328" s="176" t="s">
        <v>711</v>
      </c>
      <c r="H2328" s="177"/>
      <c r="I2328" s="178">
        <v>44368</v>
      </c>
      <c r="J2328" s="177"/>
      <c r="K2328" s="178" t="str">
        <f t="shared" si="36"/>
        <v>***</v>
      </c>
    </row>
    <row r="2329" spans="1:11" x14ac:dyDescent="0.2">
      <c r="A2329" s="1" t="s">
        <v>13</v>
      </c>
      <c r="C2329" s="19" t="s">
        <v>1215</v>
      </c>
      <c r="D2329" s="25" t="s">
        <v>65</v>
      </c>
      <c r="E2329" s="20" t="s">
        <v>66</v>
      </c>
      <c r="F2329" s="21"/>
      <c r="G2329" s="21"/>
      <c r="H2329" s="28">
        <v>57229</v>
      </c>
      <c r="I2329" s="29">
        <v>63440</v>
      </c>
      <c r="J2329" s="28" t="s">
        <v>15</v>
      </c>
      <c r="K2329" s="29">
        <f t="shared" si="36"/>
        <v>1.1085288926942634</v>
      </c>
    </row>
    <row r="2330" spans="1:11" x14ac:dyDescent="0.2">
      <c r="A2330" s="1" t="s">
        <v>16</v>
      </c>
      <c r="C2330" s="22"/>
      <c r="D2330" s="157"/>
      <c r="E2330" s="23" t="s">
        <v>63</v>
      </c>
      <c r="F2330" s="24"/>
      <c r="G2330" s="24"/>
      <c r="H2330" s="30">
        <v>57229</v>
      </c>
      <c r="I2330" s="31">
        <v>63440</v>
      </c>
      <c r="J2330" s="30"/>
      <c r="K2330" s="31">
        <f t="shared" si="36"/>
        <v>1.1085288926942634</v>
      </c>
    </row>
    <row r="2331" spans="1:11" x14ac:dyDescent="0.2">
      <c r="A2331" s="1" t="s">
        <v>528</v>
      </c>
      <c r="C2331" s="173"/>
      <c r="D2331" s="174"/>
      <c r="E2331" s="175" t="s">
        <v>709</v>
      </c>
      <c r="F2331" s="176"/>
      <c r="G2331" s="176"/>
      <c r="H2331" s="177">
        <v>57229</v>
      </c>
      <c r="I2331" s="178">
        <v>63440</v>
      </c>
      <c r="J2331" s="177"/>
      <c r="K2331" s="178">
        <f t="shared" si="36"/>
        <v>1.1085288926942634</v>
      </c>
    </row>
    <row r="2332" spans="1:11" hidden="1" x14ac:dyDescent="0.2">
      <c r="A2332" s="1" t="s">
        <v>528</v>
      </c>
      <c r="C2332" s="173"/>
      <c r="D2332" s="174"/>
      <c r="E2332" s="175"/>
      <c r="F2332" s="176" t="s">
        <v>710</v>
      </c>
      <c r="G2332" s="176" t="s">
        <v>711</v>
      </c>
      <c r="H2332" s="177"/>
      <c r="I2332" s="178">
        <v>63440</v>
      </c>
      <c r="J2332" s="177"/>
      <c r="K2332" s="178" t="str">
        <f t="shared" si="36"/>
        <v>***</v>
      </c>
    </row>
    <row r="2333" spans="1:11" x14ac:dyDescent="0.2">
      <c r="A2333" s="1" t="s">
        <v>13</v>
      </c>
      <c r="C2333" s="19" t="s">
        <v>1216</v>
      </c>
      <c r="D2333" s="25" t="s">
        <v>65</v>
      </c>
      <c r="E2333" s="20" t="s">
        <v>66</v>
      </c>
      <c r="F2333" s="21"/>
      <c r="G2333" s="21"/>
      <c r="H2333" s="28">
        <v>53940</v>
      </c>
      <c r="I2333" s="29">
        <v>58738</v>
      </c>
      <c r="J2333" s="28" t="s">
        <v>15</v>
      </c>
      <c r="K2333" s="29">
        <f t="shared" si="36"/>
        <v>1.088950685947349</v>
      </c>
    </row>
    <row r="2334" spans="1:11" x14ac:dyDescent="0.2">
      <c r="A2334" s="1" t="s">
        <v>16</v>
      </c>
      <c r="C2334" s="22"/>
      <c r="D2334" s="157"/>
      <c r="E2334" s="23" t="s">
        <v>63</v>
      </c>
      <c r="F2334" s="24"/>
      <c r="G2334" s="24"/>
      <c r="H2334" s="30">
        <v>53940</v>
      </c>
      <c r="I2334" s="31">
        <v>58738</v>
      </c>
      <c r="J2334" s="30"/>
      <c r="K2334" s="31">
        <f t="shared" si="36"/>
        <v>1.088950685947349</v>
      </c>
    </row>
    <row r="2335" spans="1:11" x14ac:dyDescent="0.2">
      <c r="A2335" s="1" t="s">
        <v>528</v>
      </c>
      <c r="C2335" s="173"/>
      <c r="D2335" s="174"/>
      <c r="E2335" s="175" t="s">
        <v>709</v>
      </c>
      <c r="F2335" s="176"/>
      <c r="G2335" s="176"/>
      <c r="H2335" s="177">
        <v>53940</v>
      </c>
      <c r="I2335" s="178">
        <v>58738</v>
      </c>
      <c r="J2335" s="177"/>
      <c r="K2335" s="178">
        <f t="shared" si="36"/>
        <v>1.088950685947349</v>
      </c>
    </row>
    <row r="2336" spans="1:11" hidden="1" x14ac:dyDescent="0.2">
      <c r="A2336" s="1" t="s">
        <v>528</v>
      </c>
      <c r="C2336" s="173"/>
      <c r="D2336" s="174"/>
      <c r="E2336" s="175"/>
      <c r="F2336" s="176" t="s">
        <v>710</v>
      </c>
      <c r="G2336" s="176" t="s">
        <v>711</v>
      </c>
      <c r="H2336" s="177"/>
      <c r="I2336" s="178">
        <v>58738</v>
      </c>
      <c r="J2336" s="177"/>
      <c r="K2336" s="178" t="str">
        <f t="shared" si="36"/>
        <v>***</v>
      </c>
    </row>
    <row r="2337" spans="1:11" x14ac:dyDescent="0.2">
      <c r="A2337" s="1" t="s">
        <v>13</v>
      </c>
      <c r="C2337" s="19" t="s">
        <v>1217</v>
      </c>
      <c r="D2337" s="25" t="s">
        <v>65</v>
      </c>
      <c r="E2337" s="20" t="s">
        <v>66</v>
      </c>
      <c r="F2337" s="21"/>
      <c r="G2337" s="21"/>
      <c r="H2337" s="28">
        <v>58051</v>
      </c>
      <c r="I2337" s="29">
        <v>63526</v>
      </c>
      <c r="J2337" s="28" t="s">
        <v>15</v>
      </c>
      <c r="K2337" s="29">
        <f t="shared" si="36"/>
        <v>1.0943136207817263</v>
      </c>
    </row>
    <row r="2338" spans="1:11" x14ac:dyDescent="0.2">
      <c r="A2338" s="1" t="s">
        <v>16</v>
      </c>
      <c r="C2338" s="22"/>
      <c r="D2338" s="157"/>
      <c r="E2338" s="23" t="s">
        <v>63</v>
      </c>
      <c r="F2338" s="24"/>
      <c r="G2338" s="24"/>
      <c r="H2338" s="30">
        <v>58051</v>
      </c>
      <c r="I2338" s="31">
        <v>63526</v>
      </c>
      <c r="J2338" s="30"/>
      <c r="K2338" s="31">
        <f t="shared" si="36"/>
        <v>1.0943136207817263</v>
      </c>
    </row>
    <row r="2339" spans="1:11" x14ac:dyDescent="0.2">
      <c r="A2339" s="1" t="s">
        <v>528</v>
      </c>
      <c r="C2339" s="173"/>
      <c r="D2339" s="174"/>
      <c r="E2339" s="175" t="s">
        <v>709</v>
      </c>
      <c r="F2339" s="176"/>
      <c r="G2339" s="176"/>
      <c r="H2339" s="177">
        <v>58051</v>
      </c>
      <c r="I2339" s="178">
        <v>63526</v>
      </c>
      <c r="J2339" s="177"/>
      <c r="K2339" s="178">
        <f t="shared" si="36"/>
        <v>1.0943136207817263</v>
      </c>
    </row>
    <row r="2340" spans="1:11" hidden="1" x14ac:dyDescent="0.2">
      <c r="A2340" s="1" t="s">
        <v>528</v>
      </c>
      <c r="C2340" s="173"/>
      <c r="D2340" s="174"/>
      <c r="E2340" s="175"/>
      <c r="F2340" s="176" t="s">
        <v>710</v>
      </c>
      <c r="G2340" s="176" t="s">
        <v>711</v>
      </c>
      <c r="H2340" s="177"/>
      <c r="I2340" s="178">
        <v>63526</v>
      </c>
      <c r="J2340" s="177"/>
      <c r="K2340" s="178" t="str">
        <f t="shared" si="36"/>
        <v>***</v>
      </c>
    </row>
    <row r="2341" spans="1:11" x14ac:dyDescent="0.2">
      <c r="A2341" s="1" t="s">
        <v>13</v>
      </c>
      <c r="C2341" s="19" t="s">
        <v>1218</v>
      </c>
      <c r="D2341" s="25" t="s">
        <v>64</v>
      </c>
      <c r="E2341" s="20" t="s">
        <v>713</v>
      </c>
      <c r="F2341" s="21"/>
      <c r="G2341" s="21"/>
      <c r="H2341" s="28">
        <v>45347</v>
      </c>
      <c r="I2341" s="29">
        <v>45598</v>
      </c>
      <c r="J2341" s="28" t="s">
        <v>15</v>
      </c>
      <c r="K2341" s="29">
        <f t="shared" si="36"/>
        <v>1.005535096037224</v>
      </c>
    </row>
    <row r="2342" spans="1:11" x14ac:dyDescent="0.2">
      <c r="A2342" s="1" t="s">
        <v>16</v>
      </c>
      <c r="C2342" s="22"/>
      <c r="D2342" s="157"/>
      <c r="E2342" s="23" t="s">
        <v>786</v>
      </c>
      <c r="F2342" s="24"/>
      <c r="G2342" s="24"/>
      <c r="H2342" s="30">
        <v>45347</v>
      </c>
      <c r="I2342" s="31">
        <v>45598</v>
      </c>
      <c r="J2342" s="30"/>
      <c r="K2342" s="31">
        <f t="shared" si="36"/>
        <v>1.005535096037224</v>
      </c>
    </row>
    <row r="2343" spans="1:11" x14ac:dyDescent="0.2">
      <c r="A2343" s="1" t="s">
        <v>528</v>
      </c>
      <c r="C2343" s="173"/>
      <c r="D2343" s="174"/>
      <c r="E2343" s="175" t="s">
        <v>529</v>
      </c>
      <c r="F2343" s="176"/>
      <c r="G2343" s="176"/>
      <c r="H2343" s="177">
        <v>5103</v>
      </c>
      <c r="I2343" s="178">
        <v>5103</v>
      </c>
      <c r="J2343" s="177"/>
      <c r="K2343" s="178">
        <f t="shared" si="36"/>
        <v>1</v>
      </c>
    </row>
    <row r="2344" spans="1:11" hidden="1" x14ac:dyDescent="0.2">
      <c r="A2344" s="1" t="s">
        <v>528</v>
      </c>
      <c r="C2344" s="173"/>
      <c r="D2344" s="174"/>
      <c r="E2344" s="175"/>
      <c r="F2344" s="176" t="s">
        <v>530</v>
      </c>
      <c r="G2344" s="176" t="s">
        <v>726</v>
      </c>
      <c r="H2344" s="177"/>
      <c r="I2344" s="178">
        <v>5103</v>
      </c>
      <c r="J2344" s="177"/>
      <c r="K2344" s="178" t="str">
        <f t="shared" si="36"/>
        <v>***</v>
      </c>
    </row>
    <row r="2345" spans="1:11" x14ac:dyDescent="0.2">
      <c r="A2345" s="1" t="s">
        <v>528</v>
      </c>
      <c r="C2345" s="173"/>
      <c r="D2345" s="174"/>
      <c r="E2345" s="175" t="s">
        <v>709</v>
      </c>
      <c r="F2345" s="176"/>
      <c r="G2345" s="176"/>
      <c r="H2345" s="177">
        <v>40244</v>
      </c>
      <c r="I2345" s="178">
        <v>40495</v>
      </c>
      <c r="J2345" s="177"/>
      <c r="K2345" s="178">
        <f t="shared" si="36"/>
        <v>1.0062369545770797</v>
      </c>
    </row>
    <row r="2346" spans="1:11" hidden="1" x14ac:dyDescent="0.2">
      <c r="A2346" s="1" t="s">
        <v>528</v>
      </c>
      <c r="C2346" s="173"/>
      <c r="D2346" s="174"/>
      <c r="E2346" s="175"/>
      <c r="F2346" s="176" t="s">
        <v>710</v>
      </c>
      <c r="G2346" s="176" t="s">
        <v>726</v>
      </c>
      <c r="H2346" s="177"/>
      <c r="I2346" s="178">
        <v>40495</v>
      </c>
      <c r="J2346" s="177"/>
      <c r="K2346" s="178" t="str">
        <f t="shared" si="36"/>
        <v>***</v>
      </c>
    </row>
    <row r="2347" spans="1:11" x14ac:dyDescent="0.2">
      <c r="A2347" s="1" t="s">
        <v>13</v>
      </c>
      <c r="C2347" s="19" t="s">
        <v>1219</v>
      </c>
      <c r="D2347" s="25" t="s">
        <v>64</v>
      </c>
      <c r="E2347" s="20" t="s">
        <v>713</v>
      </c>
      <c r="F2347" s="21"/>
      <c r="G2347" s="21"/>
      <c r="H2347" s="28">
        <v>34744</v>
      </c>
      <c r="I2347" s="29">
        <v>37753</v>
      </c>
      <c r="J2347" s="28" t="s">
        <v>15</v>
      </c>
      <c r="K2347" s="29">
        <f t="shared" si="36"/>
        <v>1.0866048814183744</v>
      </c>
    </row>
    <row r="2348" spans="1:11" x14ac:dyDescent="0.2">
      <c r="A2348" s="1" t="s">
        <v>16</v>
      </c>
      <c r="C2348" s="22"/>
      <c r="D2348" s="157"/>
      <c r="E2348" s="23" t="s">
        <v>786</v>
      </c>
      <c r="F2348" s="24"/>
      <c r="G2348" s="24"/>
      <c r="H2348" s="30">
        <v>34744</v>
      </c>
      <c r="I2348" s="31">
        <v>37753</v>
      </c>
      <c r="J2348" s="30"/>
      <c r="K2348" s="31">
        <f t="shared" si="36"/>
        <v>1.0866048814183744</v>
      </c>
    </row>
    <row r="2349" spans="1:11" x14ac:dyDescent="0.2">
      <c r="A2349" s="1" t="s">
        <v>528</v>
      </c>
      <c r="C2349" s="173"/>
      <c r="D2349" s="174"/>
      <c r="E2349" s="175" t="s">
        <v>529</v>
      </c>
      <c r="F2349" s="176"/>
      <c r="G2349" s="176"/>
      <c r="H2349" s="177">
        <v>3064</v>
      </c>
      <c r="I2349" s="178">
        <v>3064</v>
      </c>
      <c r="J2349" s="177"/>
      <c r="K2349" s="178">
        <f t="shared" si="36"/>
        <v>1</v>
      </c>
    </row>
    <row r="2350" spans="1:11" hidden="1" x14ac:dyDescent="0.2">
      <c r="A2350" s="1" t="s">
        <v>528</v>
      </c>
      <c r="C2350" s="173"/>
      <c r="D2350" s="174"/>
      <c r="E2350" s="175"/>
      <c r="F2350" s="176" t="s">
        <v>530</v>
      </c>
      <c r="G2350" s="176" t="s">
        <v>726</v>
      </c>
      <c r="H2350" s="177"/>
      <c r="I2350" s="178">
        <v>3064</v>
      </c>
      <c r="J2350" s="177"/>
      <c r="K2350" s="178" t="str">
        <f t="shared" si="36"/>
        <v>***</v>
      </c>
    </row>
    <row r="2351" spans="1:11" x14ac:dyDescent="0.2">
      <c r="A2351" s="1" t="s">
        <v>528</v>
      </c>
      <c r="C2351" s="173"/>
      <c r="D2351" s="174"/>
      <c r="E2351" s="175" t="s">
        <v>709</v>
      </c>
      <c r="F2351" s="176"/>
      <c r="G2351" s="176"/>
      <c r="H2351" s="177">
        <v>31680</v>
      </c>
      <c r="I2351" s="178">
        <v>34689</v>
      </c>
      <c r="J2351" s="177"/>
      <c r="K2351" s="178">
        <f t="shared" si="36"/>
        <v>1.0949810606060606</v>
      </c>
    </row>
    <row r="2352" spans="1:11" hidden="1" x14ac:dyDescent="0.2">
      <c r="A2352" s="1" t="s">
        <v>528</v>
      </c>
      <c r="C2352" s="173"/>
      <c r="D2352" s="174"/>
      <c r="E2352" s="175"/>
      <c r="F2352" s="176" t="s">
        <v>710</v>
      </c>
      <c r="G2352" s="176" t="s">
        <v>726</v>
      </c>
      <c r="H2352" s="177"/>
      <c r="I2352" s="178">
        <v>34689</v>
      </c>
      <c r="J2352" s="177"/>
      <c r="K2352" s="178" t="str">
        <f t="shared" si="36"/>
        <v>***</v>
      </c>
    </row>
    <row r="2353" spans="1:11" x14ac:dyDescent="0.2">
      <c r="A2353" s="1" t="s">
        <v>13</v>
      </c>
      <c r="C2353" s="19" t="s">
        <v>1220</v>
      </c>
      <c r="D2353" s="25" t="s">
        <v>65</v>
      </c>
      <c r="E2353" s="20" t="s">
        <v>66</v>
      </c>
      <c r="F2353" s="21"/>
      <c r="G2353" s="21"/>
      <c r="H2353" s="28">
        <v>66699</v>
      </c>
      <c r="I2353" s="29">
        <v>73970</v>
      </c>
      <c r="J2353" s="28" t="s">
        <v>15</v>
      </c>
      <c r="K2353" s="29">
        <f t="shared" si="36"/>
        <v>1.109012129117378</v>
      </c>
    </row>
    <row r="2354" spans="1:11" x14ac:dyDescent="0.2">
      <c r="A2354" s="1" t="s">
        <v>16</v>
      </c>
      <c r="C2354" s="22"/>
      <c r="D2354" s="157"/>
      <c r="E2354" s="23" t="s">
        <v>63</v>
      </c>
      <c r="F2354" s="24"/>
      <c r="G2354" s="24"/>
      <c r="H2354" s="30">
        <v>66699</v>
      </c>
      <c r="I2354" s="31">
        <v>73970</v>
      </c>
      <c r="J2354" s="30"/>
      <c r="K2354" s="31">
        <f t="shared" si="36"/>
        <v>1.109012129117378</v>
      </c>
    </row>
    <row r="2355" spans="1:11" x14ac:dyDescent="0.2">
      <c r="A2355" s="1" t="s">
        <v>528</v>
      </c>
      <c r="C2355" s="173"/>
      <c r="D2355" s="174"/>
      <c r="E2355" s="175" t="s">
        <v>709</v>
      </c>
      <c r="F2355" s="176"/>
      <c r="G2355" s="176"/>
      <c r="H2355" s="177">
        <v>66699</v>
      </c>
      <c r="I2355" s="178">
        <v>73970</v>
      </c>
      <c r="J2355" s="177"/>
      <c r="K2355" s="178">
        <f t="shared" si="36"/>
        <v>1.109012129117378</v>
      </c>
    </row>
    <row r="2356" spans="1:11" hidden="1" x14ac:dyDescent="0.2">
      <c r="A2356" s="1" t="s">
        <v>528</v>
      </c>
      <c r="C2356" s="173"/>
      <c r="D2356" s="174"/>
      <c r="E2356" s="175"/>
      <c r="F2356" s="176" t="s">
        <v>710</v>
      </c>
      <c r="G2356" s="176" t="s">
        <v>711</v>
      </c>
      <c r="H2356" s="177"/>
      <c r="I2356" s="178">
        <v>73970</v>
      </c>
      <c r="J2356" s="177"/>
      <c r="K2356" s="178" t="str">
        <f t="shared" si="36"/>
        <v>***</v>
      </c>
    </row>
    <row r="2357" spans="1:11" x14ac:dyDescent="0.2">
      <c r="A2357" s="1" t="s">
        <v>13</v>
      </c>
      <c r="C2357" s="19" t="s">
        <v>1221</v>
      </c>
      <c r="D2357" s="25" t="s">
        <v>65</v>
      </c>
      <c r="E2357" s="20" t="s">
        <v>66</v>
      </c>
      <c r="F2357" s="21"/>
      <c r="G2357" s="21"/>
      <c r="H2357" s="28">
        <v>68676</v>
      </c>
      <c r="I2357" s="29">
        <v>75155</v>
      </c>
      <c r="J2357" s="28" t="s">
        <v>15</v>
      </c>
      <c r="K2357" s="29">
        <f t="shared" si="36"/>
        <v>1.0943415458093075</v>
      </c>
    </row>
    <row r="2358" spans="1:11" x14ac:dyDescent="0.2">
      <c r="A2358" s="1" t="s">
        <v>16</v>
      </c>
      <c r="C2358" s="22"/>
      <c r="D2358" s="157"/>
      <c r="E2358" s="23" t="s">
        <v>63</v>
      </c>
      <c r="F2358" s="24"/>
      <c r="G2358" s="24"/>
      <c r="H2358" s="30">
        <v>68676</v>
      </c>
      <c r="I2358" s="31">
        <v>75155</v>
      </c>
      <c r="J2358" s="30"/>
      <c r="K2358" s="31">
        <f t="shared" si="36"/>
        <v>1.0943415458093075</v>
      </c>
    </row>
    <row r="2359" spans="1:11" x14ac:dyDescent="0.2">
      <c r="A2359" s="1" t="s">
        <v>528</v>
      </c>
      <c r="C2359" s="173"/>
      <c r="D2359" s="174"/>
      <c r="E2359" s="175" t="s">
        <v>709</v>
      </c>
      <c r="F2359" s="176"/>
      <c r="G2359" s="176"/>
      <c r="H2359" s="177">
        <v>68676</v>
      </c>
      <c r="I2359" s="178">
        <v>75155</v>
      </c>
      <c r="J2359" s="177"/>
      <c r="K2359" s="178">
        <f t="shared" si="36"/>
        <v>1.0943415458093075</v>
      </c>
    </row>
    <row r="2360" spans="1:11" hidden="1" x14ac:dyDescent="0.2">
      <c r="A2360" s="1" t="s">
        <v>528</v>
      </c>
      <c r="C2360" s="173"/>
      <c r="D2360" s="174"/>
      <c r="E2360" s="175"/>
      <c r="F2360" s="176" t="s">
        <v>710</v>
      </c>
      <c r="G2360" s="176" t="s">
        <v>711</v>
      </c>
      <c r="H2360" s="177"/>
      <c r="I2360" s="178">
        <v>75155</v>
      </c>
      <c r="J2360" s="177"/>
      <c r="K2360" s="178" t="str">
        <f t="shared" si="36"/>
        <v>***</v>
      </c>
    </row>
    <row r="2361" spans="1:11" x14ac:dyDescent="0.2">
      <c r="A2361" s="1" t="s">
        <v>13</v>
      </c>
      <c r="C2361" s="19" t="s">
        <v>1222</v>
      </c>
      <c r="D2361" s="25" t="s">
        <v>64</v>
      </c>
      <c r="E2361" s="20" t="s">
        <v>713</v>
      </c>
      <c r="F2361" s="21"/>
      <c r="G2361" s="21"/>
      <c r="H2361" s="28">
        <v>12605</v>
      </c>
      <c r="I2361" s="29">
        <v>12725</v>
      </c>
      <c r="J2361" s="28" t="s">
        <v>15</v>
      </c>
      <c r="K2361" s="29">
        <f t="shared" si="36"/>
        <v>1.0095200317334392</v>
      </c>
    </row>
    <row r="2362" spans="1:11" x14ac:dyDescent="0.2">
      <c r="A2362" s="1" t="s">
        <v>16</v>
      </c>
      <c r="C2362" s="22"/>
      <c r="D2362" s="157"/>
      <c r="E2362" s="23" t="s">
        <v>786</v>
      </c>
      <c r="F2362" s="24"/>
      <c r="G2362" s="24"/>
      <c r="H2362" s="30">
        <v>12605</v>
      </c>
      <c r="I2362" s="31">
        <v>12725</v>
      </c>
      <c r="J2362" s="30"/>
      <c r="K2362" s="31">
        <f t="shared" si="36"/>
        <v>1.0095200317334392</v>
      </c>
    </row>
    <row r="2363" spans="1:11" x14ac:dyDescent="0.2">
      <c r="A2363" s="1" t="s">
        <v>528</v>
      </c>
      <c r="C2363" s="173"/>
      <c r="D2363" s="174"/>
      <c r="E2363" s="175" t="s">
        <v>529</v>
      </c>
      <c r="F2363" s="176"/>
      <c r="G2363" s="176"/>
      <c r="H2363" s="177">
        <v>1135</v>
      </c>
      <c r="I2363" s="178">
        <v>1135</v>
      </c>
      <c r="J2363" s="177"/>
      <c r="K2363" s="178">
        <f t="shared" si="36"/>
        <v>1</v>
      </c>
    </row>
    <row r="2364" spans="1:11" hidden="1" x14ac:dyDescent="0.2">
      <c r="A2364" s="1" t="s">
        <v>528</v>
      </c>
      <c r="C2364" s="173"/>
      <c r="D2364" s="174"/>
      <c r="E2364" s="175"/>
      <c r="F2364" s="176" t="s">
        <v>530</v>
      </c>
      <c r="G2364" s="176" t="s">
        <v>726</v>
      </c>
      <c r="H2364" s="177"/>
      <c r="I2364" s="178">
        <v>1135</v>
      </c>
      <c r="J2364" s="177"/>
      <c r="K2364" s="178" t="str">
        <f t="shared" ref="K2364:K2427" si="37">IF(H2364=0,"***",I2364/H2364)</f>
        <v>***</v>
      </c>
    </row>
    <row r="2365" spans="1:11" x14ac:dyDescent="0.2">
      <c r="A2365" s="1" t="s">
        <v>528</v>
      </c>
      <c r="C2365" s="173"/>
      <c r="D2365" s="174"/>
      <c r="E2365" s="175" t="s">
        <v>709</v>
      </c>
      <c r="F2365" s="176"/>
      <c r="G2365" s="176"/>
      <c r="H2365" s="177">
        <v>11470</v>
      </c>
      <c r="I2365" s="178">
        <v>11590</v>
      </c>
      <c r="J2365" s="177"/>
      <c r="K2365" s="178">
        <f t="shared" si="37"/>
        <v>1.0104620749782041</v>
      </c>
    </row>
    <row r="2366" spans="1:11" hidden="1" x14ac:dyDescent="0.2">
      <c r="A2366" s="1" t="s">
        <v>528</v>
      </c>
      <c r="C2366" s="173"/>
      <c r="D2366" s="174"/>
      <c r="E2366" s="175"/>
      <c r="F2366" s="176" t="s">
        <v>710</v>
      </c>
      <c r="G2366" s="176" t="s">
        <v>726</v>
      </c>
      <c r="H2366" s="177"/>
      <c r="I2366" s="178">
        <v>11590</v>
      </c>
      <c r="J2366" s="177"/>
      <c r="K2366" s="178" t="str">
        <f t="shared" si="37"/>
        <v>***</v>
      </c>
    </row>
    <row r="2367" spans="1:11" x14ac:dyDescent="0.2">
      <c r="A2367" s="1" t="s">
        <v>13</v>
      </c>
      <c r="C2367" s="19" t="s">
        <v>1223</v>
      </c>
      <c r="D2367" s="25" t="s">
        <v>65</v>
      </c>
      <c r="E2367" s="20" t="s">
        <v>66</v>
      </c>
      <c r="F2367" s="21"/>
      <c r="G2367" s="21"/>
      <c r="H2367" s="28">
        <v>21903</v>
      </c>
      <c r="I2367" s="29">
        <v>22808</v>
      </c>
      <c r="J2367" s="28" t="s">
        <v>15</v>
      </c>
      <c r="K2367" s="29">
        <f t="shared" si="37"/>
        <v>1.0413185408391545</v>
      </c>
    </row>
    <row r="2368" spans="1:11" x14ac:dyDescent="0.2">
      <c r="A2368" s="1" t="s">
        <v>16</v>
      </c>
      <c r="C2368" s="22"/>
      <c r="D2368" s="157"/>
      <c r="E2368" s="23" t="s">
        <v>63</v>
      </c>
      <c r="F2368" s="24"/>
      <c r="G2368" s="24"/>
      <c r="H2368" s="30">
        <v>21903</v>
      </c>
      <c r="I2368" s="31">
        <v>22808</v>
      </c>
      <c r="J2368" s="30"/>
      <c r="K2368" s="31">
        <f t="shared" si="37"/>
        <v>1.0413185408391545</v>
      </c>
    </row>
    <row r="2369" spans="1:11" x14ac:dyDescent="0.2">
      <c r="A2369" s="1" t="s">
        <v>528</v>
      </c>
      <c r="C2369" s="173"/>
      <c r="D2369" s="174"/>
      <c r="E2369" s="175" t="s">
        <v>709</v>
      </c>
      <c r="F2369" s="176"/>
      <c r="G2369" s="176"/>
      <c r="H2369" s="177">
        <v>21903</v>
      </c>
      <c r="I2369" s="178">
        <v>22808</v>
      </c>
      <c r="J2369" s="177"/>
      <c r="K2369" s="178">
        <f t="shared" si="37"/>
        <v>1.0413185408391545</v>
      </c>
    </row>
    <row r="2370" spans="1:11" hidden="1" x14ac:dyDescent="0.2">
      <c r="A2370" s="1" t="s">
        <v>528</v>
      </c>
      <c r="C2370" s="173"/>
      <c r="D2370" s="174"/>
      <c r="E2370" s="175"/>
      <c r="F2370" s="176" t="s">
        <v>710</v>
      </c>
      <c r="G2370" s="176" t="s">
        <v>711</v>
      </c>
      <c r="H2370" s="177"/>
      <c r="I2370" s="178">
        <v>22808</v>
      </c>
      <c r="J2370" s="177"/>
      <c r="K2370" s="178" t="str">
        <f t="shared" si="37"/>
        <v>***</v>
      </c>
    </row>
    <row r="2371" spans="1:11" x14ac:dyDescent="0.2">
      <c r="A2371" s="1" t="s">
        <v>13</v>
      </c>
      <c r="C2371" s="19" t="s">
        <v>1224</v>
      </c>
      <c r="D2371" s="25" t="s">
        <v>65</v>
      </c>
      <c r="E2371" s="20" t="s">
        <v>66</v>
      </c>
      <c r="F2371" s="21"/>
      <c r="G2371" s="21"/>
      <c r="H2371" s="28">
        <v>41614</v>
      </c>
      <c r="I2371" s="29">
        <v>46095</v>
      </c>
      <c r="J2371" s="28" t="s">
        <v>15</v>
      </c>
      <c r="K2371" s="29">
        <f t="shared" si="37"/>
        <v>1.1076801076560774</v>
      </c>
    </row>
    <row r="2372" spans="1:11" x14ac:dyDescent="0.2">
      <c r="A2372" s="1" t="s">
        <v>16</v>
      </c>
      <c r="C2372" s="22"/>
      <c r="D2372" s="157"/>
      <c r="E2372" s="23" t="s">
        <v>63</v>
      </c>
      <c r="F2372" s="24"/>
      <c r="G2372" s="24"/>
      <c r="H2372" s="30">
        <v>41614</v>
      </c>
      <c r="I2372" s="31">
        <v>46095</v>
      </c>
      <c r="J2372" s="30"/>
      <c r="K2372" s="31">
        <f t="shared" si="37"/>
        <v>1.1076801076560774</v>
      </c>
    </row>
    <row r="2373" spans="1:11" x14ac:dyDescent="0.2">
      <c r="A2373" s="1" t="s">
        <v>528</v>
      </c>
      <c r="C2373" s="173"/>
      <c r="D2373" s="174"/>
      <c r="E2373" s="175" t="s">
        <v>709</v>
      </c>
      <c r="F2373" s="176"/>
      <c r="G2373" s="176"/>
      <c r="H2373" s="177">
        <v>41614</v>
      </c>
      <c r="I2373" s="178">
        <v>46095</v>
      </c>
      <c r="J2373" s="177"/>
      <c r="K2373" s="178">
        <f t="shared" si="37"/>
        <v>1.1076801076560774</v>
      </c>
    </row>
    <row r="2374" spans="1:11" hidden="1" x14ac:dyDescent="0.2">
      <c r="A2374" s="1" t="s">
        <v>528</v>
      </c>
      <c r="C2374" s="173"/>
      <c r="D2374" s="174"/>
      <c r="E2374" s="175"/>
      <c r="F2374" s="176" t="s">
        <v>710</v>
      </c>
      <c r="G2374" s="176" t="s">
        <v>711</v>
      </c>
      <c r="H2374" s="177"/>
      <c r="I2374" s="178">
        <v>46095</v>
      </c>
      <c r="J2374" s="177"/>
      <c r="K2374" s="178" t="str">
        <f t="shared" si="37"/>
        <v>***</v>
      </c>
    </row>
    <row r="2375" spans="1:11" x14ac:dyDescent="0.2">
      <c r="A2375" s="1" t="s">
        <v>13</v>
      </c>
      <c r="C2375" s="19" t="s">
        <v>1225</v>
      </c>
      <c r="D2375" s="25" t="s">
        <v>65</v>
      </c>
      <c r="E2375" s="20" t="s">
        <v>66</v>
      </c>
      <c r="F2375" s="21"/>
      <c r="G2375" s="21"/>
      <c r="H2375" s="28">
        <v>60027</v>
      </c>
      <c r="I2375" s="29">
        <v>65227</v>
      </c>
      <c r="J2375" s="28" t="s">
        <v>15</v>
      </c>
      <c r="K2375" s="29">
        <f t="shared" si="37"/>
        <v>1.0866276842087728</v>
      </c>
    </row>
    <row r="2376" spans="1:11" x14ac:dyDescent="0.2">
      <c r="A2376" s="1" t="s">
        <v>16</v>
      </c>
      <c r="C2376" s="22"/>
      <c r="D2376" s="157"/>
      <c r="E2376" s="23" t="s">
        <v>63</v>
      </c>
      <c r="F2376" s="24"/>
      <c r="G2376" s="24"/>
      <c r="H2376" s="30">
        <v>60027</v>
      </c>
      <c r="I2376" s="31">
        <v>65227</v>
      </c>
      <c r="J2376" s="30"/>
      <c r="K2376" s="31">
        <f t="shared" si="37"/>
        <v>1.0866276842087728</v>
      </c>
    </row>
    <row r="2377" spans="1:11" x14ac:dyDescent="0.2">
      <c r="A2377" s="1" t="s">
        <v>528</v>
      </c>
      <c r="C2377" s="173"/>
      <c r="D2377" s="174"/>
      <c r="E2377" s="175" t="s">
        <v>709</v>
      </c>
      <c r="F2377" s="176"/>
      <c r="G2377" s="176"/>
      <c r="H2377" s="177">
        <v>60027</v>
      </c>
      <c r="I2377" s="178">
        <v>65227</v>
      </c>
      <c r="J2377" s="177"/>
      <c r="K2377" s="178">
        <f t="shared" si="37"/>
        <v>1.0866276842087728</v>
      </c>
    </row>
    <row r="2378" spans="1:11" hidden="1" x14ac:dyDescent="0.2">
      <c r="A2378" s="1" t="s">
        <v>528</v>
      </c>
      <c r="C2378" s="173"/>
      <c r="D2378" s="174"/>
      <c r="E2378" s="175"/>
      <c r="F2378" s="176" t="s">
        <v>710</v>
      </c>
      <c r="G2378" s="176" t="s">
        <v>711</v>
      </c>
      <c r="H2378" s="177"/>
      <c r="I2378" s="178">
        <v>65227</v>
      </c>
      <c r="J2378" s="177"/>
      <c r="K2378" s="178" t="str">
        <f t="shared" si="37"/>
        <v>***</v>
      </c>
    </row>
    <row r="2379" spans="1:11" x14ac:dyDescent="0.2">
      <c r="A2379" s="1" t="s">
        <v>13</v>
      </c>
      <c r="C2379" s="19" t="s">
        <v>1226</v>
      </c>
      <c r="D2379" s="25" t="s">
        <v>65</v>
      </c>
      <c r="E2379" s="20" t="s">
        <v>66</v>
      </c>
      <c r="F2379" s="21"/>
      <c r="G2379" s="21"/>
      <c r="H2379" s="28">
        <v>44736</v>
      </c>
      <c r="I2379" s="29">
        <v>53190</v>
      </c>
      <c r="J2379" s="28" t="s">
        <v>15</v>
      </c>
      <c r="K2379" s="29">
        <f t="shared" si="37"/>
        <v>1.188975321888412</v>
      </c>
    </row>
    <row r="2380" spans="1:11" x14ac:dyDescent="0.2">
      <c r="A2380" s="1" t="s">
        <v>16</v>
      </c>
      <c r="C2380" s="22"/>
      <c r="D2380" s="157"/>
      <c r="E2380" s="23" t="s">
        <v>63</v>
      </c>
      <c r="F2380" s="24"/>
      <c r="G2380" s="24"/>
      <c r="H2380" s="30">
        <v>44736</v>
      </c>
      <c r="I2380" s="31">
        <v>53190</v>
      </c>
      <c r="J2380" s="30"/>
      <c r="K2380" s="31">
        <f t="shared" si="37"/>
        <v>1.188975321888412</v>
      </c>
    </row>
    <row r="2381" spans="1:11" x14ac:dyDescent="0.2">
      <c r="A2381" s="1" t="s">
        <v>528</v>
      </c>
      <c r="C2381" s="173"/>
      <c r="D2381" s="174"/>
      <c r="E2381" s="175" t="s">
        <v>709</v>
      </c>
      <c r="F2381" s="176"/>
      <c r="G2381" s="176"/>
      <c r="H2381" s="177">
        <v>44736</v>
      </c>
      <c r="I2381" s="178">
        <v>53190</v>
      </c>
      <c r="J2381" s="177"/>
      <c r="K2381" s="178">
        <f t="shared" si="37"/>
        <v>1.188975321888412</v>
      </c>
    </row>
    <row r="2382" spans="1:11" hidden="1" x14ac:dyDescent="0.2">
      <c r="A2382" s="1" t="s">
        <v>528</v>
      </c>
      <c r="C2382" s="173"/>
      <c r="D2382" s="174"/>
      <c r="E2382" s="175"/>
      <c r="F2382" s="176" t="s">
        <v>710</v>
      </c>
      <c r="G2382" s="176" t="s">
        <v>711</v>
      </c>
      <c r="H2382" s="177"/>
      <c r="I2382" s="178">
        <v>53190</v>
      </c>
      <c r="J2382" s="177"/>
      <c r="K2382" s="178" t="str">
        <f t="shared" si="37"/>
        <v>***</v>
      </c>
    </row>
    <row r="2383" spans="1:11" x14ac:dyDescent="0.2">
      <c r="A2383" s="1" t="s">
        <v>13</v>
      </c>
      <c r="C2383" s="19" t="s">
        <v>1227</v>
      </c>
      <c r="D2383" s="25" t="s">
        <v>65</v>
      </c>
      <c r="E2383" s="20" t="s">
        <v>66</v>
      </c>
      <c r="F2383" s="21"/>
      <c r="G2383" s="21"/>
      <c r="H2383" s="28">
        <v>50749</v>
      </c>
      <c r="I2383" s="29">
        <v>52351</v>
      </c>
      <c r="J2383" s="28" t="s">
        <v>15</v>
      </c>
      <c r="K2383" s="29">
        <f t="shared" si="37"/>
        <v>1.031567124475359</v>
      </c>
    </row>
    <row r="2384" spans="1:11" x14ac:dyDescent="0.2">
      <c r="A2384" s="1" t="s">
        <v>16</v>
      </c>
      <c r="C2384" s="22"/>
      <c r="D2384" s="157"/>
      <c r="E2384" s="23" t="s">
        <v>63</v>
      </c>
      <c r="F2384" s="24"/>
      <c r="G2384" s="24"/>
      <c r="H2384" s="30">
        <v>50749</v>
      </c>
      <c r="I2384" s="31">
        <v>52351</v>
      </c>
      <c r="J2384" s="30"/>
      <c r="K2384" s="31">
        <f t="shared" si="37"/>
        <v>1.031567124475359</v>
      </c>
    </row>
    <row r="2385" spans="1:11" x14ac:dyDescent="0.2">
      <c r="A2385" s="1" t="s">
        <v>528</v>
      </c>
      <c r="C2385" s="173"/>
      <c r="D2385" s="174"/>
      <c r="E2385" s="175" t="s">
        <v>709</v>
      </c>
      <c r="F2385" s="176"/>
      <c r="G2385" s="176"/>
      <c r="H2385" s="177">
        <v>50749</v>
      </c>
      <c r="I2385" s="178">
        <v>52351</v>
      </c>
      <c r="J2385" s="177"/>
      <c r="K2385" s="178">
        <f t="shared" si="37"/>
        <v>1.031567124475359</v>
      </c>
    </row>
    <row r="2386" spans="1:11" hidden="1" x14ac:dyDescent="0.2">
      <c r="A2386" s="1" t="s">
        <v>528</v>
      </c>
      <c r="C2386" s="173"/>
      <c r="D2386" s="174"/>
      <c r="E2386" s="175"/>
      <c r="F2386" s="176" t="s">
        <v>710</v>
      </c>
      <c r="G2386" s="176" t="s">
        <v>711</v>
      </c>
      <c r="H2386" s="177"/>
      <c r="I2386" s="178">
        <v>52351</v>
      </c>
      <c r="J2386" s="177"/>
      <c r="K2386" s="178" t="str">
        <f t="shared" si="37"/>
        <v>***</v>
      </c>
    </row>
    <row r="2387" spans="1:11" x14ac:dyDescent="0.2">
      <c r="A2387" s="1" t="s">
        <v>13</v>
      </c>
      <c r="C2387" s="19" t="s">
        <v>1228</v>
      </c>
      <c r="D2387" s="25" t="s">
        <v>65</v>
      </c>
      <c r="E2387" s="20" t="s">
        <v>66</v>
      </c>
      <c r="F2387" s="21"/>
      <c r="G2387" s="21"/>
      <c r="H2387" s="28">
        <v>62375</v>
      </c>
      <c r="I2387" s="29">
        <v>67728</v>
      </c>
      <c r="J2387" s="28" t="s">
        <v>15</v>
      </c>
      <c r="K2387" s="29">
        <f t="shared" si="37"/>
        <v>1.0858196392785571</v>
      </c>
    </row>
    <row r="2388" spans="1:11" x14ac:dyDescent="0.2">
      <c r="A2388" s="1" t="s">
        <v>16</v>
      </c>
      <c r="C2388" s="22"/>
      <c r="D2388" s="157"/>
      <c r="E2388" s="23" t="s">
        <v>63</v>
      </c>
      <c r="F2388" s="24"/>
      <c r="G2388" s="24"/>
      <c r="H2388" s="30">
        <v>62375</v>
      </c>
      <c r="I2388" s="31">
        <v>67728</v>
      </c>
      <c r="J2388" s="30"/>
      <c r="K2388" s="31">
        <f t="shared" si="37"/>
        <v>1.0858196392785571</v>
      </c>
    </row>
    <row r="2389" spans="1:11" x14ac:dyDescent="0.2">
      <c r="A2389" s="1" t="s">
        <v>528</v>
      </c>
      <c r="C2389" s="173"/>
      <c r="D2389" s="174"/>
      <c r="E2389" s="175" t="s">
        <v>709</v>
      </c>
      <c r="F2389" s="176"/>
      <c r="G2389" s="176"/>
      <c r="H2389" s="177">
        <v>62375</v>
      </c>
      <c r="I2389" s="178">
        <v>67728</v>
      </c>
      <c r="J2389" s="177"/>
      <c r="K2389" s="178">
        <f t="shared" si="37"/>
        <v>1.0858196392785571</v>
      </c>
    </row>
    <row r="2390" spans="1:11" hidden="1" x14ac:dyDescent="0.2">
      <c r="A2390" s="1" t="s">
        <v>528</v>
      </c>
      <c r="C2390" s="173"/>
      <c r="D2390" s="174"/>
      <c r="E2390" s="175"/>
      <c r="F2390" s="176" t="s">
        <v>710</v>
      </c>
      <c r="G2390" s="176" t="s">
        <v>711</v>
      </c>
      <c r="H2390" s="177"/>
      <c r="I2390" s="178">
        <v>67728</v>
      </c>
      <c r="J2390" s="177"/>
      <c r="K2390" s="178" t="str">
        <f t="shared" si="37"/>
        <v>***</v>
      </c>
    </row>
    <row r="2391" spans="1:11" x14ac:dyDescent="0.2">
      <c r="A2391" s="1" t="s">
        <v>13</v>
      </c>
      <c r="C2391" s="19" t="s">
        <v>1229</v>
      </c>
      <c r="D2391" s="25" t="s">
        <v>65</v>
      </c>
      <c r="E2391" s="20" t="s">
        <v>66</v>
      </c>
      <c r="F2391" s="21"/>
      <c r="G2391" s="21"/>
      <c r="H2391" s="28">
        <v>69275</v>
      </c>
      <c r="I2391" s="29">
        <v>73460</v>
      </c>
      <c r="J2391" s="28" t="s">
        <v>15</v>
      </c>
      <c r="K2391" s="29">
        <f t="shared" si="37"/>
        <v>1.0604114038253338</v>
      </c>
    </row>
    <row r="2392" spans="1:11" x14ac:dyDescent="0.2">
      <c r="A2392" s="1" t="s">
        <v>16</v>
      </c>
      <c r="C2392" s="22"/>
      <c r="D2392" s="157"/>
      <c r="E2392" s="23" t="s">
        <v>63</v>
      </c>
      <c r="F2392" s="24"/>
      <c r="G2392" s="24"/>
      <c r="H2392" s="30">
        <v>69275</v>
      </c>
      <c r="I2392" s="31">
        <v>73460</v>
      </c>
      <c r="J2392" s="30"/>
      <c r="K2392" s="31">
        <f t="shared" si="37"/>
        <v>1.0604114038253338</v>
      </c>
    </row>
    <row r="2393" spans="1:11" x14ac:dyDescent="0.2">
      <c r="A2393" s="1" t="s">
        <v>528</v>
      </c>
      <c r="C2393" s="173"/>
      <c r="D2393" s="174"/>
      <c r="E2393" s="175" t="s">
        <v>709</v>
      </c>
      <c r="F2393" s="176"/>
      <c r="G2393" s="176"/>
      <c r="H2393" s="177">
        <v>69275</v>
      </c>
      <c r="I2393" s="178">
        <v>73460</v>
      </c>
      <c r="J2393" s="177"/>
      <c r="K2393" s="178">
        <f t="shared" si="37"/>
        <v>1.0604114038253338</v>
      </c>
    </row>
    <row r="2394" spans="1:11" hidden="1" x14ac:dyDescent="0.2">
      <c r="A2394" s="1" t="s">
        <v>528</v>
      </c>
      <c r="C2394" s="173"/>
      <c r="D2394" s="174"/>
      <c r="E2394" s="175"/>
      <c r="F2394" s="176" t="s">
        <v>710</v>
      </c>
      <c r="G2394" s="176" t="s">
        <v>711</v>
      </c>
      <c r="H2394" s="177"/>
      <c r="I2394" s="178">
        <v>73460</v>
      </c>
      <c r="J2394" s="177"/>
      <c r="K2394" s="178" t="str">
        <f t="shared" si="37"/>
        <v>***</v>
      </c>
    </row>
    <row r="2395" spans="1:11" x14ac:dyDescent="0.2">
      <c r="A2395" s="1" t="s">
        <v>13</v>
      </c>
      <c r="C2395" s="19" t="s">
        <v>1230</v>
      </c>
      <c r="D2395" s="25" t="s">
        <v>65</v>
      </c>
      <c r="E2395" s="20" t="s">
        <v>66</v>
      </c>
      <c r="F2395" s="21"/>
      <c r="G2395" s="21"/>
      <c r="H2395" s="28">
        <v>41357</v>
      </c>
      <c r="I2395" s="29">
        <v>50045</v>
      </c>
      <c r="J2395" s="28" t="s">
        <v>15</v>
      </c>
      <c r="K2395" s="29">
        <f t="shared" si="37"/>
        <v>1.2100732645017771</v>
      </c>
    </row>
    <row r="2396" spans="1:11" x14ac:dyDescent="0.2">
      <c r="A2396" s="1" t="s">
        <v>16</v>
      </c>
      <c r="C2396" s="22"/>
      <c r="D2396" s="157"/>
      <c r="E2396" s="23" t="s">
        <v>63</v>
      </c>
      <c r="F2396" s="24"/>
      <c r="G2396" s="24"/>
      <c r="H2396" s="30">
        <v>41357</v>
      </c>
      <c r="I2396" s="31">
        <v>50045</v>
      </c>
      <c r="J2396" s="30"/>
      <c r="K2396" s="31">
        <f t="shared" si="37"/>
        <v>1.2100732645017771</v>
      </c>
    </row>
    <row r="2397" spans="1:11" x14ac:dyDescent="0.2">
      <c r="A2397" s="1" t="s">
        <v>528</v>
      </c>
      <c r="C2397" s="173"/>
      <c r="D2397" s="174"/>
      <c r="E2397" s="175" t="s">
        <v>709</v>
      </c>
      <c r="F2397" s="176"/>
      <c r="G2397" s="176"/>
      <c r="H2397" s="177">
        <v>41357</v>
      </c>
      <c r="I2397" s="178">
        <v>50045</v>
      </c>
      <c r="J2397" s="177"/>
      <c r="K2397" s="178">
        <f t="shared" si="37"/>
        <v>1.2100732645017771</v>
      </c>
    </row>
    <row r="2398" spans="1:11" hidden="1" x14ac:dyDescent="0.2">
      <c r="A2398" s="1" t="s">
        <v>528</v>
      </c>
      <c r="C2398" s="173"/>
      <c r="D2398" s="174"/>
      <c r="E2398" s="175"/>
      <c r="F2398" s="176" t="s">
        <v>710</v>
      </c>
      <c r="G2398" s="176" t="s">
        <v>711</v>
      </c>
      <c r="H2398" s="177"/>
      <c r="I2398" s="178">
        <v>50045</v>
      </c>
      <c r="J2398" s="177"/>
      <c r="K2398" s="178" t="str">
        <f t="shared" si="37"/>
        <v>***</v>
      </c>
    </row>
    <row r="2399" spans="1:11" x14ac:dyDescent="0.2">
      <c r="A2399" s="1" t="s">
        <v>13</v>
      </c>
      <c r="C2399" s="19" t="s">
        <v>1231</v>
      </c>
      <c r="D2399" s="25" t="s">
        <v>65</v>
      </c>
      <c r="E2399" s="20" t="s">
        <v>66</v>
      </c>
      <c r="F2399" s="21"/>
      <c r="G2399" s="21"/>
      <c r="H2399" s="28">
        <v>42171</v>
      </c>
      <c r="I2399" s="29">
        <v>47492</v>
      </c>
      <c r="J2399" s="28" t="s">
        <v>15</v>
      </c>
      <c r="K2399" s="29">
        <f t="shared" si="37"/>
        <v>1.1261767565388536</v>
      </c>
    </row>
    <row r="2400" spans="1:11" x14ac:dyDescent="0.2">
      <c r="A2400" s="1" t="s">
        <v>16</v>
      </c>
      <c r="C2400" s="22"/>
      <c r="D2400" s="157"/>
      <c r="E2400" s="23" t="s">
        <v>63</v>
      </c>
      <c r="F2400" s="24"/>
      <c r="G2400" s="24"/>
      <c r="H2400" s="30">
        <v>42171</v>
      </c>
      <c r="I2400" s="31">
        <v>47492</v>
      </c>
      <c r="J2400" s="30"/>
      <c r="K2400" s="31">
        <f t="shared" si="37"/>
        <v>1.1261767565388536</v>
      </c>
    </row>
    <row r="2401" spans="1:11" x14ac:dyDescent="0.2">
      <c r="A2401" s="1" t="s">
        <v>528</v>
      </c>
      <c r="C2401" s="173"/>
      <c r="D2401" s="174"/>
      <c r="E2401" s="175" t="s">
        <v>709</v>
      </c>
      <c r="F2401" s="176"/>
      <c r="G2401" s="176"/>
      <c r="H2401" s="177">
        <v>42171</v>
      </c>
      <c r="I2401" s="178">
        <v>47492</v>
      </c>
      <c r="J2401" s="177"/>
      <c r="K2401" s="178">
        <f t="shared" si="37"/>
        <v>1.1261767565388536</v>
      </c>
    </row>
    <row r="2402" spans="1:11" hidden="1" x14ac:dyDescent="0.2">
      <c r="A2402" s="1" t="s">
        <v>528</v>
      </c>
      <c r="C2402" s="173"/>
      <c r="D2402" s="174"/>
      <c r="E2402" s="175"/>
      <c r="F2402" s="176" t="s">
        <v>710</v>
      </c>
      <c r="G2402" s="176" t="s">
        <v>711</v>
      </c>
      <c r="H2402" s="177"/>
      <c r="I2402" s="178">
        <v>47492</v>
      </c>
      <c r="J2402" s="177"/>
      <c r="K2402" s="178" t="str">
        <f t="shared" si="37"/>
        <v>***</v>
      </c>
    </row>
    <row r="2403" spans="1:11" x14ac:dyDescent="0.2">
      <c r="A2403" s="1" t="s">
        <v>13</v>
      </c>
      <c r="C2403" s="19" t="s">
        <v>1232</v>
      </c>
      <c r="D2403" s="25" t="s">
        <v>65</v>
      </c>
      <c r="E2403" s="20" t="s">
        <v>66</v>
      </c>
      <c r="F2403" s="21"/>
      <c r="G2403" s="21"/>
      <c r="H2403" s="28">
        <v>76440</v>
      </c>
      <c r="I2403" s="29">
        <v>82399</v>
      </c>
      <c r="J2403" s="28" t="s">
        <v>15</v>
      </c>
      <c r="K2403" s="29">
        <f t="shared" si="37"/>
        <v>1.0779565672422815</v>
      </c>
    </row>
    <row r="2404" spans="1:11" x14ac:dyDescent="0.2">
      <c r="A2404" s="1" t="s">
        <v>16</v>
      </c>
      <c r="C2404" s="22"/>
      <c r="D2404" s="157"/>
      <c r="E2404" s="23" t="s">
        <v>63</v>
      </c>
      <c r="F2404" s="24"/>
      <c r="G2404" s="24"/>
      <c r="H2404" s="30">
        <v>76440</v>
      </c>
      <c r="I2404" s="31">
        <v>82399</v>
      </c>
      <c r="J2404" s="30"/>
      <c r="K2404" s="31">
        <f t="shared" si="37"/>
        <v>1.0779565672422815</v>
      </c>
    </row>
    <row r="2405" spans="1:11" x14ac:dyDescent="0.2">
      <c r="A2405" s="1" t="s">
        <v>528</v>
      </c>
      <c r="C2405" s="173"/>
      <c r="D2405" s="174"/>
      <c r="E2405" s="175" t="s">
        <v>709</v>
      </c>
      <c r="F2405" s="176"/>
      <c r="G2405" s="176"/>
      <c r="H2405" s="177">
        <v>76440</v>
      </c>
      <c r="I2405" s="178">
        <v>82399</v>
      </c>
      <c r="J2405" s="177"/>
      <c r="K2405" s="178">
        <f t="shared" si="37"/>
        <v>1.0779565672422815</v>
      </c>
    </row>
    <row r="2406" spans="1:11" hidden="1" x14ac:dyDescent="0.2">
      <c r="A2406" s="1" t="s">
        <v>528</v>
      </c>
      <c r="C2406" s="173"/>
      <c r="D2406" s="174"/>
      <c r="E2406" s="175"/>
      <c r="F2406" s="176" t="s">
        <v>710</v>
      </c>
      <c r="G2406" s="176" t="s">
        <v>711</v>
      </c>
      <c r="H2406" s="177"/>
      <c r="I2406" s="178">
        <v>82399</v>
      </c>
      <c r="J2406" s="177"/>
      <c r="K2406" s="178" t="str">
        <f t="shared" si="37"/>
        <v>***</v>
      </c>
    </row>
    <row r="2407" spans="1:11" x14ac:dyDescent="0.2">
      <c r="A2407" s="1" t="s">
        <v>13</v>
      </c>
      <c r="C2407" s="19" t="s">
        <v>1233</v>
      </c>
      <c r="D2407" s="25" t="s">
        <v>65</v>
      </c>
      <c r="E2407" s="20" t="s">
        <v>66</v>
      </c>
      <c r="F2407" s="21"/>
      <c r="G2407" s="21"/>
      <c r="H2407" s="28">
        <v>28913</v>
      </c>
      <c r="I2407" s="29">
        <v>31842</v>
      </c>
      <c r="J2407" s="28" t="s">
        <v>15</v>
      </c>
      <c r="K2407" s="29">
        <f t="shared" si="37"/>
        <v>1.1013039117352057</v>
      </c>
    </row>
    <row r="2408" spans="1:11" x14ac:dyDescent="0.2">
      <c r="A2408" s="1" t="s">
        <v>16</v>
      </c>
      <c r="C2408" s="22"/>
      <c r="D2408" s="157"/>
      <c r="E2408" s="23" t="s">
        <v>63</v>
      </c>
      <c r="F2408" s="24"/>
      <c r="G2408" s="24"/>
      <c r="H2408" s="30">
        <v>28913</v>
      </c>
      <c r="I2408" s="31">
        <v>31842</v>
      </c>
      <c r="J2408" s="30"/>
      <c r="K2408" s="31">
        <f t="shared" si="37"/>
        <v>1.1013039117352057</v>
      </c>
    </row>
    <row r="2409" spans="1:11" x14ac:dyDescent="0.2">
      <c r="A2409" s="1" t="s">
        <v>528</v>
      </c>
      <c r="C2409" s="173"/>
      <c r="D2409" s="174"/>
      <c r="E2409" s="175" t="s">
        <v>709</v>
      </c>
      <c r="F2409" s="176"/>
      <c r="G2409" s="176"/>
      <c r="H2409" s="177">
        <v>28913</v>
      </c>
      <c r="I2409" s="178">
        <v>31842</v>
      </c>
      <c r="J2409" s="177"/>
      <c r="K2409" s="178">
        <f t="shared" si="37"/>
        <v>1.1013039117352057</v>
      </c>
    </row>
    <row r="2410" spans="1:11" hidden="1" x14ac:dyDescent="0.2">
      <c r="A2410" s="1" t="s">
        <v>528</v>
      </c>
      <c r="C2410" s="173"/>
      <c r="D2410" s="174"/>
      <c r="E2410" s="175"/>
      <c r="F2410" s="176" t="s">
        <v>710</v>
      </c>
      <c r="G2410" s="176" t="s">
        <v>711</v>
      </c>
      <c r="H2410" s="177"/>
      <c r="I2410" s="178">
        <v>31842</v>
      </c>
      <c r="J2410" s="177"/>
      <c r="K2410" s="178" t="str">
        <f t="shared" si="37"/>
        <v>***</v>
      </c>
    </row>
    <row r="2411" spans="1:11" x14ac:dyDescent="0.2">
      <c r="A2411" s="1" t="s">
        <v>13</v>
      </c>
      <c r="C2411" s="19" t="s">
        <v>1234</v>
      </c>
      <c r="D2411" s="25" t="s">
        <v>65</v>
      </c>
      <c r="E2411" s="20" t="s">
        <v>66</v>
      </c>
      <c r="F2411" s="21"/>
      <c r="G2411" s="21"/>
      <c r="H2411" s="28">
        <v>47686</v>
      </c>
      <c r="I2411" s="29">
        <v>51860</v>
      </c>
      <c r="J2411" s="28" t="s">
        <v>15</v>
      </c>
      <c r="K2411" s="29">
        <f t="shared" si="37"/>
        <v>1.0875309315102966</v>
      </c>
    </row>
    <row r="2412" spans="1:11" x14ac:dyDescent="0.2">
      <c r="A2412" s="1" t="s">
        <v>16</v>
      </c>
      <c r="C2412" s="22"/>
      <c r="D2412" s="157"/>
      <c r="E2412" s="23" t="s">
        <v>63</v>
      </c>
      <c r="F2412" s="24"/>
      <c r="G2412" s="24"/>
      <c r="H2412" s="30">
        <v>47686</v>
      </c>
      <c r="I2412" s="31">
        <v>51860</v>
      </c>
      <c r="J2412" s="30"/>
      <c r="K2412" s="31">
        <f t="shared" si="37"/>
        <v>1.0875309315102966</v>
      </c>
    </row>
    <row r="2413" spans="1:11" x14ac:dyDescent="0.2">
      <c r="A2413" s="1" t="s">
        <v>528</v>
      </c>
      <c r="C2413" s="173"/>
      <c r="D2413" s="174"/>
      <c r="E2413" s="175" t="s">
        <v>709</v>
      </c>
      <c r="F2413" s="176"/>
      <c r="G2413" s="176"/>
      <c r="H2413" s="177">
        <v>47686</v>
      </c>
      <c r="I2413" s="178">
        <v>51860</v>
      </c>
      <c r="J2413" s="177"/>
      <c r="K2413" s="178">
        <f t="shared" si="37"/>
        <v>1.0875309315102966</v>
      </c>
    </row>
    <row r="2414" spans="1:11" hidden="1" x14ac:dyDescent="0.2">
      <c r="A2414" s="1" t="s">
        <v>528</v>
      </c>
      <c r="C2414" s="173"/>
      <c r="D2414" s="174"/>
      <c r="E2414" s="175"/>
      <c r="F2414" s="176" t="s">
        <v>710</v>
      </c>
      <c r="G2414" s="176" t="s">
        <v>711</v>
      </c>
      <c r="H2414" s="177"/>
      <c r="I2414" s="178">
        <v>51860</v>
      </c>
      <c r="J2414" s="177"/>
      <c r="K2414" s="178" t="str">
        <f t="shared" si="37"/>
        <v>***</v>
      </c>
    </row>
    <row r="2415" spans="1:11" x14ac:dyDescent="0.2">
      <c r="A2415" s="1" t="s">
        <v>13</v>
      </c>
      <c r="C2415" s="19" t="s">
        <v>1235</v>
      </c>
      <c r="D2415" s="25" t="s">
        <v>65</v>
      </c>
      <c r="E2415" s="20" t="s">
        <v>66</v>
      </c>
      <c r="F2415" s="21"/>
      <c r="G2415" s="21"/>
      <c r="H2415" s="28">
        <v>57398</v>
      </c>
      <c r="I2415" s="29">
        <v>67642</v>
      </c>
      <c r="J2415" s="28" t="s">
        <v>15</v>
      </c>
      <c r="K2415" s="29">
        <f t="shared" si="37"/>
        <v>1.1784731175302274</v>
      </c>
    </row>
    <row r="2416" spans="1:11" x14ac:dyDescent="0.2">
      <c r="A2416" s="1" t="s">
        <v>16</v>
      </c>
      <c r="C2416" s="22"/>
      <c r="D2416" s="157"/>
      <c r="E2416" s="23" t="s">
        <v>63</v>
      </c>
      <c r="F2416" s="24"/>
      <c r="G2416" s="24"/>
      <c r="H2416" s="30">
        <v>57398</v>
      </c>
      <c r="I2416" s="31">
        <v>67642</v>
      </c>
      <c r="J2416" s="30"/>
      <c r="K2416" s="31">
        <f t="shared" si="37"/>
        <v>1.1784731175302274</v>
      </c>
    </row>
    <row r="2417" spans="1:11" x14ac:dyDescent="0.2">
      <c r="A2417" s="1" t="s">
        <v>528</v>
      </c>
      <c r="C2417" s="173"/>
      <c r="D2417" s="174"/>
      <c r="E2417" s="175" t="s">
        <v>709</v>
      </c>
      <c r="F2417" s="176"/>
      <c r="G2417" s="176"/>
      <c r="H2417" s="177">
        <v>57398</v>
      </c>
      <c r="I2417" s="178">
        <v>67642</v>
      </c>
      <c r="J2417" s="177"/>
      <c r="K2417" s="178">
        <f t="shared" si="37"/>
        <v>1.1784731175302274</v>
      </c>
    </row>
    <row r="2418" spans="1:11" hidden="1" x14ac:dyDescent="0.2">
      <c r="A2418" s="1" t="s">
        <v>528</v>
      </c>
      <c r="C2418" s="173"/>
      <c r="D2418" s="174"/>
      <c r="E2418" s="175"/>
      <c r="F2418" s="176" t="s">
        <v>710</v>
      </c>
      <c r="G2418" s="176" t="s">
        <v>711</v>
      </c>
      <c r="H2418" s="177"/>
      <c r="I2418" s="178">
        <v>67642</v>
      </c>
      <c r="J2418" s="177"/>
      <c r="K2418" s="178" t="str">
        <f t="shared" si="37"/>
        <v>***</v>
      </c>
    </row>
    <row r="2419" spans="1:11" x14ac:dyDescent="0.2">
      <c r="A2419" s="1" t="s">
        <v>13</v>
      </c>
      <c r="C2419" s="19" t="s">
        <v>1236</v>
      </c>
      <c r="D2419" s="25" t="s">
        <v>65</v>
      </c>
      <c r="E2419" s="20" t="s">
        <v>66</v>
      </c>
      <c r="F2419" s="21"/>
      <c r="G2419" s="21"/>
      <c r="H2419" s="28">
        <v>27478</v>
      </c>
      <c r="I2419" s="29">
        <v>30577</v>
      </c>
      <c r="J2419" s="28" t="s">
        <v>15</v>
      </c>
      <c r="K2419" s="29">
        <f t="shared" si="37"/>
        <v>1.1127811339981075</v>
      </c>
    </row>
    <row r="2420" spans="1:11" x14ac:dyDescent="0.2">
      <c r="A2420" s="1" t="s">
        <v>16</v>
      </c>
      <c r="C2420" s="22"/>
      <c r="D2420" s="157"/>
      <c r="E2420" s="23" t="s">
        <v>63</v>
      </c>
      <c r="F2420" s="24"/>
      <c r="G2420" s="24"/>
      <c r="H2420" s="30">
        <v>27478</v>
      </c>
      <c r="I2420" s="31">
        <v>30577</v>
      </c>
      <c r="J2420" s="30"/>
      <c r="K2420" s="31">
        <f t="shared" si="37"/>
        <v>1.1127811339981075</v>
      </c>
    </row>
    <row r="2421" spans="1:11" x14ac:dyDescent="0.2">
      <c r="A2421" s="1" t="s">
        <v>528</v>
      </c>
      <c r="C2421" s="173"/>
      <c r="D2421" s="174"/>
      <c r="E2421" s="175" t="s">
        <v>709</v>
      </c>
      <c r="F2421" s="176"/>
      <c r="G2421" s="176"/>
      <c r="H2421" s="177">
        <v>27478</v>
      </c>
      <c r="I2421" s="178">
        <v>30577</v>
      </c>
      <c r="J2421" s="177"/>
      <c r="K2421" s="178">
        <f t="shared" si="37"/>
        <v>1.1127811339981075</v>
      </c>
    </row>
    <row r="2422" spans="1:11" hidden="1" x14ac:dyDescent="0.2">
      <c r="A2422" s="1" t="s">
        <v>528</v>
      </c>
      <c r="C2422" s="173"/>
      <c r="D2422" s="174"/>
      <c r="E2422" s="175"/>
      <c r="F2422" s="176" t="s">
        <v>710</v>
      </c>
      <c r="G2422" s="176" t="s">
        <v>711</v>
      </c>
      <c r="H2422" s="177"/>
      <c r="I2422" s="178">
        <v>30577</v>
      </c>
      <c r="J2422" s="177"/>
      <c r="K2422" s="178" t="str">
        <f t="shared" si="37"/>
        <v>***</v>
      </c>
    </row>
    <row r="2423" spans="1:11" x14ac:dyDescent="0.2">
      <c r="A2423" s="1" t="s">
        <v>13</v>
      </c>
      <c r="C2423" s="19" t="s">
        <v>1237</v>
      </c>
      <c r="D2423" s="25" t="s">
        <v>65</v>
      </c>
      <c r="E2423" s="20" t="s">
        <v>66</v>
      </c>
      <c r="F2423" s="21"/>
      <c r="G2423" s="21"/>
      <c r="H2423" s="28">
        <v>53793</v>
      </c>
      <c r="I2423" s="29">
        <v>59179</v>
      </c>
      <c r="J2423" s="28" t="s">
        <v>15</v>
      </c>
      <c r="K2423" s="29">
        <f t="shared" si="37"/>
        <v>1.1001245515215734</v>
      </c>
    </row>
    <row r="2424" spans="1:11" x14ac:dyDescent="0.2">
      <c r="A2424" s="1" t="s">
        <v>16</v>
      </c>
      <c r="C2424" s="22"/>
      <c r="D2424" s="157"/>
      <c r="E2424" s="23" t="s">
        <v>63</v>
      </c>
      <c r="F2424" s="24"/>
      <c r="G2424" s="24"/>
      <c r="H2424" s="30">
        <v>53793</v>
      </c>
      <c r="I2424" s="31">
        <v>59179</v>
      </c>
      <c r="J2424" s="30"/>
      <c r="K2424" s="31">
        <f t="shared" si="37"/>
        <v>1.1001245515215734</v>
      </c>
    </row>
    <row r="2425" spans="1:11" x14ac:dyDescent="0.2">
      <c r="A2425" s="1" t="s">
        <v>528</v>
      </c>
      <c r="C2425" s="173"/>
      <c r="D2425" s="174"/>
      <c r="E2425" s="175" t="s">
        <v>709</v>
      </c>
      <c r="F2425" s="176"/>
      <c r="G2425" s="176"/>
      <c r="H2425" s="177">
        <v>53793</v>
      </c>
      <c r="I2425" s="178">
        <v>59179</v>
      </c>
      <c r="J2425" s="177"/>
      <c r="K2425" s="178">
        <f t="shared" si="37"/>
        <v>1.1001245515215734</v>
      </c>
    </row>
    <row r="2426" spans="1:11" hidden="1" x14ac:dyDescent="0.2">
      <c r="A2426" s="1" t="s">
        <v>528</v>
      </c>
      <c r="C2426" s="173"/>
      <c r="D2426" s="174"/>
      <c r="E2426" s="175"/>
      <c r="F2426" s="176" t="s">
        <v>710</v>
      </c>
      <c r="G2426" s="176" t="s">
        <v>711</v>
      </c>
      <c r="H2426" s="177"/>
      <c r="I2426" s="178">
        <v>59179</v>
      </c>
      <c r="J2426" s="177"/>
      <c r="K2426" s="178" t="str">
        <f t="shared" si="37"/>
        <v>***</v>
      </c>
    </row>
    <row r="2427" spans="1:11" x14ac:dyDescent="0.2">
      <c r="A2427" s="1" t="s">
        <v>13</v>
      </c>
      <c r="C2427" s="19" t="s">
        <v>1238</v>
      </c>
      <c r="D2427" s="25" t="s">
        <v>65</v>
      </c>
      <c r="E2427" s="20" t="s">
        <v>66</v>
      </c>
      <c r="F2427" s="21"/>
      <c r="G2427" s="21"/>
      <c r="H2427" s="28">
        <v>63125</v>
      </c>
      <c r="I2427" s="29">
        <v>75977</v>
      </c>
      <c r="J2427" s="28" t="s">
        <v>15</v>
      </c>
      <c r="K2427" s="29">
        <f t="shared" si="37"/>
        <v>1.2035960396039604</v>
      </c>
    </row>
    <row r="2428" spans="1:11" x14ac:dyDescent="0.2">
      <c r="A2428" s="1" t="s">
        <v>16</v>
      </c>
      <c r="C2428" s="22"/>
      <c r="D2428" s="157"/>
      <c r="E2428" s="23" t="s">
        <v>63</v>
      </c>
      <c r="F2428" s="24"/>
      <c r="G2428" s="24"/>
      <c r="H2428" s="30">
        <v>63125</v>
      </c>
      <c r="I2428" s="31">
        <v>75977</v>
      </c>
      <c r="J2428" s="30"/>
      <c r="K2428" s="31">
        <f t="shared" ref="K2428:K2491" si="38">IF(H2428=0,"***",I2428/H2428)</f>
        <v>1.2035960396039604</v>
      </c>
    </row>
    <row r="2429" spans="1:11" x14ac:dyDescent="0.2">
      <c r="A2429" s="1" t="s">
        <v>528</v>
      </c>
      <c r="C2429" s="173"/>
      <c r="D2429" s="174"/>
      <c r="E2429" s="175" t="s">
        <v>709</v>
      </c>
      <c r="F2429" s="176"/>
      <c r="G2429" s="176"/>
      <c r="H2429" s="177">
        <v>63125</v>
      </c>
      <c r="I2429" s="178">
        <v>75977</v>
      </c>
      <c r="J2429" s="177"/>
      <c r="K2429" s="178">
        <f t="shared" si="38"/>
        <v>1.2035960396039604</v>
      </c>
    </row>
    <row r="2430" spans="1:11" hidden="1" x14ac:dyDescent="0.2">
      <c r="A2430" s="1" t="s">
        <v>528</v>
      </c>
      <c r="C2430" s="173"/>
      <c r="D2430" s="174"/>
      <c r="E2430" s="175"/>
      <c r="F2430" s="176" t="s">
        <v>710</v>
      </c>
      <c r="G2430" s="176" t="s">
        <v>711</v>
      </c>
      <c r="H2430" s="177"/>
      <c r="I2430" s="178">
        <v>75977</v>
      </c>
      <c r="J2430" s="177"/>
      <c r="K2430" s="178" t="str">
        <f t="shared" si="38"/>
        <v>***</v>
      </c>
    </row>
    <row r="2431" spans="1:11" x14ac:dyDescent="0.2">
      <c r="A2431" s="1" t="s">
        <v>13</v>
      </c>
      <c r="C2431" s="19" t="s">
        <v>1239</v>
      </c>
      <c r="D2431" s="25" t="s">
        <v>65</v>
      </c>
      <c r="E2431" s="20" t="s">
        <v>66</v>
      </c>
      <c r="F2431" s="21"/>
      <c r="G2431" s="21"/>
      <c r="H2431" s="28">
        <v>33650</v>
      </c>
      <c r="I2431" s="29">
        <v>36406</v>
      </c>
      <c r="J2431" s="28" t="s">
        <v>15</v>
      </c>
      <c r="K2431" s="29">
        <f t="shared" si="38"/>
        <v>1.0819019316493315</v>
      </c>
    </row>
    <row r="2432" spans="1:11" x14ac:dyDescent="0.2">
      <c r="A2432" s="1" t="s">
        <v>16</v>
      </c>
      <c r="C2432" s="22"/>
      <c r="D2432" s="157"/>
      <c r="E2432" s="23" t="s">
        <v>63</v>
      </c>
      <c r="F2432" s="24"/>
      <c r="G2432" s="24"/>
      <c r="H2432" s="30">
        <v>33650</v>
      </c>
      <c r="I2432" s="31">
        <v>36406</v>
      </c>
      <c r="J2432" s="30"/>
      <c r="K2432" s="31">
        <f t="shared" si="38"/>
        <v>1.0819019316493315</v>
      </c>
    </row>
    <row r="2433" spans="1:11" x14ac:dyDescent="0.2">
      <c r="A2433" s="1" t="s">
        <v>528</v>
      </c>
      <c r="C2433" s="173"/>
      <c r="D2433" s="174"/>
      <c r="E2433" s="175" t="s">
        <v>709</v>
      </c>
      <c r="F2433" s="176"/>
      <c r="G2433" s="176"/>
      <c r="H2433" s="177">
        <v>33650</v>
      </c>
      <c r="I2433" s="178">
        <v>36406</v>
      </c>
      <c r="J2433" s="177"/>
      <c r="K2433" s="178">
        <f t="shared" si="38"/>
        <v>1.0819019316493315</v>
      </c>
    </row>
    <row r="2434" spans="1:11" hidden="1" x14ac:dyDescent="0.2">
      <c r="A2434" s="1" t="s">
        <v>528</v>
      </c>
      <c r="C2434" s="173"/>
      <c r="D2434" s="174"/>
      <c r="E2434" s="175"/>
      <c r="F2434" s="176" t="s">
        <v>710</v>
      </c>
      <c r="G2434" s="176" t="s">
        <v>711</v>
      </c>
      <c r="H2434" s="177"/>
      <c r="I2434" s="178">
        <v>36406</v>
      </c>
      <c r="J2434" s="177"/>
      <c r="K2434" s="178" t="str">
        <f t="shared" si="38"/>
        <v>***</v>
      </c>
    </row>
    <row r="2435" spans="1:11" x14ac:dyDescent="0.2">
      <c r="A2435" s="1" t="s">
        <v>13</v>
      </c>
      <c r="C2435" s="19" t="s">
        <v>1240</v>
      </c>
      <c r="D2435" s="25" t="s">
        <v>65</v>
      </c>
      <c r="E2435" s="20" t="s">
        <v>66</v>
      </c>
      <c r="F2435" s="21"/>
      <c r="G2435" s="21"/>
      <c r="H2435" s="28">
        <v>43819</v>
      </c>
      <c r="I2435" s="29">
        <v>47049</v>
      </c>
      <c r="J2435" s="28" t="s">
        <v>15</v>
      </c>
      <c r="K2435" s="29">
        <f t="shared" si="38"/>
        <v>1.0737123165750018</v>
      </c>
    </row>
    <row r="2436" spans="1:11" x14ac:dyDescent="0.2">
      <c r="A2436" s="1" t="s">
        <v>16</v>
      </c>
      <c r="C2436" s="22"/>
      <c r="D2436" s="157"/>
      <c r="E2436" s="23" t="s">
        <v>63</v>
      </c>
      <c r="F2436" s="24"/>
      <c r="G2436" s="24"/>
      <c r="H2436" s="30">
        <v>43819</v>
      </c>
      <c r="I2436" s="31">
        <v>47049</v>
      </c>
      <c r="J2436" s="30"/>
      <c r="K2436" s="31">
        <f t="shared" si="38"/>
        <v>1.0737123165750018</v>
      </c>
    </row>
    <row r="2437" spans="1:11" x14ac:dyDescent="0.2">
      <c r="A2437" s="1" t="s">
        <v>528</v>
      </c>
      <c r="C2437" s="173"/>
      <c r="D2437" s="174"/>
      <c r="E2437" s="175" t="s">
        <v>709</v>
      </c>
      <c r="F2437" s="176"/>
      <c r="G2437" s="176"/>
      <c r="H2437" s="177">
        <v>43819</v>
      </c>
      <c r="I2437" s="178">
        <v>47049</v>
      </c>
      <c r="J2437" s="177"/>
      <c r="K2437" s="178">
        <f t="shared" si="38"/>
        <v>1.0737123165750018</v>
      </c>
    </row>
    <row r="2438" spans="1:11" hidden="1" x14ac:dyDescent="0.2">
      <c r="A2438" s="1" t="s">
        <v>528</v>
      </c>
      <c r="C2438" s="173"/>
      <c r="D2438" s="174"/>
      <c r="E2438" s="175"/>
      <c r="F2438" s="176" t="s">
        <v>710</v>
      </c>
      <c r="G2438" s="176" t="s">
        <v>711</v>
      </c>
      <c r="H2438" s="177"/>
      <c r="I2438" s="178">
        <v>47049</v>
      </c>
      <c r="J2438" s="177"/>
      <c r="K2438" s="178" t="str">
        <f t="shared" si="38"/>
        <v>***</v>
      </c>
    </row>
    <row r="2439" spans="1:11" x14ac:dyDescent="0.2">
      <c r="A2439" s="1" t="s">
        <v>13</v>
      </c>
      <c r="C2439" s="19" t="s">
        <v>1241</v>
      </c>
      <c r="D2439" s="25" t="s">
        <v>65</v>
      </c>
      <c r="E2439" s="20" t="s">
        <v>66</v>
      </c>
      <c r="F2439" s="21"/>
      <c r="G2439" s="21"/>
      <c r="H2439" s="28">
        <v>6758</v>
      </c>
      <c r="I2439" s="29">
        <v>8517</v>
      </c>
      <c r="J2439" s="28" t="s">
        <v>15</v>
      </c>
      <c r="K2439" s="29">
        <f t="shared" si="38"/>
        <v>1.2602841077241786</v>
      </c>
    </row>
    <row r="2440" spans="1:11" x14ac:dyDescent="0.2">
      <c r="A2440" s="1" t="s">
        <v>16</v>
      </c>
      <c r="C2440" s="22"/>
      <c r="D2440" s="157"/>
      <c r="E2440" s="23" t="s">
        <v>1205</v>
      </c>
      <c r="F2440" s="24"/>
      <c r="G2440" s="24"/>
      <c r="H2440" s="30">
        <v>6758</v>
      </c>
      <c r="I2440" s="31">
        <v>8517</v>
      </c>
      <c r="J2440" s="30"/>
      <c r="K2440" s="31">
        <f t="shared" si="38"/>
        <v>1.2602841077241786</v>
      </c>
    </row>
    <row r="2441" spans="1:11" x14ac:dyDescent="0.2">
      <c r="A2441" s="1" t="s">
        <v>528</v>
      </c>
      <c r="C2441" s="173"/>
      <c r="D2441" s="174"/>
      <c r="E2441" s="175" t="s">
        <v>709</v>
      </c>
      <c r="F2441" s="176"/>
      <c r="G2441" s="176"/>
      <c r="H2441" s="177">
        <v>6758</v>
      </c>
      <c r="I2441" s="178">
        <v>8517</v>
      </c>
      <c r="J2441" s="177"/>
      <c r="K2441" s="178">
        <f t="shared" si="38"/>
        <v>1.2602841077241786</v>
      </c>
    </row>
    <row r="2442" spans="1:11" hidden="1" x14ac:dyDescent="0.2">
      <c r="A2442" s="1" t="s">
        <v>528</v>
      </c>
      <c r="C2442" s="173"/>
      <c r="D2442" s="174"/>
      <c r="E2442" s="175"/>
      <c r="F2442" s="176" t="s">
        <v>710</v>
      </c>
      <c r="G2442" s="176" t="s">
        <v>711</v>
      </c>
      <c r="H2442" s="177"/>
      <c r="I2442" s="178">
        <v>8517</v>
      </c>
      <c r="J2442" s="177"/>
      <c r="K2442" s="178" t="str">
        <f t="shared" si="38"/>
        <v>***</v>
      </c>
    </row>
    <row r="2443" spans="1:11" x14ac:dyDescent="0.2">
      <c r="A2443" s="1" t="s">
        <v>13</v>
      </c>
      <c r="C2443" s="19" t="s">
        <v>1242</v>
      </c>
      <c r="D2443" s="25" t="s">
        <v>65</v>
      </c>
      <c r="E2443" s="20" t="s">
        <v>66</v>
      </c>
      <c r="F2443" s="21"/>
      <c r="G2443" s="21"/>
      <c r="H2443" s="28">
        <v>48339</v>
      </c>
      <c r="I2443" s="29">
        <v>55638</v>
      </c>
      <c r="J2443" s="28" t="s">
        <v>15</v>
      </c>
      <c r="K2443" s="29">
        <f t="shared" si="38"/>
        <v>1.150996090113573</v>
      </c>
    </row>
    <row r="2444" spans="1:11" x14ac:dyDescent="0.2">
      <c r="A2444" s="1" t="s">
        <v>16</v>
      </c>
      <c r="C2444" s="22"/>
      <c r="D2444" s="157"/>
      <c r="E2444" s="23" t="s">
        <v>63</v>
      </c>
      <c r="F2444" s="24"/>
      <c r="G2444" s="24"/>
      <c r="H2444" s="30">
        <v>48339</v>
      </c>
      <c r="I2444" s="31">
        <v>55638</v>
      </c>
      <c r="J2444" s="30"/>
      <c r="K2444" s="31">
        <f t="shared" si="38"/>
        <v>1.150996090113573</v>
      </c>
    </row>
    <row r="2445" spans="1:11" x14ac:dyDescent="0.2">
      <c r="A2445" s="1" t="s">
        <v>528</v>
      </c>
      <c r="C2445" s="173"/>
      <c r="D2445" s="174"/>
      <c r="E2445" s="175" t="s">
        <v>709</v>
      </c>
      <c r="F2445" s="176"/>
      <c r="G2445" s="176"/>
      <c r="H2445" s="177">
        <v>48339</v>
      </c>
      <c r="I2445" s="178">
        <v>55638</v>
      </c>
      <c r="J2445" s="177"/>
      <c r="K2445" s="178">
        <f t="shared" si="38"/>
        <v>1.150996090113573</v>
      </c>
    </row>
    <row r="2446" spans="1:11" hidden="1" x14ac:dyDescent="0.2">
      <c r="A2446" s="1" t="s">
        <v>528</v>
      </c>
      <c r="C2446" s="173"/>
      <c r="D2446" s="174"/>
      <c r="E2446" s="175"/>
      <c r="F2446" s="176" t="s">
        <v>710</v>
      </c>
      <c r="G2446" s="176" t="s">
        <v>711</v>
      </c>
      <c r="H2446" s="177"/>
      <c r="I2446" s="178">
        <v>55638</v>
      </c>
      <c r="J2446" s="177"/>
      <c r="K2446" s="178" t="str">
        <f t="shared" si="38"/>
        <v>***</v>
      </c>
    </row>
    <row r="2447" spans="1:11" x14ac:dyDescent="0.2">
      <c r="A2447" s="1" t="s">
        <v>13</v>
      </c>
      <c r="C2447" s="19" t="s">
        <v>1243</v>
      </c>
      <c r="D2447" s="25" t="s">
        <v>65</v>
      </c>
      <c r="E2447" s="20" t="s">
        <v>66</v>
      </c>
      <c r="F2447" s="21"/>
      <c r="G2447" s="21"/>
      <c r="H2447" s="28">
        <v>44137</v>
      </c>
      <c r="I2447" s="29">
        <v>53904</v>
      </c>
      <c r="J2447" s="28" t="s">
        <v>15</v>
      </c>
      <c r="K2447" s="29">
        <f t="shared" si="38"/>
        <v>1.2212882615492671</v>
      </c>
    </row>
    <row r="2448" spans="1:11" x14ac:dyDescent="0.2">
      <c r="A2448" s="1" t="s">
        <v>16</v>
      </c>
      <c r="C2448" s="22"/>
      <c r="D2448" s="157"/>
      <c r="E2448" s="23" t="s">
        <v>63</v>
      </c>
      <c r="F2448" s="24"/>
      <c r="G2448" s="24"/>
      <c r="H2448" s="30">
        <v>44137</v>
      </c>
      <c r="I2448" s="31">
        <v>53904</v>
      </c>
      <c r="J2448" s="30"/>
      <c r="K2448" s="31">
        <f t="shared" si="38"/>
        <v>1.2212882615492671</v>
      </c>
    </row>
    <row r="2449" spans="1:11" x14ac:dyDescent="0.2">
      <c r="A2449" s="1" t="s">
        <v>528</v>
      </c>
      <c r="C2449" s="173"/>
      <c r="D2449" s="174"/>
      <c r="E2449" s="175" t="s">
        <v>709</v>
      </c>
      <c r="F2449" s="176"/>
      <c r="G2449" s="176"/>
      <c r="H2449" s="177">
        <v>44137</v>
      </c>
      <c r="I2449" s="178">
        <v>53904</v>
      </c>
      <c r="J2449" s="177"/>
      <c r="K2449" s="178">
        <f t="shared" si="38"/>
        <v>1.2212882615492671</v>
      </c>
    </row>
    <row r="2450" spans="1:11" hidden="1" x14ac:dyDescent="0.2">
      <c r="A2450" s="1" t="s">
        <v>528</v>
      </c>
      <c r="C2450" s="173"/>
      <c r="D2450" s="174"/>
      <c r="E2450" s="175"/>
      <c r="F2450" s="176" t="s">
        <v>710</v>
      </c>
      <c r="G2450" s="176" t="s">
        <v>711</v>
      </c>
      <c r="H2450" s="177"/>
      <c r="I2450" s="178">
        <v>53904</v>
      </c>
      <c r="J2450" s="177"/>
      <c r="K2450" s="178" t="str">
        <f t="shared" si="38"/>
        <v>***</v>
      </c>
    </row>
    <row r="2451" spans="1:11" x14ac:dyDescent="0.2">
      <c r="A2451" s="1" t="s">
        <v>13</v>
      </c>
      <c r="C2451" s="19" t="s">
        <v>1244</v>
      </c>
      <c r="D2451" s="25" t="s">
        <v>65</v>
      </c>
      <c r="E2451" s="20" t="s">
        <v>66</v>
      </c>
      <c r="F2451" s="21"/>
      <c r="G2451" s="21"/>
      <c r="H2451" s="28">
        <v>102907</v>
      </c>
      <c r="I2451" s="29">
        <v>116792</v>
      </c>
      <c r="J2451" s="28" t="s">
        <v>15</v>
      </c>
      <c r="K2451" s="29">
        <f t="shared" si="38"/>
        <v>1.1349276531236943</v>
      </c>
    </row>
    <row r="2452" spans="1:11" x14ac:dyDescent="0.2">
      <c r="A2452" s="1" t="s">
        <v>16</v>
      </c>
      <c r="C2452" s="22"/>
      <c r="D2452" s="157"/>
      <c r="E2452" s="23" t="s">
        <v>63</v>
      </c>
      <c r="F2452" s="24"/>
      <c r="G2452" s="24"/>
      <c r="H2452" s="30">
        <v>102907</v>
      </c>
      <c r="I2452" s="31">
        <v>116792</v>
      </c>
      <c r="J2452" s="30"/>
      <c r="K2452" s="31">
        <f t="shared" si="38"/>
        <v>1.1349276531236943</v>
      </c>
    </row>
    <row r="2453" spans="1:11" x14ac:dyDescent="0.2">
      <c r="A2453" s="1" t="s">
        <v>528</v>
      </c>
      <c r="C2453" s="173"/>
      <c r="D2453" s="174"/>
      <c r="E2453" s="175" t="s">
        <v>709</v>
      </c>
      <c r="F2453" s="176"/>
      <c r="G2453" s="176"/>
      <c r="H2453" s="177">
        <v>102907</v>
      </c>
      <c r="I2453" s="178">
        <v>116792</v>
      </c>
      <c r="J2453" s="177"/>
      <c r="K2453" s="178">
        <f t="shared" si="38"/>
        <v>1.1349276531236943</v>
      </c>
    </row>
    <row r="2454" spans="1:11" hidden="1" x14ac:dyDescent="0.2">
      <c r="A2454" s="1" t="s">
        <v>528</v>
      </c>
      <c r="C2454" s="173"/>
      <c r="D2454" s="174"/>
      <c r="E2454" s="175"/>
      <c r="F2454" s="176" t="s">
        <v>710</v>
      </c>
      <c r="G2454" s="176" t="s">
        <v>711</v>
      </c>
      <c r="H2454" s="177"/>
      <c r="I2454" s="178">
        <v>116792</v>
      </c>
      <c r="J2454" s="177"/>
      <c r="K2454" s="178" t="str">
        <f t="shared" si="38"/>
        <v>***</v>
      </c>
    </row>
    <row r="2455" spans="1:11" x14ac:dyDescent="0.2">
      <c r="A2455" s="1" t="s">
        <v>13</v>
      </c>
      <c r="C2455" s="19" t="s">
        <v>1245</v>
      </c>
      <c r="D2455" s="25" t="s">
        <v>65</v>
      </c>
      <c r="E2455" s="20" t="s">
        <v>66</v>
      </c>
      <c r="F2455" s="21"/>
      <c r="G2455" s="21"/>
      <c r="H2455" s="28">
        <v>64329</v>
      </c>
      <c r="I2455" s="29">
        <v>66985</v>
      </c>
      <c r="J2455" s="28" t="s">
        <v>15</v>
      </c>
      <c r="K2455" s="29">
        <f t="shared" si="38"/>
        <v>1.0412877551337656</v>
      </c>
    </row>
    <row r="2456" spans="1:11" x14ac:dyDescent="0.2">
      <c r="A2456" s="1" t="s">
        <v>16</v>
      </c>
      <c r="C2456" s="22"/>
      <c r="D2456" s="157"/>
      <c r="E2456" s="23" t="s">
        <v>63</v>
      </c>
      <c r="F2456" s="24"/>
      <c r="G2456" s="24"/>
      <c r="H2456" s="30">
        <v>64329</v>
      </c>
      <c r="I2456" s="31">
        <v>66985</v>
      </c>
      <c r="J2456" s="30"/>
      <c r="K2456" s="31">
        <f t="shared" si="38"/>
        <v>1.0412877551337656</v>
      </c>
    </row>
    <row r="2457" spans="1:11" x14ac:dyDescent="0.2">
      <c r="A2457" s="1" t="s">
        <v>528</v>
      </c>
      <c r="C2457" s="173"/>
      <c r="D2457" s="174"/>
      <c r="E2457" s="175" t="s">
        <v>709</v>
      </c>
      <c r="F2457" s="176"/>
      <c r="G2457" s="176"/>
      <c r="H2457" s="177">
        <v>64329</v>
      </c>
      <c r="I2457" s="178">
        <v>66985</v>
      </c>
      <c r="J2457" s="177"/>
      <c r="K2457" s="178">
        <f t="shared" si="38"/>
        <v>1.0412877551337656</v>
      </c>
    </row>
    <row r="2458" spans="1:11" hidden="1" x14ac:dyDescent="0.2">
      <c r="A2458" s="1" t="s">
        <v>528</v>
      </c>
      <c r="C2458" s="173"/>
      <c r="D2458" s="174"/>
      <c r="E2458" s="175"/>
      <c r="F2458" s="176" t="s">
        <v>710</v>
      </c>
      <c r="G2458" s="176" t="s">
        <v>711</v>
      </c>
      <c r="H2458" s="177"/>
      <c r="I2458" s="178">
        <v>66985</v>
      </c>
      <c r="J2458" s="177"/>
      <c r="K2458" s="178" t="str">
        <f t="shared" si="38"/>
        <v>***</v>
      </c>
    </row>
    <row r="2459" spans="1:11" x14ac:dyDescent="0.2">
      <c r="A2459" s="1" t="s">
        <v>13</v>
      </c>
      <c r="C2459" s="19" t="s">
        <v>1246</v>
      </c>
      <c r="D2459" s="25" t="s">
        <v>65</v>
      </c>
      <c r="E2459" s="20" t="s">
        <v>66</v>
      </c>
      <c r="F2459" s="21"/>
      <c r="G2459" s="21"/>
      <c r="H2459" s="28">
        <v>42993</v>
      </c>
      <c r="I2459" s="29">
        <v>47450</v>
      </c>
      <c r="J2459" s="28" t="s">
        <v>15</v>
      </c>
      <c r="K2459" s="29">
        <f t="shared" si="38"/>
        <v>1.1036680389830902</v>
      </c>
    </row>
    <row r="2460" spans="1:11" x14ac:dyDescent="0.2">
      <c r="A2460" s="1" t="s">
        <v>16</v>
      </c>
      <c r="C2460" s="22"/>
      <c r="D2460" s="157"/>
      <c r="E2460" s="23" t="s">
        <v>63</v>
      </c>
      <c r="F2460" s="24"/>
      <c r="G2460" s="24"/>
      <c r="H2460" s="30">
        <v>42993</v>
      </c>
      <c r="I2460" s="31">
        <v>47450</v>
      </c>
      <c r="J2460" s="30"/>
      <c r="K2460" s="31">
        <f t="shared" si="38"/>
        <v>1.1036680389830902</v>
      </c>
    </row>
    <row r="2461" spans="1:11" x14ac:dyDescent="0.2">
      <c r="A2461" s="1" t="s">
        <v>528</v>
      </c>
      <c r="C2461" s="173"/>
      <c r="D2461" s="174"/>
      <c r="E2461" s="175" t="s">
        <v>709</v>
      </c>
      <c r="F2461" s="176"/>
      <c r="G2461" s="176"/>
      <c r="H2461" s="177">
        <v>42993</v>
      </c>
      <c r="I2461" s="178">
        <v>47450</v>
      </c>
      <c r="J2461" s="177"/>
      <c r="K2461" s="178">
        <f t="shared" si="38"/>
        <v>1.1036680389830902</v>
      </c>
    </row>
    <row r="2462" spans="1:11" hidden="1" x14ac:dyDescent="0.2">
      <c r="A2462" s="1" t="s">
        <v>528</v>
      </c>
      <c r="C2462" s="173"/>
      <c r="D2462" s="174"/>
      <c r="E2462" s="175"/>
      <c r="F2462" s="176" t="s">
        <v>710</v>
      </c>
      <c r="G2462" s="176" t="s">
        <v>711</v>
      </c>
      <c r="H2462" s="177"/>
      <c r="I2462" s="178">
        <v>47450</v>
      </c>
      <c r="J2462" s="177"/>
      <c r="K2462" s="178" t="str">
        <f t="shared" si="38"/>
        <v>***</v>
      </c>
    </row>
    <row r="2463" spans="1:11" x14ac:dyDescent="0.2">
      <c r="A2463" s="1" t="s">
        <v>13</v>
      </c>
      <c r="C2463" s="19" t="s">
        <v>1247</v>
      </c>
      <c r="D2463" s="25" t="s">
        <v>65</v>
      </c>
      <c r="E2463" s="20" t="s">
        <v>66</v>
      </c>
      <c r="F2463" s="21"/>
      <c r="G2463" s="21"/>
      <c r="H2463" s="28">
        <v>35077</v>
      </c>
      <c r="I2463" s="29">
        <v>36925</v>
      </c>
      <c r="J2463" s="28" t="s">
        <v>15</v>
      </c>
      <c r="K2463" s="29">
        <f t="shared" si="38"/>
        <v>1.0526840949910197</v>
      </c>
    </row>
    <row r="2464" spans="1:11" x14ac:dyDescent="0.2">
      <c r="A2464" s="1" t="s">
        <v>16</v>
      </c>
      <c r="C2464" s="22"/>
      <c r="D2464" s="157"/>
      <c r="E2464" s="23" t="s">
        <v>63</v>
      </c>
      <c r="F2464" s="24"/>
      <c r="G2464" s="24"/>
      <c r="H2464" s="30">
        <v>35077</v>
      </c>
      <c r="I2464" s="31">
        <v>36925</v>
      </c>
      <c r="J2464" s="30"/>
      <c r="K2464" s="31">
        <f t="shared" si="38"/>
        <v>1.0526840949910197</v>
      </c>
    </row>
    <row r="2465" spans="1:11" x14ac:dyDescent="0.2">
      <c r="A2465" s="1" t="s">
        <v>528</v>
      </c>
      <c r="C2465" s="173"/>
      <c r="D2465" s="174"/>
      <c r="E2465" s="175" t="s">
        <v>709</v>
      </c>
      <c r="F2465" s="176"/>
      <c r="G2465" s="176"/>
      <c r="H2465" s="177">
        <v>35077</v>
      </c>
      <c r="I2465" s="178">
        <v>36925</v>
      </c>
      <c r="J2465" s="177"/>
      <c r="K2465" s="178">
        <f t="shared" si="38"/>
        <v>1.0526840949910197</v>
      </c>
    </row>
    <row r="2466" spans="1:11" hidden="1" x14ac:dyDescent="0.2">
      <c r="A2466" s="1" t="s">
        <v>528</v>
      </c>
      <c r="C2466" s="173"/>
      <c r="D2466" s="174"/>
      <c r="E2466" s="175"/>
      <c r="F2466" s="176" t="s">
        <v>710</v>
      </c>
      <c r="G2466" s="176" t="s">
        <v>711</v>
      </c>
      <c r="H2466" s="177"/>
      <c r="I2466" s="178">
        <v>36925</v>
      </c>
      <c r="J2466" s="177"/>
      <c r="K2466" s="178" t="str">
        <f t="shared" si="38"/>
        <v>***</v>
      </c>
    </row>
    <row r="2467" spans="1:11" x14ac:dyDescent="0.2">
      <c r="A2467" s="1" t="s">
        <v>13</v>
      </c>
      <c r="C2467" s="19" t="s">
        <v>1248</v>
      </c>
      <c r="D2467" s="25" t="s">
        <v>65</v>
      </c>
      <c r="E2467" s="20" t="s">
        <v>66</v>
      </c>
      <c r="F2467" s="21"/>
      <c r="G2467" s="21"/>
      <c r="H2467" s="28">
        <v>42596</v>
      </c>
      <c r="I2467" s="29">
        <v>46954</v>
      </c>
      <c r="J2467" s="28" t="s">
        <v>15</v>
      </c>
      <c r="K2467" s="29">
        <f t="shared" si="38"/>
        <v>1.1023100760634801</v>
      </c>
    </row>
    <row r="2468" spans="1:11" x14ac:dyDescent="0.2">
      <c r="A2468" s="1" t="s">
        <v>16</v>
      </c>
      <c r="C2468" s="22"/>
      <c r="D2468" s="157"/>
      <c r="E2468" s="23" t="s">
        <v>63</v>
      </c>
      <c r="F2468" s="24"/>
      <c r="G2468" s="24"/>
      <c r="H2468" s="30">
        <v>42596</v>
      </c>
      <c r="I2468" s="31">
        <v>46954</v>
      </c>
      <c r="J2468" s="30"/>
      <c r="K2468" s="31">
        <f t="shared" si="38"/>
        <v>1.1023100760634801</v>
      </c>
    </row>
    <row r="2469" spans="1:11" x14ac:dyDescent="0.2">
      <c r="A2469" s="1" t="s">
        <v>528</v>
      </c>
      <c r="C2469" s="173"/>
      <c r="D2469" s="174"/>
      <c r="E2469" s="175" t="s">
        <v>709</v>
      </c>
      <c r="F2469" s="176"/>
      <c r="G2469" s="176"/>
      <c r="H2469" s="177">
        <v>42596</v>
      </c>
      <c r="I2469" s="178">
        <v>46954</v>
      </c>
      <c r="J2469" s="177"/>
      <c r="K2469" s="178">
        <f t="shared" si="38"/>
        <v>1.1023100760634801</v>
      </c>
    </row>
    <row r="2470" spans="1:11" hidden="1" x14ac:dyDescent="0.2">
      <c r="A2470" s="1" t="s">
        <v>528</v>
      </c>
      <c r="C2470" s="173"/>
      <c r="D2470" s="174"/>
      <c r="E2470" s="175"/>
      <c r="F2470" s="176" t="s">
        <v>710</v>
      </c>
      <c r="G2470" s="176" t="s">
        <v>711</v>
      </c>
      <c r="H2470" s="177"/>
      <c r="I2470" s="178">
        <v>46954</v>
      </c>
      <c r="J2470" s="177"/>
      <c r="K2470" s="178" t="str">
        <f t="shared" si="38"/>
        <v>***</v>
      </c>
    </row>
    <row r="2471" spans="1:11" x14ac:dyDescent="0.2">
      <c r="A2471" s="1" t="s">
        <v>13</v>
      </c>
      <c r="C2471" s="19" t="s">
        <v>1249</v>
      </c>
      <c r="D2471" s="25" t="s">
        <v>65</v>
      </c>
      <c r="E2471" s="20" t="s">
        <v>66</v>
      </c>
      <c r="F2471" s="21"/>
      <c r="G2471" s="21"/>
      <c r="H2471" s="28">
        <v>45580</v>
      </c>
      <c r="I2471" s="29">
        <v>52902</v>
      </c>
      <c r="J2471" s="28" t="s">
        <v>15</v>
      </c>
      <c r="K2471" s="29">
        <f t="shared" si="38"/>
        <v>1.1606406318560771</v>
      </c>
    </row>
    <row r="2472" spans="1:11" x14ac:dyDescent="0.2">
      <c r="A2472" s="1" t="s">
        <v>16</v>
      </c>
      <c r="C2472" s="22"/>
      <c r="D2472" s="157"/>
      <c r="E2472" s="23" t="s">
        <v>63</v>
      </c>
      <c r="F2472" s="24"/>
      <c r="G2472" s="24"/>
      <c r="H2472" s="30">
        <v>45580</v>
      </c>
      <c r="I2472" s="31">
        <v>52902</v>
      </c>
      <c r="J2472" s="30"/>
      <c r="K2472" s="31">
        <f t="shared" si="38"/>
        <v>1.1606406318560771</v>
      </c>
    </row>
    <row r="2473" spans="1:11" x14ac:dyDescent="0.2">
      <c r="A2473" s="1" t="s">
        <v>528</v>
      </c>
      <c r="C2473" s="173"/>
      <c r="D2473" s="174"/>
      <c r="E2473" s="175" t="s">
        <v>709</v>
      </c>
      <c r="F2473" s="176"/>
      <c r="G2473" s="176"/>
      <c r="H2473" s="177">
        <v>45580</v>
      </c>
      <c r="I2473" s="178">
        <v>52902</v>
      </c>
      <c r="J2473" s="177"/>
      <c r="K2473" s="178">
        <f t="shared" si="38"/>
        <v>1.1606406318560771</v>
      </c>
    </row>
    <row r="2474" spans="1:11" hidden="1" x14ac:dyDescent="0.2">
      <c r="A2474" s="1" t="s">
        <v>528</v>
      </c>
      <c r="C2474" s="173"/>
      <c r="D2474" s="174"/>
      <c r="E2474" s="175"/>
      <c r="F2474" s="176" t="s">
        <v>710</v>
      </c>
      <c r="G2474" s="176" t="s">
        <v>711</v>
      </c>
      <c r="H2474" s="177"/>
      <c r="I2474" s="178">
        <v>52902</v>
      </c>
      <c r="J2474" s="177"/>
      <c r="K2474" s="178" t="str">
        <f t="shared" si="38"/>
        <v>***</v>
      </c>
    </row>
    <row r="2475" spans="1:11" x14ac:dyDescent="0.2">
      <c r="A2475" s="1" t="s">
        <v>13</v>
      </c>
      <c r="C2475" s="19" t="s">
        <v>1250</v>
      </c>
      <c r="D2475" s="25" t="s">
        <v>65</v>
      </c>
      <c r="E2475" s="20" t="s">
        <v>66</v>
      </c>
      <c r="F2475" s="21"/>
      <c r="G2475" s="21"/>
      <c r="H2475" s="28">
        <v>42902</v>
      </c>
      <c r="I2475" s="29">
        <v>45238</v>
      </c>
      <c r="J2475" s="28" t="s">
        <v>15</v>
      </c>
      <c r="K2475" s="29">
        <f t="shared" si="38"/>
        <v>1.0544496760057807</v>
      </c>
    </row>
    <row r="2476" spans="1:11" x14ac:dyDescent="0.2">
      <c r="A2476" s="1" t="s">
        <v>16</v>
      </c>
      <c r="C2476" s="22"/>
      <c r="D2476" s="157"/>
      <c r="E2476" s="23" t="s">
        <v>63</v>
      </c>
      <c r="F2476" s="24"/>
      <c r="G2476" s="24"/>
      <c r="H2476" s="30">
        <v>42902</v>
      </c>
      <c r="I2476" s="31">
        <v>45238</v>
      </c>
      <c r="J2476" s="30"/>
      <c r="K2476" s="31">
        <f t="shared" si="38"/>
        <v>1.0544496760057807</v>
      </c>
    </row>
    <row r="2477" spans="1:11" x14ac:dyDescent="0.2">
      <c r="A2477" s="1" t="s">
        <v>528</v>
      </c>
      <c r="C2477" s="173"/>
      <c r="D2477" s="174"/>
      <c r="E2477" s="175" t="s">
        <v>709</v>
      </c>
      <c r="F2477" s="176"/>
      <c r="G2477" s="176"/>
      <c r="H2477" s="177">
        <v>42902</v>
      </c>
      <c r="I2477" s="178">
        <v>45238</v>
      </c>
      <c r="J2477" s="177"/>
      <c r="K2477" s="178">
        <f t="shared" si="38"/>
        <v>1.0544496760057807</v>
      </c>
    </row>
    <row r="2478" spans="1:11" hidden="1" x14ac:dyDescent="0.2">
      <c r="A2478" s="1" t="s">
        <v>528</v>
      </c>
      <c r="C2478" s="173"/>
      <c r="D2478" s="174"/>
      <c r="E2478" s="175"/>
      <c r="F2478" s="176" t="s">
        <v>710</v>
      </c>
      <c r="G2478" s="176" t="s">
        <v>711</v>
      </c>
      <c r="H2478" s="177"/>
      <c r="I2478" s="178">
        <v>45238</v>
      </c>
      <c r="J2478" s="177"/>
      <c r="K2478" s="178" t="str">
        <f t="shared" si="38"/>
        <v>***</v>
      </c>
    </row>
    <row r="2479" spans="1:11" x14ac:dyDescent="0.2">
      <c r="A2479" s="1" t="s">
        <v>13</v>
      </c>
      <c r="C2479" s="19" t="s">
        <v>1251</v>
      </c>
      <c r="D2479" s="25" t="s">
        <v>65</v>
      </c>
      <c r="E2479" s="20" t="s">
        <v>66</v>
      </c>
      <c r="F2479" s="21"/>
      <c r="G2479" s="21"/>
      <c r="H2479" s="28">
        <v>37776</v>
      </c>
      <c r="I2479" s="29">
        <v>38906</v>
      </c>
      <c r="J2479" s="28" t="s">
        <v>15</v>
      </c>
      <c r="K2479" s="29">
        <f t="shared" si="38"/>
        <v>1.0299131723845829</v>
      </c>
    </row>
    <row r="2480" spans="1:11" x14ac:dyDescent="0.2">
      <c r="A2480" s="1" t="s">
        <v>16</v>
      </c>
      <c r="C2480" s="22"/>
      <c r="D2480" s="157"/>
      <c r="E2480" s="23" t="s">
        <v>63</v>
      </c>
      <c r="F2480" s="24"/>
      <c r="G2480" s="24"/>
      <c r="H2480" s="30">
        <v>37776</v>
      </c>
      <c r="I2480" s="31">
        <v>38906</v>
      </c>
      <c r="J2480" s="30"/>
      <c r="K2480" s="31">
        <f t="shared" si="38"/>
        <v>1.0299131723845829</v>
      </c>
    </row>
    <row r="2481" spans="1:11" x14ac:dyDescent="0.2">
      <c r="A2481" s="1" t="s">
        <v>528</v>
      </c>
      <c r="C2481" s="173"/>
      <c r="D2481" s="174"/>
      <c r="E2481" s="175" t="s">
        <v>709</v>
      </c>
      <c r="F2481" s="176"/>
      <c r="G2481" s="176"/>
      <c r="H2481" s="177">
        <v>37776</v>
      </c>
      <c r="I2481" s="178">
        <v>38906</v>
      </c>
      <c r="J2481" s="177"/>
      <c r="K2481" s="178">
        <f t="shared" si="38"/>
        <v>1.0299131723845829</v>
      </c>
    </row>
    <row r="2482" spans="1:11" hidden="1" x14ac:dyDescent="0.2">
      <c r="A2482" s="1" t="s">
        <v>528</v>
      </c>
      <c r="C2482" s="173"/>
      <c r="D2482" s="174"/>
      <c r="E2482" s="175"/>
      <c r="F2482" s="176" t="s">
        <v>710</v>
      </c>
      <c r="G2482" s="176" t="s">
        <v>711</v>
      </c>
      <c r="H2482" s="177"/>
      <c r="I2482" s="178">
        <v>38906</v>
      </c>
      <c r="J2482" s="177"/>
      <c r="K2482" s="178" t="str">
        <f t="shared" si="38"/>
        <v>***</v>
      </c>
    </row>
    <row r="2483" spans="1:11" x14ac:dyDescent="0.2">
      <c r="A2483" s="1" t="s">
        <v>13</v>
      </c>
      <c r="C2483" s="19" t="s">
        <v>1252</v>
      </c>
      <c r="D2483" s="25" t="s">
        <v>65</v>
      </c>
      <c r="E2483" s="20" t="s">
        <v>66</v>
      </c>
      <c r="F2483" s="21"/>
      <c r="G2483" s="21"/>
      <c r="H2483" s="28">
        <v>23533</v>
      </c>
      <c r="I2483" s="29">
        <v>26287</v>
      </c>
      <c r="J2483" s="28" t="s">
        <v>15</v>
      </c>
      <c r="K2483" s="29">
        <f t="shared" si="38"/>
        <v>1.1170271533591127</v>
      </c>
    </row>
    <row r="2484" spans="1:11" x14ac:dyDescent="0.2">
      <c r="A2484" s="1" t="s">
        <v>16</v>
      </c>
      <c r="C2484" s="22"/>
      <c r="D2484" s="157"/>
      <c r="E2484" s="23" t="s">
        <v>63</v>
      </c>
      <c r="F2484" s="24"/>
      <c r="G2484" s="24"/>
      <c r="H2484" s="30">
        <v>23533</v>
      </c>
      <c r="I2484" s="31">
        <v>26287</v>
      </c>
      <c r="J2484" s="30"/>
      <c r="K2484" s="31">
        <f t="shared" si="38"/>
        <v>1.1170271533591127</v>
      </c>
    </row>
    <row r="2485" spans="1:11" x14ac:dyDescent="0.2">
      <c r="A2485" s="1" t="s">
        <v>528</v>
      </c>
      <c r="C2485" s="173"/>
      <c r="D2485" s="174"/>
      <c r="E2485" s="175" t="s">
        <v>709</v>
      </c>
      <c r="F2485" s="176"/>
      <c r="G2485" s="176"/>
      <c r="H2485" s="177">
        <v>23533</v>
      </c>
      <c r="I2485" s="178">
        <v>26287</v>
      </c>
      <c r="J2485" s="177"/>
      <c r="K2485" s="178">
        <f t="shared" si="38"/>
        <v>1.1170271533591127</v>
      </c>
    </row>
    <row r="2486" spans="1:11" hidden="1" x14ac:dyDescent="0.2">
      <c r="A2486" s="1" t="s">
        <v>528</v>
      </c>
      <c r="C2486" s="173"/>
      <c r="D2486" s="174"/>
      <c r="E2486" s="175"/>
      <c r="F2486" s="176" t="s">
        <v>710</v>
      </c>
      <c r="G2486" s="176" t="s">
        <v>711</v>
      </c>
      <c r="H2486" s="177"/>
      <c r="I2486" s="178">
        <v>26287</v>
      </c>
      <c r="J2486" s="177"/>
      <c r="K2486" s="178" t="str">
        <f t="shared" si="38"/>
        <v>***</v>
      </c>
    </row>
    <row r="2487" spans="1:11" x14ac:dyDescent="0.2">
      <c r="A2487" s="1" t="s">
        <v>13</v>
      </c>
      <c r="C2487" s="19" t="s">
        <v>1253</v>
      </c>
      <c r="D2487" s="25" t="s">
        <v>65</v>
      </c>
      <c r="E2487" s="20" t="s">
        <v>66</v>
      </c>
      <c r="F2487" s="21"/>
      <c r="G2487" s="21"/>
      <c r="H2487" s="28">
        <v>56006</v>
      </c>
      <c r="I2487" s="29">
        <v>60828</v>
      </c>
      <c r="J2487" s="28" t="s">
        <v>15</v>
      </c>
      <c r="K2487" s="29">
        <f t="shared" si="38"/>
        <v>1.0860979180802057</v>
      </c>
    </row>
    <row r="2488" spans="1:11" x14ac:dyDescent="0.2">
      <c r="A2488" s="1" t="s">
        <v>16</v>
      </c>
      <c r="C2488" s="22"/>
      <c r="D2488" s="157"/>
      <c r="E2488" s="23" t="s">
        <v>63</v>
      </c>
      <c r="F2488" s="24"/>
      <c r="G2488" s="24"/>
      <c r="H2488" s="30">
        <v>56006</v>
      </c>
      <c r="I2488" s="31">
        <v>60828</v>
      </c>
      <c r="J2488" s="30"/>
      <c r="K2488" s="31">
        <f t="shared" si="38"/>
        <v>1.0860979180802057</v>
      </c>
    </row>
    <row r="2489" spans="1:11" x14ac:dyDescent="0.2">
      <c r="A2489" s="1" t="s">
        <v>528</v>
      </c>
      <c r="C2489" s="173"/>
      <c r="D2489" s="174"/>
      <c r="E2489" s="175" t="s">
        <v>709</v>
      </c>
      <c r="F2489" s="176"/>
      <c r="G2489" s="176"/>
      <c r="H2489" s="177">
        <v>56006</v>
      </c>
      <c r="I2489" s="178">
        <v>60828</v>
      </c>
      <c r="J2489" s="177"/>
      <c r="K2489" s="178">
        <f t="shared" si="38"/>
        <v>1.0860979180802057</v>
      </c>
    </row>
    <row r="2490" spans="1:11" hidden="1" x14ac:dyDescent="0.2">
      <c r="A2490" s="1" t="s">
        <v>528</v>
      </c>
      <c r="C2490" s="173"/>
      <c r="D2490" s="174"/>
      <c r="E2490" s="175"/>
      <c r="F2490" s="176" t="s">
        <v>710</v>
      </c>
      <c r="G2490" s="176" t="s">
        <v>711</v>
      </c>
      <c r="H2490" s="177"/>
      <c r="I2490" s="178">
        <v>60828</v>
      </c>
      <c r="J2490" s="177"/>
      <c r="K2490" s="178" t="str">
        <f t="shared" si="38"/>
        <v>***</v>
      </c>
    </row>
    <row r="2491" spans="1:11" x14ac:dyDescent="0.2">
      <c r="A2491" s="1" t="s">
        <v>13</v>
      </c>
      <c r="C2491" s="19" t="s">
        <v>1254</v>
      </c>
      <c r="D2491" s="25" t="s">
        <v>65</v>
      </c>
      <c r="E2491" s="20" t="s">
        <v>66</v>
      </c>
      <c r="F2491" s="21"/>
      <c r="G2491" s="21"/>
      <c r="H2491" s="28">
        <v>53453</v>
      </c>
      <c r="I2491" s="29">
        <v>56809</v>
      </c>
      <c r="J2491" s="28" t="s">
        <v>15</v>
      </c>
      <c r="K2491" s="29">
        <f t="shared" si="38"/>
        <v>1.0627841281125474</v>
      </c>
    </row>
    <row r="2492" spans="1:11" x14ac:dyDescent="0.2">
      <c r="A2492" s="1" t="s">
        <v>16</v>
      </c>
      <c r="C2492" s="22"/>
      <c r="D2492" s="157"/>
      <c r="E2492" s="23" t="s">
        <v>63</v>
      </c>
      <c r="F2492" s="24"/>
      <c r="G2492" s="24"/>
      <c r="H2492" s="30">
        <v>53453</v>
      </c>
      <c r="I2492" s="31">
        <v>56809</v>
      </c>
      <c r="J2492" s="30"/>
      <c r="K2492" s="31">
        <f t="shared" ref="K2492:K2555" si="39">IF(H2492=0,"***",I2492/H2492)</f>
        <v>1.0627841281125474</v>
      </c>
    </row>
    <row r="2493" spans="1:11" x14ac:dyDescent="0.2">
      <c r="A2493" s="1" t="s">
        <v>528</v>
      </c>
      <c r="C2493" s="173"/>
      <c r="D2493" s="174"/>
      <c r="E2493" s="175" t="s">
        <v>709</v>
      </c>
      <c r="F2493" s="176"/>
      <c r="G2493" s="176"/>
      <c r="H2493" s="177">
        <v>53453</v>
      </c>
      <c r="I2493" s="178">
        <v>56809</v>
      </c>
      <c r="J2493" s="177"/>
      <c r="K2493" s="178">
        <f t="shared" si="39"/>
        <v>1.0627841281125474</v>
      </c>
    </row>
    <row r="2494" spans="1:11" hidden="1" x14ac:dyDescent="0.2">
      <c r="A2494" s="1" t="s">
        <v>528</v>
      </c>
      <c r="C2494" s="173"/>
      <c r="D2494" s="174"/>
      <c r="E2494" s="175"/>
      <c r="F2494" s="176" t="s">
        <v>710</v>
      </c>
      <c r="G2494" s="176" t="s">
        <v>711</v>
      </c>
      <c r="H2494" s="177"/>
      <c r="I2494" s="178">
        <v>56809</v>
      </c>
      <c r="J2494" s="177"/>
      <c r="K2494" s="178" t="str">
        <f t="shared" si="39"/>
        <v>***</v>
      </c>
    </row>
    <row r="2495" spans="1:11" x14ac:dyDescent="0.2">
      <c r="A2495" s="1" t="s">
        <v>13</v>
      </c>
      <c r="C2495" s="19" t="s">
        <v>1255</v>
      </c>
      <c r="D2495" s="25" t="s">
        <v>65</v>
      </c>
      <c r="E2495" s="20" t="s">
        <v>66</v>
      </c>
      <c r="F2495" s="21"/>
      <c r="G2495" s="21"/>
      <c r="H2495" s="28">
        <v>30322</v>
      </c>
      <c r="I2495" s="29">
        <v>34868</v>
      </c>
      <c r="J2495" s="28" t="s">
        <v>15</v>
      </c>
      <c r="K2495" s="29">
        <f t="shared" si="39"/>
        <v>1.1499241474836752</v>
      </c>
    </row>
    <row r="2496" spans="1:11" x14ac:dyDescent="0.2">
      <c r="A2496" s="1" t="s">
        <v>16</v>
      </c>
      <c r="C2496" s="22"/>
      <c r="D2496" s="157"/>
      <c r="E2496" s="23" t="s">
        <v>63</v>
      </c>
      <c r="F2496" s="24"/>
      <c r="G2496" s="24"/>
      <c r="H2496" s="30">
        <v>30322</v>
      </c>
      <c r="I2496" s="31">
        <v>34868</v>
      </c>
      <c r="J2496" s="30"/>
      <c r="K2496" s="31">
        <f t="shared" si="39"/>
        <v>1.1499241474836752</v>
      </c>
    </row>
    <row r="2497" spans="1:11" x14ac:dyDescent="0.2">
      <c r="A2497" s="1" t="s">
        <v>528</v>
      </c>
      <c r="C2497" s="173"/>
      <c r="D2497" s="174"/>
      <c r="E2497" s="175" t="s">
        <v>709</v>
      </c>
      <c r="F2497" s="176"/>
      <c r="G2497" s="176"/>
      <c r="H2497" s="177">
        <v>30322</v>
      </c>
      <c r="I2497" s="178">
        <v>34868</v>
      </c>
      <c r="J2497" s="177"/>
      <c r="K2497" s="178">
        <f t="shared" si="39"/>
        <v>1.1499241474836752</v>
      </c>
    </row>
    <row r="2498" spans="1:11" hidden="1" x14ac:dyDescent="0.2">
      <c r="A2498" s="1" t="s">
        <v>528</v>
      </c>
      <c r="C2498" s="173"/>
      <c r="D2498" s="174"/>
      <c r="E2498" s="175"/>
      <c r="F2498" s="176" t="s">
        <v>710</v>
      </c>
      <c r="G2498" s="176" t="s">
        <v>711</v>
      </c>
      <c r="H2498" s="177"/>
      <c r="I2498" s="178">
        <v>34868</v>
      </c>
      <c r="J2498" s="177"/>
      <c r="K2498" s="178" t="str">
        <f t="shared" si="39"/>
        <v>***</v>
      </c>
    </row>
    <row r="2499" spans="1:11" x14ac:dyDescent="0.2">
      <c r="A2499" s="1" t="s">
        <v>13</v>
      </c>
      <c r="C2499" s="19" t="s">
        <v>1256</v>
      </c>
      <c r="D2499" s="25" t="s">
        <v>65</v>
      </c>
      <c r="E2499" s="20" t="s">
        <v>66</v>
      </c>
      <c r="F2499" s="21"/>
      <c r="G2499" s="21"/>
      <c r="H2499" s="28">
        <v>46630</v>
      </c>
      <c r="I2499" s="29">
        <v>50649</v>
      </c>
      <c r="J2499" s="28" t="s">
        <v>15</v>
      </c>
      <c r="K2499" s="29">
        <f t="shared" si="39"/>
        <v>1.0861891486167703</v>
      </c>
    </row>
    <row r="2500" spans="1:11" x14ac:dyDescent="0.2">
      <c r="A2500" s="1" t="s">
        <v>16</v>
      </c>
      <c r="C2500" s="22"/>
      <c r="D2500" s="157"/>
      <c r="E2500" s="23" t="s">
        <v>63</v>
      </c>
      <c r="F2500" s="24"/>
      <c r="G2500" s="24"/>
      <c r="H2500" s="30">
        <v>46630</v>
      </c>
      <c r="I2500" s="31">
        <v>50649</v>
      </c>
      <c r="J2500" s="30"/>
      <c r="K2500" s="31">
        <f t="shared" si="39"/>
        <v>1.0861891486167703</v>
      </c>
    </row>
    <row r="2501" spans="1:11" x14ac:dyDescent="0.2">
      <c r="A2501" s="1" t="s">
        <v>528</v>
      </c>
      <c r="C2501" s="173"/>
      <c r="D2501" s="174"/>
      <c r="E2501" s="175" t="s">
        <v>709</v>
      </c>
      <c r="F2501" s="176"/>
      <c r="G2501" s="176"/>
      <c r="H2501" s="177">
        <v>46630</v>
      </c>
      <c r="I2501" s="178">
        <v>50649</v>
      </c>
      <c r="J2501" s="177"/>
      <c r="K2501" s="178">
        <f t="shared" si="39"/>
        <v>1.0861891486167703</v>
      </c>
    </row>
    <row r="2502" spans="1:11" hidden="1" x14ac:dyDescent="0.2">
      <c r="A2502" s="1" t="s">
        <v>528</v>
      </c>
      <c r="C2502" s="173"/>
      <c r="D2502" s="174"/>
      <c r="E2502" s="175"/>
      <c r="F2502" s="176" t="s">
        <v>710</v>
      </c>
      <c r="G2502" s="176" t="s">
        <v>711</v>
      </c>
      <c r="H2502" s="177"/>
      <c r="I2502" s="178">
        <v>50649</v>
      </c>
      <c r="J2502" s="177"/>
      <c r="K2502" s="178" t="str">
        <f t="shared" si="39"/>
        <v>***</v>
      </c>
    </row>
    <row r="2503" spans="1:11" x14ac:dyDescent="0.2">
      <c r="A2503" s="1" t="s">
        <v>13</v>
      </c>
      <c r="C2503" s="19" t="s">
        <v>1257</v>
      </c>
      <c r="D2503" s="25" t="s">
        <v>65</v>
      </c>
      <c r="E2503" s="20" t="s">
        <v>66</v>
      </c>
      <c r="F2503" s="21"/>
      <c r="G2503" s="21"/>
      <c r="H2503" s="28">
        <v>40267</v>
      </c>
      <c r="I2503" s="29">
        <v>42881</v>
      </c>
      <c r="J2503" s="28" t="s">
        <v>15</v>
      </c>
      <c r="K2503" s="29">
        <f t="shared" si="39"/>
        <v>1.0649166811533017</v>
      </c>
    </row>
    <row r="2504" spans="1:11" x14ac:dyDescent="0.2">
      <c r="A2504" s="1" t="s">
        <v>16</v>
      </c>
      <c r="C2504" s="22"/>
      <c r="D2504" s="157"/>
      <c r="E2504" s="23" t="s">
        <v>63</v>
      </c>
      <c r="F2504" s="24"/>
      <c r="G2504" s="24"/>
      <c r="H2504" s="30">
        <v>40267</v>
      </c>
      <c r="I2504" s="31">
        <v>42881</v>
      </c>
      <c r="J2504" s="30"/>
      <c r="K2504" s="31">
        <f t="shared" si="39"/>
        <v>1.0649166811533017</v>
      </c>
    </row>
    <row r="2505" spans="1:11" x14ac:dyDescent="0.2">
      <c r="A2505" s="1" t="s">
        <v>528</v>
      </c>
      <c r="C2505" s="173"/>
      <c r="D2505" s="174"/>
      <c r="E2505" s="175" t="s">
        <v>709</v>
      </c>
      <c r="F2505" s="176"/>
      <c r="G2505" s="176"/>
      <c r="H2505" s="177">
        <v>40267</v>
      </c>
      <c r="I2505" s="178">
        <v>42881</v>
      </c>
      <c r="J2505" s="177"/>
      <c r="K2505" s="178">
        <f t="shared" si="39"/>
        <v>1.0649166811533017</v>
      </c>
    </row>
    <row r="2506" spans="1:11" hidden="1" x14ac:dyDescent="0.2">
      <c r="A2506" s="1" t="s">
        <v>528</v>
      </c>
      <c r="C2506" s="173"/>
      <c r="D2506" s="174"/>
      <c r="E2506" s="175"/>
      <c r="F2506" s="176" t="s">
        <v>710</v>
      </c>
      <c r="G2506" s="176" t="s">
        <v>711</v>
      </c>
      <c r="H2506" s="177"/>
      <c r="I2506" s="178">
        <v>42881</v>
      </c>
      <c r="J2506" s="177"/>
      <c r="K2506" s="178" t="str">
        <f t="shared" si="39"/>
        <v>***</v>
      </c>
    </row>
    <row r="2507" spans="1:11" x14ac:dyDescent="0.2">
      <c r="A2507" s="1" t="s">
        <v>13</v>
      </c>
      <c r="C2507" s="19" t="s">
        <v>1258</v>
      </c>
      <c r="D2507" s="25" t="s">
        <v>65</v>
      </c>
      <c r="E2507" s="20" t="s">
        <v>66</v>
      </c>
      <c r="F2507" s="21"/>
      <c r="G2507" s="21"/>
      <c r="H2507" s="28">
        <v>65518</v>
      </c>
      <c r="I2507" s="29">
        <v>72453</v>
      </c>
      <c r="J2507" s="28" t="s">
        <v>15</v>
      </c>
      <c r="K2507" s="29">
        <f t="shared" si="39"/>
        <v>1.1058487743826124</v>
      </c>
    </row>
    <row r="2508" spans="1:11" x14ac:dyDescent="0.2">
      <c r="A2508" s="1" t="s">
        <v>16</v>
      </c>
      <c r="C2508" s="22"/>
      <c r="D2508" s="157"/>
      <c r="E2508" s="23" t="s">
        <v>63</v>
      </c>
      <c r="F2508" s="24"/>
      <c r="G2508" s="24"/>
      <c r="H2508" s="30">
        <v>65518</v>
      </c>
      <c r="I2508" s="31">
        <v>72453</v>
      </c>
      <c r="J2508" s="30"/>
      <c r="K2508" s="31">
        <f t="shared" si="39"/>
        <v>1.1058487743826124</v>
      </c>
    </row>
    <row r="2509" spans="1:11" x14ac:dyDescent="0.2">
      <c r="A2509" s="1" t="s">
        <v>528</v>
      </c>
      <c r="C2509" s="173"/>
      <c r="D2509" s="174"/>
      <c r="E2509" s="175" t="s">
        <v>709</v>
      </c>
      <c r="F2509" s="176"/>
      <c r="G2509" s="176"/>
      <c r="H2509" s="177">
        <v>65518</v>
      </c>
      <c r="I2509" s="178">
        <v>72453</v>
      </c>
      <c r="J2509" s="177"/>
      <c r="K2509" s="178">
        <f t="shared" si="39"/>
        <v>1.1058487743826124</v>
      </c>
    </row>
    <row r="2510" spans="1:11" hidden="1" x14ac:dyDescent="0.2">
      <c r="A2510" s="1" t="s">
        <v>528</v>
      </c>
      <c r="C2510" s="173"/>
      <c r="D2510" s="174"/>
      <c r="E2510" s="175"/>
      <c r="F2510" s="176" t="s">
        <v>710</v>
      </c>
      <c r="G2510" s="176" t="s">
        <v>711</v>
      </c>
      <c r="H2510" s="177"/>
      <c r="I2510" s="178">
        <v>72453</v>
      </c>
      <c r="J2510" s="177"/>
      <c r="K2510" s="178" t="str">
        <f t="shared" si="39"/>
        <v>***</v>
      </c>
    </row>
    <row r="2511" spans="1:11" x14ac:dyDescent="0.2">
      <c r="A2511" s="1" t="s">
        <v>13</v>
      </c>
      <c r="C2511" s="19" t="s">
        <v>1259</v>
      </c>
      <c r="D2511" s="25" t="s">
        <v>65</v>
      </c>
      <c r="E2511" s="20" t="s">
        <v>66</v>
      </c>
      <c r="F2511" s="21"/>
      <c r="G2511" s="21"/>
      <c r="H2511" s="28">
        <v>37451</v>
      </c>
      <c r="I2511" s="29">
        <v>44382</v>
      </c>
      <c r="J2511" s="28" t="s">
        <v>15</v>
      </c>
      <c r="K2511" s="29">
        <f t="shared" si="39"/>
        <v>1.1850684894929375</v>
      </c>
    </row>
    <row r="2512" spans="1:11" x14ac:dyDescent="0.2">
      <c r="A2512" s="1" t="s">
        <v>16</v>
      </c>
      <c r="C2512" s="22"/>
      <c r="D2512" s="157"/>
      <c r="E2512" s="23" t="s">
        <v>63</v>
      </c>
      <c r="F2512" s="24"/>
      <c r="G2512" s="24"/>
      <c r="H2512" s="30">
        <v>37451</v>
      </c>
      <c r="I2512" s="31">
        <v>44382</v>
      </c>
      <c r="J2512" s="30"/>
      <c r="K2512" s="31">
        <f t="shared" si="39"/>
        <v>1.1850684894929375</v>
      </c>
    </row>
    <row r="2513" spans="1:11" x14ac:dyDescent="0.2">
      <c r="A2513" s="1" t="s">
        <v>528</v>
      </c>
      <c r="C2513" s="173"/>
      <c r="D2513" s="174"/>
      <c r="E2513" s="175" t="s">
        <v>709</v>
      </c>
      <c r="F2513" s="176"/>
      <c r="G2513" s="176"/>
      <c r="H2513" s="177">
        <v>37451</v>
      </c>
      <c r="I2513" s="178">
        <v>44382</v>
      </c>
      <c r="J2513" s="177"/>
      <c r="K2513" s="178">
        <f t="shared" si="39"/>
        <v>1.1850684894929375</v>
      </c>
    </row>
    <row r="2514" spans="1:11" hidden="1" x14ac:dyDescent="0.2">
      <c r="A2514" s="1" t="s">
        <v>528</v>
      </c>
      <c r="C2514" s="173"/>
      <c r="D2514" s="174"/>
      <c r="E2514" s="175"/>
      <c r="F2514" s="176" t="s">
        <v>710</v>
      </c>
      <c r="G2514" s="176" t="s">
        <v>711</v>
      </c>
      <c r="H2514" s="177"/>
      <c r="I2514" s="178">
        <v>44382</v>
      </c>
      <c r="J2514" s="177"/>
      <c r="K2514" s="178" t="str">
        <f t="shared" si="39"/>
        <v>***</v>
      </c>
    </row>
    <row r="2515" spans="1:11" x14ac:dyDescent="0.2">
      <c r="A2515" s="1" t="s">
        <v>13</v>
      </c>
      <c r="C2515" s="19" t="s">
        <v>1260</v>
      </c>
      <c r="D2515" s="25" t="s">
        <v>65</v>
      </c>
      <c r="E2515" s="20" t="s">
        <v>66</v>
      </c>
      <c r="F2515" s="21"/>
      <c r="G2515" s="21"/>
      <c r="H2515" s="28">
        <v>46257</v>
      </c>
      <c r="I2515" s="29">
        <v>49820</v>
      </c>
      <c r="J2515" s="28" t="s">
        <v>15</v>
      </c>
      <c r="K2515" s="29">
        <f t="shared" si="39"/>
        <v>1.0770261798214325</v>
      </c>
    </row>
    <row r="2516" spans="1:11" x14ac:dyDescent="0.2">
      <c r="A2516" s="1" t="s">
        <v>16</v>
      </c>
      <c r="C2516" s="22"/>
      <c r="D2516" s="157"/>
      <c r="E2516" s="23" t="s">
        <v>63</v>
      </c>
      <c r="F2516" s="24"/>
      <c r="G2516" s="24"/>
      <c r="H2516" s="30">
        <v>46257</v>
      </c>
      <c r="I2516" s="31">
        <v>49820</v>
      </c>
      <c r="J2516" s="30"/>
      <c r="K2516" s="31">
        <f t="shared" si="39"/>
        <v>1.0770261798214325</v>
      </c>
    </row>
    <row r="2517" spans="1:11" x14ac:dyDescent="0.2">
      <c r="A2517" s="1" t="s">
        <v>528</v>
      </c>
      <c r="C2517" s="173"/>
      <c r="D2517" s="174"/>
      <c r="E2517" s="175" t="s">
        <v>709</v>
      </c>
      <c r="F2517" s="176"/>
      <c r="G2517" s="176"/>
      <c r="H2517" s="177">
        <v>46257</v>
      </c>
      <c r="I2517" s="178">
        <v>49820</v>
      </c>
      <c r="J2517" s="177"/>
      <c r="K2517" s="178">
        <f t="shared" si="39"/>
        <v>1.0770261798214325</v>
      </c>
    </row>
    <row r="2518" spans="1:11" hidden="1" x14ac:dyDescent="0.2">
      <c r="A2518" s="1" t="s">
        <v>528</v>
      </c>
      <c r="C2518" s="173"/>
      <c r="D2518" s="174"/>
      <c r="E2518" s="175"/>
      <c r="F2518" s="176" t="s">
        <v>710</v>
      </c>
      <c r="G2518" s="176" t="s">
        <v>711</v>
      </c>
      <c r="H2518" s="177"/>
      <c r="I2518" s="178">
        <v>49820</v>
      </c>
      <c r="J2518" s="177"/>
      <c r="K2518" s="178" t="str">
        <f t="shared" si="39"/>
        <v>***</v>
      </c>
    </row>
    <row r="2519" spans="1:11" x14ac:dyDescent="0.2">
      <c r="A2519" s="1" t="s">
        <v>13</v>
      </c>
      <c r="C2519" s="19" t="s">
        <v>1261</v>
      </c>
      <c r="D2519" s="25" t="s">
        <v>65</v>
      </c>
      <c r="E2519" s="20" t="s">
        <v>66</v>
      </c>
      <c r="F2519" s="21"/>
      <c r="G2519" s="21"/>
      <c r="H2519" s="28">
        <v>53751</v>
      </c>
      <c r="I2519" s="29">
        <v>58890</v>
      </c>
      <c r="J2519" s="28" t="s">
        <v>15</v>
      </c>
      <c r="K2519" s="29">
        <f t="shared" si="39"/>
        <v>1.0956075235809566</v>
      </c>
    </row>
    <row r="2520" spans="1:11" x14ac:dyDescent="0.2">
      <c r="A2520" s="1" t="s">
        <v>16</v>
      </c>
      <c r="C2520" s="22"/>
      <c r="D2520" s="157"/>
      <c r="E2520" s="23" t="s">
        <v>63</v>
      </c>
      <c r="F2520" s="24"/>
      <c r="G2520" s="24"/>
      <c r="H2520" s="30">
        <v>53751</v>
      </c>
      <c r="I2520" s="31">
        <v>58890</v>
      </c>
      <c r="J2520" s="30"/>
      <c r="K2520" s="31">
        <f t="shared" si="39"/>
        <v>1.0956075235809566</v>
      </c>
    </row>
    <row r="2521" spans="1:11" x14ac:dyDescent="0.2">
      <c r="A2521" s="1" t="s">
        <v>528</v>
      </c>
      <c r="C2521" s="173"/>
      <c r="D2521" s="174"/>
      <c r="E2521" s="175" t="s">
        <v>709</v>
      </c>
      <c r="F2521" s="176"/>
      <c r="G2521" s="176"/>
      <c r="H2521" s="177">
        <v>53751</v>
      </c>
      <c r="I2521" s="178">
        <v>58890</v>
      </c>
      <c r="J2521" s="177"/>
      <c r="K2521" s="178">
        <f t="shared" si="39"/>
        <v>1.0956075235809566</v>
      </c>
    </row>
    <row r="2522" spans="1:11" hidden="1" x14ac:dyDescent="0.2">
      <c r="A2522" s="1" t="s">
        <v>528</v>
      </c>
      <c r="C2522" s="173"/>
      <c r="D2522" s="174"/>
      <c r="E2522" s="175"/>
      <c r="F2522" s="176" t="s">
        <v>710</v>
      </c>
      <c r="G2522" s="176" t="s">
        <v>711</v>
      </c>
      <c r="H2522" s="177"/>
      <c r="I2522" s="178">
        <v>58890</v>
      </c>
      <c r="J2522" s="177"/>
      <c r="K2522" s="178" t="str">
        <f t="shared" si="39"/>
        <v>***</v>
      </c>
    </row>
    <row r="2523" spans="1:11" x14ac:dyDescent="0.2">
      <c r="A2523" s="1" t="s">
        <v>13</v>
      </c>
      <c r="C2523" s="19" t="s">
        <v>1262</v>
      </c>
      <c r="D2523" s="25" t="s">
        <v>65</v>
      </c>
      <c r="E2523" s="20" t="s">
        <v>66</v>
      </c>
      <c r="F2523" s="21"/>
      <c r="G2523" s="21"/>
      <c r="H2523" s="28">
        <v>34480</v>
      </c>
      <c r="I2523" s="29">
        <v>35801</v>
      </c>
      <c r="J2523" s="28" t="s">
        <v>15</v>
      </c>
      <c r="K2523" s="29">
        <f t="shared" si="39"/>
        <v>1.0383120649651971</v>
      </c>
    </row>
    <row r="2524" spans="1:11" x14ac:dyDescent="0.2">
      <c r="A2524" s="1" t="s">
        <v>16</v>
      </c>
      <c r="C2524" s="22"/>
      <c r="D2524" s="157"/>
      <c r="E2524" s="23" t="s">
        <v>63</v>
      </c>
      <c r="F2524" s="24"/>
      <c r="G2524" s="24"/>
      <c r="H2524" s="30">
        <v>34480</v>
      </c>
      <c r="I2524" s="31">
        <v>35801</v>
      </c>
      <c r="J2524" s="30"/>
      <c r="K2524" s="31">
        <f t="shared" si="39"/>
        <v>1.0383120649651971</v>
      </c>
    </row>
    <row r="2525" spans="1:11" x14ac:dyDescent="0.2">
      <c r="A2525" s="1" t="s">
        <v>528</v>
      </c>
      <c r="C2525" s="173"/>
      <c r="D2525" s="174"/>
      <c r="E2525" s="175" t="s">
        <v>709</v>
      </c>
      <c r="F2525" s="176"/>
      <c r="G2525" s="176"/>
      <c r="H2525" s="177">
        <v>34480</v>
      </c>
      <c r="I2525" s="178">
        <v>35801</v>
      </c>
      <c r="J2525" s="177"/>
      <c r="K2525" s="178">
        <f t="shared" si="39"/>
        <v>1.0383120649651971</v>
      </c>
    </row>
    <row r="2526" spans="1:11" hidden="1" x14ac:dyDescent="0.2">
      <c r="A2526" s="1" t="s">
        <v>528</v>
      </c>
      <c r="C2526" s="173"/>
      <c r="D2526" s="174"/>
      <c r="E2526" s="175"/>
      <c r="F2526" s="176" t="s">
        <v>710</v>
      </c>
      <c r="G2526" s="176" t="s">
        <v>711</v>
      </c>
      <c r="H2526" s="177"/>
      <c r="I2526" s="178">
        <v>35801</v>
      </c>
      <c r="J2526" s="177"/>
      <c r="K2526" s="178" t="str">
        <f t="shared" si="39"/>
        <v>***</v>
      </c>
    </row>
    <row r="2527" spans="1:11" x14ac:dyDescent="0.2">
      <c r="A2527" s="1" t="s">
        <v>13</v>
      </c>
      <c r="C2527" s="19" t="s">
        <v>1263</v>
      </c>
      <c r="D2527" s="25" t="s">
        <v>65</v>
      </c>
      <c r="E2527" s="20" t="s">
        <v>66</v>
      </c>
      <c r="F2527" s="21"/>
      <c r="G2527" s="21"/>
      <c r="H2527" s="28">
        <v>85752</v>
      </c>
      <c r="I2527" s="29">
        <v>93995</v>
      </c>
      <c r="J2527" s="28" t="s">
        <v>15</v>
      </c>
      <c r="K2527" s="29">
        <f t="shared" si="39"/>
        <v>1.0961260378766675</v>
      </c>
    </row>
    <row r="2528" spans="1:11" x14ac:dyDescent="0.2">
      <c r="A2528" s="1" t="s">
        <v>16</v>
      </c>
      <c r="C2528" s="22"/>
      <c r="D2528" s="157"/>
      <c r="E2528" s="23" t="s">
        <v>63</v>
      </c>
      <c r="F2528" s="24"/>
      <c r="G2528" s="24"/>
      <c r="H2528" s="30">
        <v>85752</v>
      </c>
      <c r="I2528" s="31">
        <v>93995</v>
      </c>
      <c r="J2528" s="30"/>
      <c r="K2528" s="31">
        <f t="shared" si="39"/>
        <v>1.0961260378766675</v>
      </c>
    </row>
    <row r="2529" spans="1:11" x14ac:dyDescent="0.2">
      <c r="A2529" s="1" t="s">
        <v>528</v>
      </c>
      <c r="C2529" s="173"/>
      <c r="D2529" s="174"/>
      <c r="E2529" s="175" t="s">
        <v>709</v>
      </c>
      <c r="F2529" s="176"/>
      <c r="G2529" s="176"/>
      <c r="H2529" s="177">
        <v>85752</v>
      </c>
      <c r="I2529" s="178">
        <v>93995</v>
      </c>
      <c r="J2529" s="177"/>
      <c r="K2529" s="178">
        <f t="shared" si="39"/>
        <v>1.0961260378766675</v>
      </c>
    </row>
    <row r="2530" spans="1:11" hidden="1" x14ac:dyDescent="0.2">
      <c r="A2530" s="1" t="s">
        <v>528</v>
      </c>
      <c r="C2530" s="173"/>
      <c r="D2530" s="174"/>
      <c r="E2530" s="175"/>
      <c r="F2530" s="176" t="s">
        <v>710</v>
      </c>
      <c r="G2530" s="176" t="s">
        <v>711</v>
      </c>
      <c r="H2530" s="177"/>
      <c r="I2530" s="178">
        <v>93995</v>
      </c>
      <c r="J2530" s="177"/>
      <c r="K2530" s="178" t="str">
        <f t="shared" si="39"/>
        <v>***</v>
      </c>
    </row>
    <row r="2531" spans="1:11" x14ac:dyDescent="0.2">
      <c r="A2531" s="1" t="s">
        <v>13</v>
      </c>
      <c r="C2531" s="19" t="s">
        <v>1264</v>
      </c>
      <c r="D2531" s="25" t="s">
        <v>65</v>
      </c>
      <c r="E2531" s="20" t="s">
        <v>66</v>
      </c>
      <c r="F2531" s="21"/>
      <c r="G2531" s="21"/>
      <c r="H2531" s="28">
        <v>67902</v>
      </c>
      <c r="I2531" s="29">
        <v>72906</v>
      </c>
      <c r="J2531" s="28" t="s">
        <v>15</v>
      </c>
      <c r="K2531" s="29">
        <f t="shared" si="39"/>
        <v>1.0736944419899266</v>
      </c>
    </row>
    <row r="2532" spans="1:11" x14ac:dyDescent="0.2">
      <c r="A2532" s="1" t="s">
        <v>16</v>
      </c>
      <c r="C2532" s="22"/>
      <c r="D2532" s="157"/>
      <c r="E2532" s="23" t="s">
        <v>63</v>
      </c>
      <c r="F2532" s="24"/>
      <c r="G2532" s="24"/>
      <c r="H2532" s="30">
        <v>67902</v>
      </c>
      <c r="I2532" s="31">
        <v>72906</v>
      </c>
      <c r="J2532" s="30"/>
      <c r="K2532" s="31">
        <f t="shared" si="39"/>
        <v>1.0736944419899266</v>
      </c>
    </row>
    <row r="2533" spans="1:11" x14ac:dyDescent="0.2">
      <c r="A2533" s="1" t="s">
        <v>528</v>
      </c>
      <c r="C2533" s="173"/>
      <c r="D2533" s="174"/>
      <c r="E2533" s="175" t="s">
        <v>709</v>
      </c>
      <c r="F2533" s="176"/>
      <c r="G2533" s="176"/>
      <c r="H2533" s="177">
        <v>67902</v>
      </c>
      <c r="I2533" s="178">
        <v>72906</v>
      </c>
      <c r="J2533" s="177"/>
      <c r="K2533" s="178">
        <f t="shared" si="39"/>
        <v>1.0736944419899266</v>
      </c>
    </row>
    <row r="2534" spans="1:11" hidden="1" x14ac:dyDescent="0.2">
      <c r="A2534" s="1" t="s">
        <v>528</v>
      </c>
      <c r="C2534" s="173"/>
      <c r="D2534" s="174"/>
      <c r="E2534" s="175"/>
      <c r="F2534" s="176" t="s">
        <v>710</v>
      </c>
      <c r="G2534" s="176" t="s">
        <v>711</v>
      </c>
      <c r="H2534" s="177"/>
      <c r="I2534" s="178">
        <v>72906</v>
      </c>
      <c r="J2534" s="177"/>
      <c r="K2534" s="178" t="str">
        <f t="shared" si="39"/>
        <v>***</v>
      </c>
    </row>
    <row r="2535" spans="1:11" x14ac:dyDescent="0.2">
      <c r="A2535" s="1" t="s">
        <v>13</v>
      </c>
      <c r="C2535" s="19" t="s">
        <v>1265</v>
      </c>
      <c r="D2535" s="25" t="s">
        <v>65</v>
      </c>
      <c r="E2535" s="20" t="s">
        <v>66</v>
      </c>
      <c r="F2535" s="21"/>
      <c r="G2535" s="21"/>
      <c r="H2535" s="28">
        <v>35268</v>
      </c>
      <c r="I2535" s="29">
        <v>41540</v>
      </c>
      <c r="J2535" s="28" t="s">
        <v>15</v>
      </c>
      <c r="K2535" s="29">
        <f t="shared" si="39"/>
        <v>1.1778382669842351</v>
      </c>
    </row>
    <row r="2536" spans="1:11" x14ac:dyDescent="0.2">
      <c r="A2536" s="1" t="s">
        <v>16</v>
      </c>
      <c r="C2536" s="22"/>
      <c r="D2536" s="157"/>
      <c r="E2536" s="23" t="s">
        <v>63</v>
      </c>
      <c r="F2536" s="24"/>
      <c r="G2536" s="24"/>
      <c r="H2536" s="30">
        <v>35268</v>
      </c>
      <c r="I2536" s="31">
        <v>41540</v>
      </c>
      <c r="J2536" s="30"/>
      <c r="K2536" s="31">
        <f t="shared" si="39"/>
        <v>1.1778382669842351</v>
      </c>
    </row>
    <row r="2537" spans="1:11" x14ac:dyDescent="0.2">
      <c r="A2537" s="1" t="s">
        <v>528</v>
      </c>
      <c r="C2537" s="173"/>
      <c r="D2537" s="174"/>
      <c r="E2537" s="175" t="s">
        <v>709</v>
      </c>
      <c r="F2537" s="176"/>
      <c r="G2537" s="176"/>
      <c r="H2537" s="177">
        <v>35268</v>
      </c>
      <c r="I2537" s="178">
        <v>41540</v>
      </c>
      <c r="J2537" s="177"/>
      <c r="K2537" s="178">
        <f t="shared" si="39"/>
        <v>1.1778382669842351</v>
      </c>
    </row>
    <row r="2538" spans="1:11" hidden="1" x14ac:dyDescent="0.2">
      <c r="A2538" s="1" t="s">
        <v>528</v>
      </c>
      <c r="C2538" s="173"/>
      <c r="D2538" s="174"/>
      <c r="E2538" s="175"/>
      <c r="F2538" s="176" t="s">
        <v>710</v>
      </c>
      <c r="G2538" s="176" t="s">
        <v>711</v>
      </c>
      <c r="H2538" s="177"/>
      <c r="I2538" s="178">
        <v>41540</v>
      </c>
      <c r="J2538" s="177"/>
      <c r="K2538" s="178" t="str">
        <f t="shared" si="39"/>
        <v>***</v>
      </c>
    </row>
    <row r="2539" spans="1:11" x14ac:dyDescent="0.2">
      <c r="A2539" s="1" t="s">
        <v>13</v>
      </c>
      <c r="C2539" s="19" t="s">
        <v>1266</v>
      </c>
      <c r="D2539" s="25" t="s">
        <v>65</v>
      </c>
      <c r="E2539" s="20" t="s">
        <v>66</v>
      </c>
      <c r="F2539" s="21"/>
      <c r="G2539" s="21"/>
      <c r="H2539" s="28">
        <v>40400</v>
      </c>
      <c r="I2539" s="29">
        <v>42741</v>
      </c>
      <c r="J2539" s="28" t="s">
        <v>15</v>
      </c>
      <c r="K2539" s="29">
        <f t="shared" si="39"/>
        <v>1.0579455445544554</v>
      </c>
    </row>
    <row r="2540" spans="1:11" x14ac:dyDescent="0.2">
      <c r="A2540" s="1" t="s">
        <v>16</v>
      </c>
      <c r="C2540" s="22"/>
      <c r="D2540" s="157"/>
      <c r="E2540" s="23" t="s">
        <v>63</v>
      </c>
      <c r="F2540" s="24"/>
      <c r="G2540" s="24"/>
      <c r="H2540" s="30">
        <v>40400</v>
      </c>
      <c r="I2540" s="31">
        <v>42741</v>
      </c>
      <c r="J2540" s="30"/>
      <c r="K2540" s="31">
        <f t="shared" si="39"/>
        <v>1.0579455445544554</v>
      </c>
    </row>
    <row r="2541" spans="1:11" x14ac:dyDescent="0.2">
      <c r="A2541" s="1" t="s">
        <v>528</v>
      </c>
      <c r="C2541" s="173"/>
      <c r="D2541" s="174"/>
      <c r="E2541" s="175" t="s">
        <v>709</v>
      </c>
      <c r="F2541" s="176"/>
      <c r="G2541" s="176"/>
      <c r="H2541" s="177">
        <v>40400</v>
      </c>
      <c r="I2541" s="178">
        <v>42741</v>
      </c>
      <c r="J2541" s="177"/>
      <c r="K2541" s="178">
        <f t="shared" si="39"/>
        <v>1.0579455445544554</v>
      </c>
    </row>
    <row r="2542" spans="1:11" hidden="1" x14ac:dyDescent="0.2">
      <c r="A2542" s="1" t="s">
        <v>528</v>
      </c>
      <c r="C2542" s="173"/>
      <c r="D2542" s="174"/>
      <c r="E2542" s="175"/>
      <c r="F2542" s="176" t="s">
        <v>710</v>
      </c>
      <c r="G2542" s="176" t="s">
        <v>711</v>
      </c>
      <c r="H2542" s="177"/>
      <c r="I2542" s="178">
        <v>42741</v>
      </c>
      <c r="J2542" s="177"/>
      <c r="K2542" s="178" t="str">
        <f t="shared" si="39"/>
        <v>***</v>
      </c>
    </row>
    <row r="2543" spans="1:11" x14ac:dyDescent="0.2">
      <c r="A2543" s="1" t="s">
        <v>13</v>
      </c>
      <c r="C2543" s="19" t="s">
        <v>1267</v>
      </c>
      <c r="D2543" s="25" t="s">
        <v>65</v>
      </c>
      <c r="E2543" s="20" t="s">
        <v>66</v>
      </c>
      <c r="F2543" s="21"/>
      <c r="G2543" s="21"/>
      <c r="H2543" s="28">
        <v>45543</v>
      </c>
      <c r="I2543" s="29">
        <v>48165</v>
      </c>
      <c r="J2543" s="28" t="s">
        <v>15</v>
      </c>
      <c r="K2543" s="29">
        <f t="shared" si="39"/>
        <v>1.0575719649561952</v>
      </c>
    </row>
    <row r="2544" spans="1:11" x14ac:dyDescent="0.2">
      <c r="A2544" s="1" t="s">
        <v>16</v>
      </c>
      <c r="C2544" s="22"/>
      <c r="D2544" s="157"/>
      <c r="E2544" s="23" t="s">
        <v>63</v>
      </c>
      <c r="F2544" s="24"/>
      <c r="G2544" s="24"/>
      <c r="H2544" s="30">
        <v>45543</v>
      </c>
      <c r="I2544" s="31">
        <v>48165</v>
      </c>
      <c r="J2544" s="30"/>
      <c r="K2544" s="31">
        <f t="shared" si="39"/>
        <v>1.0575719649561952</v>
      </c>
    </row>
    <row r="2545" spans="1:11" x14ac:dyDescent="0.2">
      <c r="A2545" s="1" t="s">
        <v>528</v>
      </c>
      <c r="C2545" s="173"/>
      <c r="D2545" s="174"/>
      <c r="E2545" s="175" t="s">
        <v>709</v>
      </c>
      <c r="F2545" s="176"/>
      <c r="G2545" s="176"/>
      <c r="H2545" s="177">
        <v>45543</v>
      </c>
      <c r="I2545" s="178">
        <v>48165</v>
      </c>
      <c r="J2545" s="177"/>
      <c r="K2545" s="178">
        <f t="shared" si="39"/>
        <v>1.0575719649561952</v>
      </c>
    </row>
    <row r="2546" spans="1:11" hidden="1" x14ac:dyDescent="0.2">
      <c r="A2546" s="1" t="s">
        <v>528</v>
      </c>
      <c r="C2546" s="173"/>
      <c r="D2546" s="174"/>
      <c r="E2546" s="175"/>
      <c r="F2546" s="176" t="s">
        <v>710</v>
      </c>
      <c r="G2546" s="176" t="s">
        <v>711</v>
      </c>
      <c r="H2546" s="177"/>
      <c r="I2546" s="178">
        <v>48165</v>
      </c>
      <c r="J2546" s="177"/>
      <c r="K2546" s="178" t="str">
        <f t="shared" si="39"/>
        <v>***</v>
      </c>
    </row>
    <row r="2547" spans="1:11" x14ac:dyDescent="0.2">
      <c r="A2547" s="1" t="s">
        <v>13</v>
      </c>
      <c r="C2547" s="19" t="s">
        <v>1268</v>
      </c>
      <c r="D2547" s="25" t="s">
        <v>65</v>
      </c>
      <c r="E2547" s="20" t="s">
        <v>66</v>
      </c>
      <c r="F2547" s="21"/>
      <c r="G2547" s="21"/>
      <c r="H2547" s="28">
        <v>46905</v>
      </c>
      <c r="I2547" s="29">
        <v>49289</v>
      </c>
      <c r="J2547" s="28" t="s">
        <v>15</v>
      </c>
      <c r="K2547" s="29">
        <f t="shared" si="39"/>
        <v>1.0508261379383861</v>
      </c>
    </row>
    <row r="2548" spans="1:11" x14ac:dyDescent="0.2">
      <c r="A2548" s="1" t="s">
        <v>16</v>
      </c>
      <c r="C2548" s="22"/>
      <c r="D2548" s="157"/>
      <c r="E2548" s="23" t="s">
        <v>63</v>
      </c>
      <c r="F2548" s="24"/>
      <c r="G2548" s="24"/>
      <c r="H2548" s="30">
        <v>46905</v>
      </c>
      <c r="I2548" s="31">
        <v>49289</v>
      </c>
      <c r="J2548" s="30"/>
      <c r="K2548" s="31">
        <f t="shared" si="39"/>
        <v>1.0508261379383861</v>
      </c>
    </row>
    <row r="2549" spans="1:11" x14ac:dyDescent="0.2">
      <c r="A2549" s="1" t="s">
        <v>528</v>
      </c>
      <c r="C2549" s="173"/>
      <c r="D2549" s="174"/>
      <c r="E2549" s="175" t="s">
        <v>709</v>
      </c>
      <c r="F2549" s="176"/>
      <c r="G2549" s="176"/>
      <c r="H2549" s="177">
        <v>46905</v>
      </c>
      <c r="I2549" s="178">
        <v>49289</v>
      </c>
      <c r="J2549" s="177"/>
      <c r="K2549" s="178">
        <f t="shared" si="39"/>
        <v>1.0508261379383861</v>
      </c>
    </row>
    <row r="2550" spans="1:11" hidden="1" x14ac:dyDescent="0.2">
      <c r="A2550" s="1" t="s">
        <v>528</v>
      </c>
      <c r="C2550" s="173"/>
      <c r="D2550" s="174"/>
      <c r="E2550" s="175"/>
      <c r="F2550" s="176" t="s">
        <v>710</v>
      </c>
      <c r="G2550" s="176" t="s">
        <v>711</v>
      </c>
      <c r="H2550" s="177"/>
      <c r="I2550" s="178">
        <v>49289</v>
      </c>
      <c r="J2550" s="177"/>
      <c r="K2550" s="178" t="str">
        <f t="shared" si="39"/>
        <v>***</v>
      </c>
    </row>
    <row r="2551" spans="1:11" x14ac:dyDescent="0.2">
      <c r="A2551" s="1" t="s">
        <v>13</v>
      </c>
      <c r="C2551" s="19" t="s">
        <v>1269</v>
      </c>
      <c r="D2551" s="25" t="s">
        <v>65</v>
      </c>
      <c r="E2551" s="20" t="s">
        <v>66</v>
      </c>
      <c r="F2551" s="21"/>
      <c r="G2551" s="21"/>
      <c r="H2551" s="28">
        <v>65074</v>
      </c>
      <c r="I2551" s="29">
        <v>72735</v>
      </c>
      <c r="J2551" s="28" t="s">
        <v>15</v>
      </c>
      <c r="K2551" s="29">
        <f t="shared" si="39"/>
        <v>1.1177275102191351</v>
      </c>
    </row>
    <row r="2552" spans="1:11" x14ac:dyDescent="0.2">
      <c r="A2552" s="1" t="s">
        <v>16</v>
      </c>
      <c r="C2552" s="22"/>
      <c r="D2552" s="157"/>
      <c r="E2552" s="23" t="s">
        <v>63</v>
      </c>
      <c r="F2552" s="24"/>
      <c r="G2552" s="24"/>
      <c r="H2552" s="30">
        <v>65074</v>
      </c>
      <c r="I2552" s="31">
        <v>72735</v>
      </c>
      <c r="J2552" s="30"/>
      <c r="K2552" s="31">
        <f t="shared" si="39"/>
        <v>1.1177275102191351</v>
      </c>
    </row>
    <row r="2553" spans="1:11" x14ac:dyDescent="0.2">
      <c r="A2553" s="1" t="s">
        <v>528</v>
      </c>
      <c r="C2553" s="173"/>
      <c r="D2553" s="174"/>
      <c r="E2553" s="175" t="s">
        <v>709</v>
      </c>
      <c r="F2553" s="176"/>
      <c r="G2553" s="176"/>
      <c r="H2553" s="177">
        <v>65074</v>
      </c>
      <c r="I2553" s="178">
        <v>72735</v>
      </c>
      <c r="J2553" s="177"/>
      <c r="K2553" s="178">
        <f t="shared" si="39"/>
        <v>1.1177275102191351</v>
      </c>
    </row>
    <row r="2554" spans="1:11" hidden="1" x14ac:dyDescent="0.2">
      <c r="A2554" s="1" t="s">
        <v>528</v>
      </c>
      <c r="C2554" s="173"/>
      <c r="D2554" s="174"/>
      <c r="E2554" s="175"/>
      <c r="F2554" s="176" t="s">
        <v>710</v>
      </c>
      <c r="G2554" s="176" t="s">
        <v>711</v>
      </c>
      <c r="H2554" s="177"/>
      <c r="I2554" s="178">
        <v>72735</v>
      </c>
      <c r="J2554" s="177"/>
      <c r="K2554" s="178" t="str">
        <f t="shared" si="39"/>
        <v>***</v>
      </c>
    </row>
    <row r="2555" spans="1:11" x14ac:dyDescent="0.2">
      <c r="A2555" s="1" t="s">
        <v>13</v>
      </c>
      <c r="C2555" s="19" t="s">
        <v>1270</v>
      </c>
      <c r="D2555" s="25" t="s">
        <v>65</v>
      </c>
      <c r="E2555" s="20" t="s">
        <v>66</v>
      </c>
      <c r="F2555" s="21"/>
      <c r="G2555" s="21"/>
      <c r="H2555" s="28">
        <v>16591</v>
      </c>
      <c r="I2555" s="29">
        <v>17994</v>
      </c>
      <c r="J2555" s="28" t="s">
        <v>15</v>
      </c>
      <c r="K2555" s="29">
        <f t="shared" si="39"/>
        <v>1.0845639201976975</v>
      </c>
    </row>
    <row r="2556" spans="1:11" x14ac:dyDescent="0.2">
      <c r="A2556" s="1" t="s">
        <v>16</v>
      </c>
      <c r="C2556" s="22"/>
      <c r="D2556" s="157"/>
      <c r="E2556" s="23" t="s">
        <v>1205</v>
      </c>
      <c r="F2556" s="24"/>
      <c r="G2556" s="24"/>
      <c r="H2556" s="30">
        <v>16591</v>
      </c>
      <c r="I2556" s="31">
        <v>17994</v>
      </c>
      <c r="J2556" s="30"/>
      <c r="K2556" s="31">
        <f t="shared" ref="K2556:K2619" si="40">IF(H2556=0,"***",I2556/H2556)</f>
        <v>1.0845639201976975</v>
      </c>
    </row>
    <row r="2557" spans="1:11" x14ac:dyDescent="0.2">
      <c r="A2557" s="1" t="s">
        <v>528</v>
      </c>
      <c r="C2557" s="173"/>
      <c r="D2557" s="174"/>
      <c r="E2557" s="175" t="s">
        <v>709</v>
      </c>
      <c r="F2557" s="176"/>
      <c r="G2557" s="176"/>
      <c r="H2557" s="177">
        <v>16591</v>
      </c>
      <c r="I2557" s="178">
        <v>17994</v>
      </c>
      <c r="J2557" s="177"/>
      <c r="K2557" s="178">
        <f t="shared" si="40"/>
        <v>1.0845639201976975</v>
      </c>
    </row>
    <row r="2558" spans="1:11" hidden="1" x14ac:dyDescent="0.2">
      <c r="A2558" s="1" t="s">
        <v>528</v>
      </c>
      <c r="C2558" s="173"/>
      <c r="D2558" s="174"/>
      <c r="E2558" s="175"/>
      <c r="F2558" s="176" t="s">
        <v>710</v>
      </c>
      <c r="G2558" s="176" t="s">
        <v>711</v>
      </c>
      <c r="H2558" s="177"/>
      <c r="I2558" s="178">
        <v>17994</v>
      </c>
      <c r="J2558" s="177"/>
      <c r="K2558" s="178" t="str">
        <f t="shared" si="40"/>
        <v>***</v>
      </c>
    </row>
    <row r="2559" spans="1:11" x14ac:dyDescent="0.2">
      <c r="A2559" s="1" t="s">
        <v>13</v>
      </c>
      <c r="C2559" s="19" t="s">
        <v>1271</v>
      </c>
      <c r="D2559" s="25" t="s">
        <v>65</v>
      </c>
      <c r="E2559" s="20" t="s">
        <v>66</v>
      </c>
      <c r="F2559" s="21"/>
      <c r="G2559" s="21"/>
      <c r="H2559" s="28">
        <v>82669</v>
      </c>
      <c r="I2559" s="29">
        <v>93667</v>
      </c>
      <c r="J2559" s="28" t="s">
        <v>15</v>
      </c>
      <c r="K2559" s="29">
        <f t="shared" si="40"/>
        <v>1.1330365675162395</v>
      </c>
    </row>
    <row r="2560" spans="1:11" x14ac:dyDescent="0.2">
      <c r="A2560" s="1" t="s">
        <v>16</v>
      </c>
      <c r="C2560" s="22"/>
      <c r="D2560" s="157"/>
      <c r="E2560" s="23" t="s">
        <v>63</v>
      </c>
      <c r="F2560" s="24"/>
      <c r="G2560" s="24"/>
      <c r="H2560" s="30">
        <v>82669</v>
      </c>
      <c r="I2560" s="31">
        <v>93667</v>
      </c>
      <c r="J2560" s="30"/>
      <c r="K2560" s="31">
        <f t="shared" si="40"/>
        <v>1.1330365675162395</v>
      </c>
    </row>
    <row r="2561" spans="1:11" x14ac:dyDescent="0.2">
      <c r="A2561" s="1" t="s">
        <v>528</v>
      </c>
      <c r="C2561" s="173"/>
      <c r="D2561" s="174"/>
      <c r="E2561" s="175" t="s">
        <v>709</v>
      </c>
      <c r="F2561" s="176"/>
      <c r="G2561" s="176"/>
      <c r="H2561" s="177">
        <v>82669</v>
      </c>
      <c r="I2561" s="178">
        <v>93667</v>
      </c>
      <c r="J2561" s="177"/>
      <c r="K2561" s="178">
        <f t="shared" si="40"/>
        <v>1.1330365675162395</v>
      </c>
    </row>
    <row r="2562" spans="1:11" hidden="1" x14ac:dyDescent="0.2">
      <c r="A2562" s="1" t="s">
        <v>528</v>
      </c>
      <c r="C2562" s="173"/>
      <c r="D2562" s="174"/>
      <c r="E2562" s="175"/>
      <c r="F2562" s="176" t="s">
        <v>710</v>
      </c>
      <c r="G2562" s="176" t="s">
        <v>711</v>
      </c>
      <c r="H2562" s="177"/>
      <c r="I2562" s="178">
        <v>93667</v>
      </c>
      <c r="J2562" s="177"/>
      <c r="K2562" s="178" t="str">
        <f t="shared" si="40"/>
        <v>***</v>
      </c>
    </row>
    <row r="2563" spans="1:11" x14ac:dyDescent="0.2">
      <c r="A2563" s="1" t="s">
        <v>13</v>
      </c>
      <c r="C2563" s="19" t="s">
        <v>1272</v>
      </c>
      <c r="D2563" s="25" t="s">
        <v>65</v>
      </c>
      <c r="E2563" s="20" t="s">
        <v>66</v>
      </c>
      <c r="F2563" s="21"/>
      <c r="G2563" s="21"/>
      <c r="H2563" s="28">
        <v>25072</v>
      </c>
      <c r="I2563" s="29">
        <v>31124</v>
      </c>
      <c r="J2563" s="28" t="s">
        <v>15</v>
      </c>
      <c r="K2563" s="29">
        <f t="shared" si="40"/>
        <v>1.2413848117421824</v>
      </c>
    </row>
    <row r="2564" spans="1:11" x14ac:dyDescent="0.2">
      <c r="A2564" s="1" t="s">
        <v>16</v>
      </c>
      <c r="C2564" s="22"/>
      <c r="D2564" s="157"/>
      <c r="E2564" s="23" t="s">
        <v>63</v>
      </c>
      <c r="F2564" s="24"/>
      <c r="G2564" s="24"/>
      <c r="H2564" s="30">
        <v>25072</v>
      </c>
      <c r="I2564" s="31">
        <v>31124</v>
      </c>
      <c r="J2564" s="30"/>
      <c r="K2564" s="31">
        <f t="shared" si="40"/>
        <v>1.2413848117421824</v>
      </c>
    </row>
    <row r="2565" spans="1:11" x14ac:dyDescent="0.2">
      <c r="A2565" s="1" t="s">
        <v>528</v>
      </c>
      <c r="C2565" s="173"/>
      <c r="D2565" s="174"/>
      <c r="E2565" s="175" t="s">
        <v>709</v>
      </c>
      <c r="F2565" s="176"/>
      <c r="G2565" s="176"/>
      <c r="H2565" s="177">
        <v>25072</v>
      </c>
      <c r="I2565" s="178">
        <v>31124</v>
      </c>
      <c r="J2565" s="177"/>
      <c r="K2565" s="178">
        <f t="shared" si="40"/>
        <v>1.2413848117421824</v>
      </c>
    </row>
    <row r="2566" spans="1:11" hidden="1" x14ac:dyDescent="0.2">
      <c r="A2566" s="1" t="s">
        <v>528</v>
      </c>
      <c r="C2566" s="173"/>
      <c r="D2566" s="174"/>
      <c r="E2566" s="175"/>
      <c r="F2566" s="176" t="s">
        <v>710</v>
      </c>
      <c r="G2566" s="176" t="s">
        <v>711</v>
      </c>
      <c r="H2566" s="177"/>
      <c r="I2566" s="178">
        <v>31124</v>
      </c>
      <c r="J2566" s="177"/>
      <c r="K2566" s="178" t="str">
        <f t="shared" si="40"/>
        <v>***</v>
      </c>
    </row>
    <row r="2567" spans="1:11" x14ac:dyDescent="0.2">
      <c r="A2567" s="1" t="s">
        <v>13</v>
      </c>
      <c r="C2567" s="19" t="s">
        <v>1273</v>
      </c>
      <c r="D2567" s="25" t="s">
        <v>65</v>
      </c>
      <c r="E2567" s="20" t="s">
        <v>66</v>
      </c>
      <c r="F2567" s="21"/>
      <c r="G2567" s="21"/>
      <c r="H2567" s="28">
        <v>38661</v>
      </c>
      <c r="I2567" s="29">
        <v>42840</v>
      </c>
      <c r="J2567" s="28" t="s">
        <v>15</v>
      </c>
      <c r="K2567" s="29">
        <f t="shared" si="40"/>
        <v>1.1080934274850625</v>
      </c>
    </row>
    <row r="2568" spans="1:11" x14ac:dyDescent="0.2">
      <c r="A2568" s="1" t="s">
        <v>16</v>
      </c>
      <c r="C2568" s="22"/>
      <c r="D2568" s="157"/>
      <c r="E2568" s="23" t="s">
        <v>63</v>
      </c>
      <c r="F2568" s="24"/>
      <c r="G2568" s="24"/>
      <c r="H2568" s="30">
        <v>38661</v>
      </c>
      <c r="I2568" s="31">
        <v>42840</v>
      </c>
      <c r="J2568" s="30"/>
      <c r="K2568" s="31">
        <f t="shared" si="40"/>
        <v>1.1080934274850625</v>
      </c>
    </row>
    <row r="2569" spans="1:11" x14ac:dyDescent="0.2">
      <c r="A2569" s="1" t="s">
        <v>528</v>
      </c>
      <c r="C2569" s="173"/>
      <c r="D2569" s="174"/>
      <c r="E2569" s="175" t="s">
        <v>709</v>
      </c>
      <c r="F2569" s="176"/>
      <c r="G2569" s="176"/>
      <c r="H2569" s="177">
        <v>38661</v>
      </c>
      <c r="I2569" s="178">
        <v>42840</v>
      </c>
      <c r="J2569" s="177"/>
      <c r="K2569" s="178">
        <f t="shared" si="40"/>
        <v>1.1080934274850625</v>
      </c>
    </row>
    <row r="2570" spans="1:11" hidden="1" x14ac:dyDescent="0.2">
      <c r="A2570" s="1" t="s">
        <v>528</v>
      </c>
      <c r="C2570" s="173"/>
      <c r="D2570" s="174"/>
      <c r="E2570" s="175"/>
      <c r="F2570" s="176" t="s">
        <v>710</v>
      </c>
      <c r="G2570" s="176" t="s">
        <v>711</v>
      </c>
      <c r="H2570" s="177"/>
      <c r="I2570" s="178">
        <v>42840</v>
      </c>
      <c r="J2570" s="177"/>
      <c r="K2570" s="178" t="str">
        <f t="shared" si="40"/>
        <v>***</v>
      </c>
    </row>
    <row r="2571" spans="1:11" x14ac:dyDescent="0.2">
      <c r="A2571" s="1" t="s">
        <v>13</v>
      </c>
      <c r="C2571" s="19" t="s">
        <v>1274</v>
      </c>
      <c r="D2571" s="25" t="s">
        <v>65</v>
      </c>
      <c r="E2571" s="20" t="s">
        <v>66</v>
      </c>
      <c r="F2571" s="21"/>
      <c r="G2571" s="21"/>
      <c r="H2571" s="28">
        <v>33912</v>
      </c>
      <c r="I2571" s="29">
        <v>37041</v>
      </c>
      <c r="J2571" s="28" t="s">
        <v>15</v>
      </c>
      <c r="K2571" s="29">
        <f t="shared" si="40"/>
        <v>1.0922682236376504</v>
      </c>
    </row>
    <row r="2572" spans="1:11" x14ac:dyDescent="0.2">
      <c r="A2572" s="1" t="s">
        <v>16</v>
      </c>
      <c r="C2572" s="22"/>
      <c r="D2572" s="157"/>
      <c r="E2572" s="23" t="s">
        <v>63</v>
      </c>
      <c r="F2572" s="24"/>
      <c r="G2572" s="24"/>
      <c r="H2572" s="30">
        <v>33912</v>
      </c>
      <c r="I2572" s="31">
        <v>37041</v>
      </c>
      <c r="J2572" s="30"/>
      <c r="K2572" s="31">
        <f t="shared" si="40"/>
        <v>1.0922682236376504</v>
      </c>
    </row>
    <row r="2573" spans="1:11" x14ac:dyDescent="0.2">
      <c r="A2573" s="1" t="s">
        <v>528</v>
      </c>
      <c r="C2573" s="173"/>
      <c r="D2573" s="174"/>
      <c r="E2573" s="175" t="s">
        <v>709</v>
      </c>
      <c r="F2573" s="176"/>
      <c r="G2573" s="176"/>
      <c r="H2573" s="177">
        <v>33912</v>
      </c>
      <c r="I2573" s="178">
        <v>37041</v>
      </c>
      <c r="J2573" s="177"/>
      <c r="K2573" s="178">
        <f t="shared" si="40"/>
        <v>1.0922682236376504</v>
      </c>
    </row>
    <row r="2574" spans="1:11" hidden="1" x14ac:dyDescent="0.2">
      <c r="A2574" s="1" t="s">
        <v>528</v>
      </c>
      <c r="C2574" s="173"/>
      <c r="D2574" s="174"/>
      <c r="E2574" s="175"/>
      <c r="F2574" s="176" t="s">
        <v>710</v>
      </c>
      <c r="G2574" s="176" t="s">
        <v>711</v>
      </c>
      <c r="H2574" s="177"/>
      <c r="I2574" s="178">
        <v>37041</v>
      </c>
      <c r="J2574" s="177"/>
      <c r="K2574" s="178" t="str">
        <f t="shared" si="40"/>
        <v>***</v>
      </c>
    </row>
    <row r="2575" spans="1:11" x14ac:dyDescent="0.2">
      <c r="A2575" s="1" t="s">
        <v>13</v>
      </c>
      <c r="C2575" s="19" t="s">
        <v>1275</v>
      </c>
      <c r="D2575" s="25" t="s">
        <v>65</v>
      </c>
      <c r="E2575" s="20" t="s">
        <v>66</v>
      </c>
      <c r="F2575" s="21"/>
      <c r="G2575" s="21"/>
      <c r="H2575" s="28">
        <v>49923</v>
      </c>
      <c r="I2575" s="29">
        <v>56604</v>
      </c>
      <c r="J2575" s="28" t="s">
        <v>15</v>
      </c>
      <c r="K2575" s="29">
        <f t="shared" si="40"/>
        <v>1.1338260921819603</v>
      </c>
    </row>
    <row r="2576" spans="1:11" x14ac:dyDescent="0.2">
      <c r="A2576" s="1" t="s">
        <v>16</v>
      </c>
      <c r="C2576" s="22"/>
      <c r="D2576" s="157"/>
      <c r="E2576" s="23" t="s">
        <v>63</v>
      </c>
      <c r="F2576" s="24"/>
      <c r="G2576" s="24"/>
      <c r="H2576" s="30">
        <v>49923</v>
      </c>
      <c r="I2576" s="31">
        <v>56604</v>
      </c>
      <c r="J2576" s="30"/>
      <c r="K2576" s="31">
        <f t="shared" si="40"/>
        <v>1.1338260921819603</v>
      </c>
    </row>
    <row r="2577" spans="1:11" x14ac:dyDescent="0.2">
      <c r="A2577" s="1" t="s">
        <v>528</v>
      </c>
      <c r="C2577" s="173"/>
      <c r="D2577" s="174"/>
      <c r="E2577" s="175" t="s">
        <v>709</v>
      </c>
      <c r="F2577" s="176"/>
      <c r="G2577" s="176"/>
      <c r="H2577" s="177">
        <v>49923</v>
      </c>
      <c r="I2577" s="178">
        <v>56604</v>
      </c>
      <c r="J2577" s="177"/>
      <c r="K2577" s="178">
        <f t="shared" si="40"/>
        <v>1.1338260921819603</v>
      </c>
    </row>
    <row r="2578" spans="1:11" hidden="1" x14ac:dyDescent="0.2">
      <c r="A2578" s="1" t="s">
        <v>528</v>
      </c>
      <c r="C2578" s="173"/>
      <c r="D2578" s="174"/>
      <c r="E2578" s="175"/>
      <c r="F2578" s="176" t="s">
        <v>710</v>
      </c>
      <c r="G2578" s="176" t="s">
        <v>711</v>
      </c>
      <c r="H2578" s="177"/>
      <c r="I2578" s="178">
        <v>56604</v>
      </c>
      <c r="J2578" s="177"/>
      <c r="K2578" s="178" t="str">
        <f t="shared" si="40"/>
        <v>***</v>
      </c>
    </row>
    <row r="2579" spans="1:11" x14ac:dyDescent="0.2">
      <c r="A2579" s="1" t="s">
        <v>13</v>
      </c>
      <c r="C2579" s="19" t="s">
        <v>1276</v>
      </c>
      <c r="D2579" s="25" t="s">
        <v>65</v>
      </c>
      <c r="E2579" s="20" t="s">
        <v>66</v>
      </c>
      <c r="F2579" s="21"/>
      <c r="G2579" s="21"/>
      <c r="H2579" s="28">
        <v>49206</v>
      </c>
      <c r="I2579" s="29">
        <v>54228</v>
      </c>
      <c r="J2579" s="28" t="s">
        <v>15</v>
      </c>
      <c r="K2579" s="29">
        <f t="shared" si="40"/>
        <v>1.1020607243019145</v>
      </c>
    </row>
    <row r="2580" spans="1:11" x14ac:dyDescent="0.2">
      <c r="A2580" s="1" t="s">
        <v>16</v>
      </c>
      <c r="C2580" s="22"/>
      <c r="D2580" s="157"/>
      <c r="E2580" s="23" t="s">
        <v>63</v>
      </c>
      <c r="F2580" s="24"/>
      <c r="G2580" s="24"/>
      <c r="H2580" s="30">
        <v>49206</v>
      </c>
      <c r="I2580" s="31">
        <v>54228</v>
      </c>
      <c r="J2580" s="30"/>
      <c r="K2580" s="31">
        <f t="shared" si="40"/>
        <v>1.1020607243019145</v>
      </c>
    </row>
    <row r="2581" spans="1:11" x14ac:dyDescent="0.2">
      <c r="A2581" s="1" t="s">
        <v>528</v>
      </c>
      <c r="C2581" s="173"/>
      <c r="D2581" s="174"/>
      <c r="E2581" s="175" t="s">
        <v>709</v>
      </c>
      <c r="F2581" s="176"/>
      <c r="G2581" s="176"/>
      <c r="H2581" s="177">
        <v>49206</v>
      </c>
      <c r="I2581" s="178">
        <v>54228</v>
      </c>
      <c r="J2581" s="177"/>
      <c r="K2581" s="178">
        <f t="shared" si="40"/>
        <v>1.1020607243019145</v>
      </c>
    </row>
    <row r="2582" spans="1:11" hidden="1" x14ac:dyDescent="0.2">
      <c r="A2582" s="1" t="s">
        <v>528</v>
      </c>
      <c r="C2582" s="173"/>
      <c r="D2582" s="174"/>
      <c r="E2582" s="175"/>
      <c r="F2582" s="176" t="s">
        <v>710</v>
      </c>
      <c r="G2582" s="176" t="s">
        <v>711</v>
      </c>
      <c r="H2582" s="177"/>
      <c r="I2582" s="178">
        <v>54228</v>
      </c>
      <c r="J2582" s="177"/>
      <c r="K2582" s="178" t="str">
        <f t="shared" si="40"/>
        <v>***</v>
      </c>
    </row>
    <row r="2583" spans="1:11" x14ac:dyDescent="0.2">
      <c r="A2583" s="1" t="s">
        <v>13</v>
      </c>
      <c r="C2583" s="19" t="s">
        <v>1277</v>
      </c>
      <c r="D2583" s="25" t="s">
        <v>65</v>
      </c>
      <c r="E2583" s="20" t="s">
        <v>66</v>
      </c>
      <c r="F2583" s="21"/>
      <c r="G2583" s="21"/>
      <c r="H2583" s="28">
        <v>44663</v>
      </c>
      <c r="I2583" s="29">
        <v>47994</v>
      </c>
      <c r="J2583" s="28" t="s">
        <v>15</v>
      </c>
      <c r="K2583" s="29">
        <f t="shared" si="40"/>
        <v>1.0745807491659762</v>
      </c>
    </row>
    <row r="2584" spans="1:11" x14ac:dyDescent="0.2">
      <c r="A2584" s="1" t="s">
        <v>16</v>
      </c>
      <c r="C2584" s="22"/>
      <c r="D2584" s="157"/>
      <c r="E2584" s="23" t="s">
        <v>63</v>
      </c>
      <c r="F2584" s="24"/>
      <c r="G2584" s="24"/>
      <c r="H2584" s="30">
        <v>44663</v>
      </c>
      <c r="I2584" s="31">
        <v>47994</v>
      </c>
      <c r="J2584" s="30"/>
      <c r="K2584" s="31">
        <f t="shared" si="40"/>
        <v>1.0745807491659762</v>
      </c>
    </row>
    <row r="2585" spans="1:11" x14ac:dyDescent="0.2">
      <c r="A2585" s="1" t="s">
        <v>528</v>
      </c>
      <c r="C2585" s="173"/>
      <c r="D2585" s="174"/>
      <c r="E2585" s="175" t="s">
        <v>709</v>
      </c>
      <c r="F2585" s="176"/>
      <c r="G2585" s="176"/>
      <c r="H2585" s="177">
        <v>44663</v>
      </c>
      <c r="I2585" s="178">
        <v>47994</v>
      </c>
      <c r="J2585" s="177"/>
      <c r="K2585" s="178">
        <f t="shared" si="40"/>
        <v>1.0745807491659762</v>
      </c>
    </row>
    <row r="2586" spans="1:11" hidden="1" x14ac:dyDescent="0.2">
      <c r="A2586" s="1" t="s">
        <v>528</v>
      </c>
      <c r="C2586" s="173"/>
      <c r="D2586" s="174"/>
      <c r="E2586" s="175"/>
      <c r="F2586" s="176" t="s">
        <v>710</v>
      </c>
      <c r="G2586" s="176" t="s">
        <v>711</v>
      </c>
      <c r="H2586" s="177"/>
      <c r="I2586" s="178">
        <v>47994</v>
      </c>
      <c r="J2586" s="177"/>
      <c r="K2586" s="178" t="str">
        <f t="shared" si="40"/>
        <v>***</v>
      </c>
    </row>
    <row r="2587" spans="1:11" x14ac:dyDescent="0.2">
      <c r="A2587" s="1" t="s">
        <v>13</v>
      </c>
      <c r="C2587" s="19" t="s">
        <v>1278</v>
      </c>
      <c r="D2587" s="25" t="s">
        <v>64</v>
      </c>
      <c r="E2587" s="20" t="s">
        <v>713</v>
      </c>
      <c r="F2587" s="21"/>
      <c r="G2587" s="21"/>
      <c r="H2587" s="28">
        <v>43613</v>
      </c>
      <c r="I2587" s="29">
        <v>46958</v>
      </c>
      <c r="J2587" s="28" t="s">
        <v>15</v>
      </c>
      <c r="K2587" s="29">
        <f t="shared" si="40"/>
        <v>1.0766973150207506</v>
      </c>
    </row>
    <row r="2588" spans="1:11" x14ac:dyDescent="0.2">
      <c r="A2588" s="1" t="s">
        <v>16</v>
      </c>
      <c r="C2588" s="22"/>
      <c r="D2588" s="157"/>
      <c r="E2588" s="23" t="s">
        <v>786</v>
      </c>
      <c r="F2588" s="24"/>
      <c r="G2588" s="24"/>
      <c r="H2588" s="30">
        <v>43613</v>
      </c>
      <c r="I2588" s="31">
        <v>46958</v>
      </c>
      <c r="J2588" s="30"/>
      <c r="K2588" s="31">
        <f t="shared" si="40"/>
        <v>1.0766973150207506</v>
      </c>
    </row>
    <row r="2589" spans="1:11" x14ac:dyDescent="0.2">
      <c r="A2589" s="1" t="s">
        <v>528</v>
      </c>
      <c r="C2589" s="173"/>
      <c r="D2589" s="174"/>
      <c r="E2589" s="175" t="s">
        <v>529</v>
      </c>
      <c r="F2589" s="176"/>
      <c r="G2589" s="176"/>
      <c r="H2589" s="177">
        <v>3884</v>
      </c>
      <c r="I2589" s="178">
        <v>3884</v>
      </c>
      <c r="J2589" s="177"/>
      <c r="K2589" s="178">
        <f t="shared" si="40"/>
        <v>1</v>
      </c>
    </row>
    <row r="2590" spans="1:11" hidden="1" x14ac:dyDescent="0.2">
      <c r="A2590" s="1" t="s">
        <v>528</v>
      </c>
      <c r="C2590" s="173"/>
      <c r="D2590" s="174"/>
      <c r="E2590" s="175"/>
      <c r="F2590" s="176" t="s">
        <v>530</v>
      </c>
      <c r="G2590" s="176" t="s">
        <v>726</v>
      </c>
      <c r="H2590" s="177"/>
      <c r="I2590" s="178">
        <v>3884</v>
      </c>
      <c r="J2590" s="177"/>
      <c r="K2590" s="178" t="str">
        <f t="shared" si="40"/>
        <v>***</v>
      </c>
    </row>
    <row r="2591" spans="1:11" x14ac:dyDescent="0.2">
      <c r="A2591" s="1" t="s">
        <v>528</v>
      </c>
      <c r="C2591" s="173"/>
      <c r="D2591" s="174"/>
      <c r="E2591" s="175" t="s">
        <v>709</v>
      </c>
      <c r="F2591" s="176"/>
      <c r="G2591" s="176"/>
      <c r="H2591" s="177">
        <v>39729</v>
      </c>
      <c r="I2591" s="178">
        <v>43074</v>
      </c>
      <c r="J2591" s="177"/>
      <c r="K2591" s="178">
        <f t="shared" si="40"/>
        <v>1.0841954239975837</v>
      </c>
    </row>
    <row r="2592" spans="1:11" hidden="1" x14ac:dyDescent="0.2">
      <c r="A2592" s="1" t="s">
        <v>528</v>
      </c>
      <c r="C2592" s="173"/>
      <c r="D2592" s="174"/>
      <c r="E2592" s="175"/>
      <c r="F2592" s="176" t="s">
        <v>710</v>
      </c>
      <c r="G2592" s="176" t="s">
        <v>726</v>
      </c>
      <c r="H2592" s="177"/>
      <c r="I2592" s="178">
        <v>43074</v>
      </c>
      <c r="J2592" s="177"/>
      <c r="K2592" s="178" t="str">
        <f t="shared" si="40"/>
        <v>***</v>
      </c>
    </row>
    <row r="2593" spans="1:11" x14ac:dyDescent="0.2">
      <c r="A2593" s="1" t="s">
        <v>13</v>
      </c>
      <c r="C2593" s="19" t="s">
        <v>1279</v>
      </c>
      <c r="D2593" s="25" t="s">
        <v>65</v>
      </c>
      <c r="E2593" s="20" t="s">
        <v>66</v>
      </c>
      <c r="F2593" s="21"/>
      <c r="G2593" s="21"/>
      <c r="H2593" s="28">
        <v>52333</v>
      </c>
      <c r="I2593" s="29">
        <v>58055</v>
      </c>
      <c r="J2593" s="28" t="s">
        <v>15</v>
      </c>
      <c r="K2593" s="29">
        <f t="shared" si="40"/>
        <v>1.1093382760399748</v>
      </c>
    </row>
    <row r="2594" spans="1:11" x14ac:dyDescent="0.2">
      <c r="A2594" s="1" t="s">
        <v>16</v>
      </c>
      <c r="C2594" s="22"/>
      <c r="D2594" s="157"/>
      <c r="E2594" s="23" t="s">
        <v>63</v>
      </c>
      <c r="F2594" s="24"/>
      <c r="G2594" s="24"/>
      <c r="H2594" s="30">
        <v>52333</v>
      </c>
      <c r="I2594" s="31">
        <v>58055</v>
      </c>
      <c r="J2594" s="30"/>
      <c r="K2594" s="31">
        <f t="shared" si="40"/>
        <v>1.1093382760399748</v>
      </c>
    </row>
    <row r="2595" spans="1:11" x14ac:dyDescent="0.2">
      <c r="A2595" s="1" t="s">
        <v>528</v>
      </c>
      <c r="C2595" s="173"/>
      <c r="D2595" s="174"/>
      <c r="E2595" s="175" t="s">
        <v>709</v>
      </c>
      <c r="F2595" s="176"/>
      <c r="G2595" s="176"/>
      <c r="H2595" s="177">
        <v>52333</v>
      </c>
      <c r="I2595" s="178">
        <v>58055</v>
      </c>
      <c r="J2595" s="177"/>
      <c r="K2595" s="178">
        <f t="shared" si="40"/>
        <v>1.1093382760399748</v>
      </c>
    </row>
    <row r="2596" spans="1:11" hidden="1" x14ac:dyDescent="0.2">
      <c r="A2596" s="1" t="s">
        <v>528</v>
      </c>
      <c r="C2596" s="173"/>
      <c r="D2596" s="174"/>
      <c r="E2596" s="175"/>
      <c r="F2596" s="176" t="s">
        <v>710</v>
      </c>
      <c r="G2596" s="176" t="s">
        <v>711</v>
      </c>
      <c r="H2596" s="177"/>
      <c r="I2596" s="178">
        <v>58055</v>
      </c>
      <c r="J2596" s="177"/>
      <c r="K2596" s="178" t="str">
        <f t="shared" si="40"/>
        <v>***</v>
      </c>
    </row>
    <row r="2597" spans="1:11" x14ac:dyDescent="0.2">
      <c r="A2597" s="1" t="s">
        <v>13</v>
      </c>
      <c r="C2597" s="19" t="s">
        <v>1280</v>
      </c>
      <c r="D2597" s="25" t="s">
        <v>64</v>
      </c>
      <c r="E2597" s="20" t="s">
        <v>713</v>
      </c>
      <c r="F2597" s="21"/>
      <c r="G2597" s="21"/>
      <c r="H2597" s="28">
        <v>41637</v>
      </c>
      <c r="I2597" s="29">
        <v>44951</v>
      </c>
      <c r="J2597" s="28" t="s">
        <v>15</v>
      </c>
      <c r="K2597" s="29">
        <f t="shared" si="40"/>
        <v>1.0795926699810265</v>
      </c>
    </row>
    <row r="2598" spans="1:11" x14ac:dyDescent="0.2">
      <c r="A2598" s="1" t="s">
        <v>16</v>
      </c>
      <c r="C2598" s="22"/>
      <c r="D2598" s="157"/>
      <c r="E2598" s="23" t="s">
        <v>786</v>
      </c>
      <c r="F2598" s="24"/>
      <c r="G2598" s="24"/>
      <c r="H2598" s="30">
        <v>41637</v>
      </c>
      <c r="I2598" s="31">
        <v>44951</v>
      </c>
      <c r="J2598" s="30"/>
      <c r="K2598" s="31">
        <f t="shared" si="40"/>
        <v>1.0795926699810265</v>
      </c>
    </row>
    <row r="2599" spans="1:11" x14ac:dyDescent="0.2">
      <c r="A2599" s="1" t="s">
        <v>528</v>
      </c>
      <c r="C2599" s="173"/>
      <c r="D2599" s="174"/>
      <c r="E2599" s="175" t="s">
        <v>529</v>
      </c>
      <c r="F2599" s="176"/>
      <c r="G2599" s="176"/>
      <c r="H2599" s="177">
        <v>2273</v>
      </c>
      <c r="I2599" s="178">
        <v>2273</v>
      </c>
      <c r="J2599" s="177"/>
      <c r="K2599" s="178">
        <f t="shared" si="40"/>
        <v>1</v>
      </c>
    </row>
    <row r="2600" spans="1:11" hidden="1" x14ac:dyDescent="0.2">
      <c r="A2600" s="1" t="s">
        <v>528</v>
      </c>
      <c r="C2600" s="173"/>
      <c r="D2600" s="174"/>
      <c r="E2600" s="175"/>
      <c r="F2600" s="176" t="s">
        <v>530</v>
      </c>
      <c r="G2600" s="176" t="s">
        <v>726</v>
      </c>
      <c r="H2600" s="177"/>
      <c r="I2600" s="178">
        <v>2273</v>
      </c>
      <c r="J2600" s="177"/>
      <c r="K2600" s="178" t="str">
        <f t="shared" si="40"/>
        <v>***</v>
      </c>
    </row>
    <row r="2601" spans="1:11" x14ac:dyDescent="0.2">
      <c r="A2601" s="1" t="s">
        <v>528</v>
      </c>
      <c r="C2601" s="173"/>
      <c r="D2601" s="174"/>
      <c r="E2601" s="175" t="s">
        <v>709</v>
      </c>
      <c r="F2601" s="176"/>
      <c r="G2601" s="176"/>
      <c r="H2601" s="177">
        <v>39364</v>
      </c>
      <c r="I2601" s="178">
        <v>42678</v>
      </c>
      <c r="J2601" s="177"/>
      <c r="K2601" s="178">
        <f t="shared" si="40"/>
        <v>1.0841885987196422</v>
      </c>
    </row>
    <row r="2602" spans="1:11" hidden="1" x14ac:dyDescent="0.2">
      <c r="A2602" s="1" t="s">
        <v>528</v>
      </c>
      <c r="C2602" s="173"/>
      <c r="D2602" s="174"/>
      <c r="E2602" s="175"/>
      <c r="F2602" s="176" t="s">
        <v>710</v>
      </c>
      <c r="G2602" s="176" t="s">
        <v>726</v>
      </c>
      <c r="H2602" s="177"/>
      <c r="I2602" s="178">
        <v>42678</v>
      </c>
      <c r="J2602" s="177"/>
      <c r="K2602" s="178" t="str">
        <f t="shared" si="40"/>
        <v>***</v>
      </c>
    </row>
    <row r="2603" spans="1:11" x14ac:dyDescent="0.2">
      <c r="A2603" s="1" t="s">
        <v>13</v>
      </c>
      <c r="C2603" s="19" t="s">
        <v>1281</v>
      </c>
      <c r="D2603" s="25" t="s">
        <v>65</v>
      </c>
      <c r="E2603" s="20" t="s">
        <v>66</v>
      </c>
      <c r="F2603" s="21"/>
      <c r="G2603" s="21"/>
      <c r="H2603" s="28">
        <v>21600</v>
      </c>
      <c r="I2603" s="29">
        <v>24017</v>
      </c>
      <c r="J2603" s="28" t="s">
        <v>15</v>
      </c>
      <c r="K2603" s="29">
        <f t="shared" si="40"/>
        <v>1.1118981481481482</v>
      </c>
    </row>
    <row r="2604" spans="1:11" x14ac:dyDescent="0.2">
      <c r="A2604" s="1" t="s">
        <v>16</v>
      </c>
      <c r="C2604" s="22"/>
      <c r="D2604" s="157"/>
      <c r="E2604" s="23" t="s">
        <v>63</v>
      </c>
      <c r="F2604" s="24"/>
      <c r="G2604" s="24"/>
      <c r="H2604" s="30">
        <v>21600</v>
      </c>
      <c r="I2604" s="31">
        <v>24017</v>
      </c>
      <c r="J2604" s="30"/>
      <c r="K2604" s="31">
        <f t="shared" si="40"/>
        <v>1.1118981481481482</v>
      </c>
    </row>
    <row r="2605" spans="1:11" x14ac:dyDescent="0.2">
      <c r="A2605" s="1" t="s">
        <v>528</v>
      </c>
      <c r="C2605" s="173"/>
      <c r="D2605" s="174"/>
      <c r="E2605" s="175" t="s">
        <v>709</v>
      </c>
      <c r="F2605" s="176"/>
      <c r="G2605" s="176"/>
      <c r="H2605" s="177">
        <v>21600</v>
      </c>
      <c r="I2605" s="178">
        <v>24017</v>
      </c>
      <c r="J2605" s="177"/>
      <c r="K2605" s="178">
        <f t="shared" si="40"/>
        <v>1.1118981481481482</v>
      </c>
    </row>
    <row r="2606" spans="1:11" hidden="1" x14ac:dyDescent="0.2">
      <c r="A2606" s="1" t="s">
        <v>528</v>
      </c>
      <c r="C2606" s="173"/>
      <c r="D2606" s="174"/>
      <c r="E2606" s="175"/>
      <c r="F2606" s="176" t="s">
        <v>710</v>
      </c>
      <c r="G2606" s="176" t="s">
        <v>711</v>
      </c>
      <c r="H2606" s="177"/>
      <c r="I2606" s="178">
        <v>24017</v>
      </c>
      <c r="J2606" s="177"/>
      <c r="K2606" s="178" t="str">
        <f t="shared" si="40"/>
        <v>***</v>
      </c>
    </row>
    <row r="2607" spans="1:11" x14ac:dyDescent="0.2">
      <c r="A2607" s="1" t="s">
        <v>13</v>
      </c>
      <c r="C2607" s="19" t="s">
        <v>1282</v>
      </c>
      <c r="D2607" s="25" t="s">
        <v>65</v>
      </c>
      <c r="E2607" s="20" t="s">
        <v>66</v>
      </c>
      <c r="F2607" s="21"/>
      <c r="G2607" s="21"/>
      <c r="H2607" s="28">
        <v>48368</v>
      </c>
      <c r="I2607" s="29">
        <v>54370</v>
      </c>
      <c r="J2607" s="28" t="s">
        <v>15</v>
      </c>
      <c r="K2607" s="29">
        <f t="shared" si="40"/>
        <v>1.1240903076414157</v>
      </c>
    </row>
    <row r="2608" spans="1:11" x14ac:dyDescent="0.2">
      <c r="A2608" s="1" t="s">
        <v>16</v>
      </c>
      <c r="C2608" s="22"/>
      <c r="D2608" s="157"/>
      <c r="E2608" s="23" t="s">
        <v>63</v>
      </c>
      <c r="F2608" s="24"/>
      <c r="G2608" s="24"/>
      <c r="H2608" s="30">
        <v>48368</v>
      </c>
      <c r="I2608" s="31">
        <v>54370</v>
      </c>
      <c r="J2608" s="30"/>
      <c r="K2608" s="31">
        <f t="shared" si="40"/>
        <v>1.1240903076414157</v>
      </c>
    </row>
    <row r="2609" spans="1:11" x14ac:dyDescent="0.2">
      <c r="A2609" s="1" t="s">
        <v>528</v>
      </c>
      <c r="C2609" s="173"/>
      <c r="D2609" s="174"/>
      <c r="E2609" s="175" t="s">
        <v>709</v>
      </c>
      <c r="F2609" s="176"/>
      <c r="G2609" s="176"/>
      <c r="H2609" s="177">
        <v>48368</v>
      </c>
      <c r="I2609" s="178">
        <v>54370</v>
      </c>
      <c r="J2609" s="177"/>
      <c r="K2609" s="178">
        <f t="shared" si="40"/>
        <v>1.1240903076414157</v>
      </c>
    </row>
    <row r="2610" spans="1:11" hidden="1" x14ac:dyDescent="0.2">
      <c r="A2610" s="1" t="s">
        <v>528</v>
      </c>
      <c r="C2610" s="173"/>
      <c r="D2610" s="174"/>
      <c r="E2610" s="175"/>
      <c r="F2610" s="176" t="s">
        <v>710</v>
      </c>
      <c r="G2610" s="176" t="s">
        <v>711</v>
      </c>
      <c r="H2610" s="177"/>
      <c r="I2610" s="178">
        <v>54370</v>
      </c>
      <c r="J2610" s="177"/>
      <c r="K2610" s="178" t="str">
        <f t="shared" si="40"/>
        <v>***</v>
      </c>
    </row>
    <row r="2611" spans="1:11" x14ac:dyDescent="0.2">
      <c r="A2611" s="1" t="s">
        <v>13</v>
      </c>
      <c r="C2611" s="19" t="s">
        <v>1283</v>
      </c>
      <c r="D2611" s="25" t="s">
        <v>65</v>
      </c>
      <c r="E2611" s="20" t="s">
        <v>66</v>
      </c>
      <c r="F2611" s="21"/>
      <c r="G2611" s="21"/>
      <c r="H2611" s="28">
        <v>46605</v>
      </c>
      <c r="I2611" s="29">
        <v>60091</v>
      </c>
      <c r="J2611" s="28" t="s">
        <v>15</v>
      </c>
      <c r="K2611" s="29">
        <f t="shared" si="40"/>
        <v>1.2893680935521941</v>
      </c>
    </row>
    <row r="2612" spans="1:11" x14ac:dyDescent="0.2">
      <c r="A2612" s="1" t="s">
        <v>16</v>
      </c>
      <c r="C2612" s="22"/>
      <c r="D2612" s="157"/>
      <c r="E2612" s="23" t="s">
        <v>63</v>
      </c>
      <c r="F2612" s="24"/>
      <c r="G2612" s="24"/>
      <c r="H2612" s="30">
        <v>46605</v>
      </c>
      <c r="I2612" s="31">
        <v>60091</v>
      </c>
      <c r="J2612" s="30"/>
      <c r="K2612" s="31">
        <f t="shared" si="40"/>
        <v>1.2893680935521941</v>
      </c>
    </row>
    <row r="2613" spans="1:11" x14ac:dyDescent="0.2">
      <c r="A2613" s="1" t="s">
        <v>528</v>
      </c>
      <c r="C2613" s="173"/>
      <c r="D2613" s="174"/>
      <c r="E2613" s="175" t="s">
        <v>709</v>
      </c>
      <c r="F2613" s="176"/>
      <c r="G2613" s="176"/>
      <c r="H2613" s="177">
        <v>46605</v>
      </c>
      <c r="I2613" s="178">
        <v>60091</v>
      </c>
      <c r="J2613" s="177"/>
      <c r="K2613" s="178">
        <f t="shared" si="40"/>
        <v>1.2893680935521941</v>
      </c>
    </row>
    <row r="2614" spans="1:11" hidden="1" x14ac:dyDescent="0.2">
      <c r="A2614" s="1" t="s">
        <v>528</v>
      </c>
      <c r="C2614" s="173"/>
      <c r="D2614" s="174"/>
      <c r="E2614" s="175"/>
      <c r="F2614" s="176" t="s">
        <v>710</v>
      </c>
      <c r="G2614" s="176" t="s">
        <v>711</v>
      </c>
      <c r="H2614" s="177"/>
      <c r="I2614" s="178">
        <v>60091</v>
      </c>
      <c r="J2614" s="177"/>
      <c r="K2614" s="178" t="str">
        <f t="shared" si="40"/>
        <v>***</v>
      </c>
    </row>
    <row r="2615" spans="1:11" x14ac:dyDescent="0.2">
      <c r="A2615" s="1" t="s">
        <v>13</v>
      </c>
      <c r="C2615" s="19" t="s">
        <v>1284</v>
      </c>
      <c r="D2615" s="25" t="s">
        <v>65</v>
      </c>
      <c r="E2615" s="20" t="s">
        <v>66</v>
      </c>
      <c r="F2615" s="21"/>
      <c r="G2615" s="21"/>
      <c r="H2615" s="28">
        <v>49501</v>
      </c>
      <c r="I2615" s="29">
        <v>53874</v>
      </c>
      <c r="J2615" s="28" t="s">
        <v>15</v>
      </c>
      <c r="K2615" s="29">
        <f t="shared" si="40"/>
        <v>1.0883416496636431</v>
      </c>
    </row>
    <row r="2616" spans="1:11" x14ac:dyDescent="0.2">
      <c r="A2616" s="1" t="s">
        <v>16</v>
      </c>
      <c r="C2616" s="22"/>
      <c r="D2616" s="157"/>
      <c r="E2616" s="23" t="s">
        <v>63</v>
      </c>
      <c r="F2616" s="24"/>
      <c r="G2616" s="24"/>
      <c r="H2616" s="30">
        <v>49501</v>
      </c>
      <c r="I2616" s="31">
        <v>53874</v>
      </c>
      <c r="J2616" s="30"/>
      <c r="K2616" s="31">
        <f t="shared" si="40"/>
        <v>1.0883416496636431</v>
      </c>
    </row>
    <row r="2617" spans="1:11" x14ac:dyDescent="0.2">
      <c r="A2617" s="1" t="s">
        <v>528</v>
      </c>
      <c r="C2617" s="173"/>
      <c r="D2617" s="174"/>
      <c r="E2617" s="175" t="s">
        <v>709</v>
      </c>
      <c r="F2617" s="176"/>
      <c r="G2617" s="176"/>
      <c r="H2617" s="177">
        <v>49501</v>
      </c>
      <c r="I2617" s="178">
        <v>53874</v>
      </c>
      <c r="J2617" s="177"/>
      <c r="K2617" s="178">
        <f t="shared" si="40"/>
        <v>1.0883416496636431</v>
      </c>
    </row>
    <row r="2618" spans="1:11" hidden="1" x14ac:dyDescent="0.2">
      <c r="A2618" s="1" t="s">
        <v>528</v>
      </c>
      <c r="C2618" s="173"/>
      <c r="D2618" s="174"/>
      <c r="E2618" s="175"/>
      <c r="F2618" s="176" t="s">
        <v>710</v>
      </c>
      <c r="G2618" s="176" t="s">
        <v>711</v>
      </c>
      <c r="H2618" s="177"/>
      <c r="I2618" s="178">
        <v>53874</v>
      </c>
      <c r="J2618" s="177"/>
      <c r="K2618" s="178" t="str">
        <f t="shared" si="40"/>
        <v>***</v>
      </c>
    </row>
    <row r="2619" spans="1:11" x14ac:dyDescent="0.2">
      <c r="A2619" s="1" t="s">
        <v>13</v>
      </c>
      <c r="C2619" s="19" t="s">
        <v>1285</v>
      </c>
      <c r="D2619" s="25" t="s">
        <v>65</v>
      </c>
      <c r="E2619" s="20" t="s">
        <v>66</v>
      </c>
      <c r="F2619" s="21"/>
      <c r="G2619" s="21"/>
      <c r="H2619" s="28">
        <v>40159</v>
      </c>
      <c r="I2619" s="29">
        <v>45236</v>
      </c>
      <c r="J2619" s="28" t="s">
        <v>15</v>
      </c>
      <c r="K2619" s="29">
        <f t="shared" si="40"/>
        <v>1.1264224706790509</v>
      </c>
    </row>
    <row r="2620" spans="1:11" x14ac:dyDescent="0.2">
      <c r="A2620" s="1" t="s">
        <v>16</v>
      </c>
      <c r="C2620" s="22"/>
      <c r="D2620" s="157"/>
      <c r="E2620" s="23" t="s">
        <v>63</v>
      </c>
      <c r="F2620" s="24"/>
      <c r="G2620" s="24"/>
      <c r="H2620" s="30">
        <v>40159</v>
      </c>
      <c r="I2620" s="31">
        <v>45236</v>
      </c>
      <c r="J2620" s="30"/>
      <c r="K2620" s="31">
        <f t="shared" ref="K2620:K2683" si="41">IF(H2620=0,"***",I2620/H2620)</f>
        <v>1.1264224706790509</v>
      </c>
    </row>
    <row r="2621" spans="1:11" x14ac:dyDescent="0.2">
      <c r="A2621" s="1" t="s">
        <v>528</v>
      </c>
      <c r="C2621" s="173"/>
      <c r="D2621" s="174"/>
      <c r="E2621" s="175" t="s">
        <v>709</v>
      </c>
      <c r="F2621" s="176"/>
      <c r="G2621" s="176"/>
      <c r="H2621" s="177">
        <v>40159</v>
      </c>
      <c r="I2621" s="178">
        <v>45236</v>
      </c>
      <c r="J2621" s="177"/>
      <c r="K2621" s="178">
        <f t="shared" si="41"/>
        <v>1.1264224706790509</v>
      </c>
    </row>
    <row r="2622" spans="1:11" hidden="1" x14ac:dyDescent="0.2">
      <c r="A2622" s="1" t="s">
        <v>528</v>
      </c>
      <c r="C2622" s="173"/>
      <c r="D2622" s="174"/>
      <c r="E2622" s="175"/>
      <c r="F2622" s="176" t="s">
        <v>710</v>
      </c>
      <c r="G2622" s="176" t="s">
        <v>711</v>
      </c>
      <c r="H2622" s="177"/>
      <c r="I2622" s="178">
        <v>45236</v>
      </c>
      <c r="J2622" s="177"/>
      <c r="K2622" s="178" t="str">
        <f t="shared" si="41"/>
        <v>***</v>
      </c>
    </row>
    <row r="2623" spans="1:11" x14ac:dyDescent="0.2">
      <c r="A2623" s="1" t="s">
        <v>13</v>
      </c>
      <c r="C2623" s="19" t="s">
        <v>1286</v>
      </c>
      <c r="D2623" s="25" t="s">
        <v>65</v>
      </c>
      <c r="E2623" s="20" t="s">
        <v>66</v>
      </c>
      <c r="F2623" s="21"/>
      <c r="G2623" s="21"/>
      <c r="H2623" s="28">
        <v>56569</v>
      </c>
      <c r="I2623" s="29">
        <v>64204</v>
      </c>
      <c r="J2623" s="28" t="s">
        <v>15</v>
      </c>
      <c r="K2623" s="29">
        <f t="shared" si="41"/>
        <v>1.1349679152892926</v>
      </c>
    </row>
    <row r="2624" spans="1:11" x14ac:dyDescent="0.2">
      <c r="A2624" s="1" t="s">
        <v>16</v>
      </c>
      <c r="C2624" s="22"/>
      <c r="D2624" s="157"/>
      <c r="E2624" s="23" t="s">
        <v>63</v>
      </c>
      <c r="F2624" s="24"/>
      <c r="G2624" s="24"/>
      <c r="H2624" s="30">
        <v>56569</v>
      </c>
      <c r="I2624" s="31">
        <v>64204</v>
      </c>
      <c r="J2624" s="30"/>
      <c r="K2624" s="31">
        <f t="shared" si="41"/>
        <v>1.1349679152892926</v>
      </c>
    </row>
    <row r="2625" spans="1:11" x14ac:dyDescent="0.2">
      <c r="A2625" s="1" t="s">
        <v>528</v>
      </c>
      <c r="C2625" s="173"/>
      <c r="D2625" s="174"/>
      <c r="E2625" s="175" t="s">
        <v>709</v>
      </c>
      <c r="F2625" s="176"/>
      <c r="G2625" s="176"/>
      <c r="H2625" s="177">
        <v>56569</v>
      </c>
      <c r="I2625" s="178">
        <v>64204</v>
      </c>
      <c r="J2625" s="177"/>
      <c r="K2625" s="178">
        <f t="shared" si="41"/>
        <v>1.1349679152892926</v>
      </c>
    </row>
    <row r="2626" spans="1:11" hidden="1" x14ac:dyDescent="0.2">
      <c r="A2626" s="1" t="s">
        <v>528</v>
      </c>
      <c r="C2626" s="173"/>
      <c r="D2626" s="174"/>
      <c r="E2626" s="175"/>
      <c r="F2626" s="176" t="s">
        <v>710</v>
      </c>
      <c r="G2626" s="176" t="s">
        <v>711</v>
      </c>
      <c r="H2626" s="177"/>
      <c r="I2626" s="178">
        <v>64204</v>
      </c>
      <c r="J2626" s="177"/>
      <c r="K2626" s="178" t="str">
        <f t="shared" si="41"/>
        <v>***</v>
      </c>
    </row>
    <row r="2627" spans="1:11" x14ac:dyDescent="0.2">
      <c r="A2627" s="1" t="s">
        <v>13</v>
      </c>
      <c r="C2627" s="19" t="s">
        <v>1287</v>
      </c>
      <c r="D2627" s="25" t="s">
        <v>65</v>
      </c>
      <c r="E2627" s="20" t="s">
        <v>66</v>
      </c>
      <c r="F2627" s="21"/>
      <c r="G2627" s="21"/>
      <c r="H2627" s="28">
        <v>58697</v>
      </c>
      <c r="I2627" s="29">
        <v>69587</v>
      </c>
      <c r="J2627" s="28" t="s">
        <v>15</v>
      </c>
      <c r="K2627" s="29">
        <f t="shared" si="41"/>
        <v>1.1855290730361006</v>
      </c>
    </row>
    <row r="2628" spans="1:11" x14ac:dyDescent="0.2">
      <c r="A2628" s="1" t="s">
        <v>16</v>
      </c>
      <c r="C2628" s="22"/>
      <c r="D2628" s="157"/>
      <c r="E2628" s="23" t="s">
        <v>63</v>
      </c>
      <c r="F2628" s="24"/>
      <c r="G2628" s="24"/>
      <c r="H2628" s="30">
        <v>58697</v>
      </c>
      <c r="I2628" s="31">
        <v>69587</v>
      </c>
      <c r="J2628" s="30"/>
      <c r="K2628" s="31">
        <f t="shared" si="41"/>
        <v>1.1855290730361006</v>
      </c>
    </row>
    <row r="2629" spans="1:11" x14ac:dyDescent="0.2">
      <c r="A2629" s="1" t="s">
        <v>528</v>
      </c>
      <c r="C2629" s="173"/>
      <c r="D2629" s="174"/>
      <c r="E2629" s="175" t="s">
        <v>709</v>
      </c>
      <c r="F2629" s="176"/>
      <c r="G2629" s="176"/>
      <c r="H2629" s="177">
        <v>58697</v>
      </c>
      <c r="I2629" s="178">
        <v>69587</v>
      </c>
      <c r="J2629" s="177"/>
      <c r="K2629" s="178">
        <f t="shared" si="41"/>
        <v>1.1855290730361006</v>
      </c>
    </row>
    <row r="2630" spans="1:11" hidden="1" x14ac:dyDescent="0.2">
      <c r="A2630" s="1" t="s">
        <v>528</v>
      </c>
      <c r="C2630" s="173"/>
      <c r="D2630" s="174"/>
      <c r="E2630" s="175"/>
      <c r="F2630" s="176" t="s">
        <v>710</v>
      </c>
      <c r="G2630" s="176" t="s">
        <v>711</v>
      </c>
      <c r="H2630" s="177"/>
      <c r="I2630" s="178">
        <v>69587</v>
      </c>
      <c r="J2630" s="177"/>
      <c r="K2630" s="178" t="str">
        <f t="shared" si="41"/>
        <v>***</v>
      </c>
    </row>
    <row r="2631" spans="1:11" x14ac:dyDescent="0.2">
      <c r="A2631" s="1" t="s">
        <v>13</v>
      </c>
      <c r="C2631" s="19" t="s">
        <v>1288</v>
      </c>
      <c r="D2631" s="25" t="s">
        <v>65</v>
      </c>
      <c r="E2631" s="20" t="s">
        <v>66</v>
      </c>
      <c r="F2631" s="21"/>
      <c r="G2631" s="21"/>
      <c r="H2631" s="28">
        <v>57749</v>
      </c>
      <c r="I2631" s="29">
        <v>64197</v>
      </c>
      <c r="J2631" s="28" t="s">
        <v>15</v>
      </c>
      <c r="K2631" s="29">
        <f t="shared" si="41"/>
        <v>1.1116556130842092</v>
      </c>
    </row>
    <row r="2632" spans="1:11" x14ac:dyDescent="0.2">
      <c r="A2632" s="1" t="s">
        <v>16</v>
      </c>
      <c r="C2632" s="22"/>
      <c r="D2632" s="157"/>
      <c r="E2632" s="23" t="s">
        <v>63</v>
      </c>
      <c r="F2632" s="24"/>
      <c r="G2632" s="24"/>
      <c r="H2632" s="30">
        <v>57749</v>
      </c>
      <c r="I2632" s="31">
        <v>64197</v>
      </c>
      <c r="J2632" s="30"/>
      <c r="K2632" s="31">
        <f t="shared" si="41"/>
        <v>1.1116556130842092</v>
      </c>
    </row>
    <row r="2633" spans="1:11" x14ac:dyDescent="0.2">
      <c r="A2633" s="1" t="s">
        <v>528</v>
      </c>
      <c r="C2633" s="173"/>
      <c r="D2633" s="174"/>
      <c r="E2633" s="175" t="s">
        <v>709</v>
      </c>
      <c r="F2633" s="176"/>
      <c r="G2633" s="176"/>
      <c r="H2633" s="177">
        <v>57749</v>
      </c>
      <c r="I2633" s="178">
        <v>64197</v>
      </c>
      <c r="J2633" s="177"/>
      <c r="K2633" s="178">
        <f t="shared" si="41"/>
        <v>1.1116556130842092</v>
      </c>
    </row>
    <row r="2634" spans="1:11" hidden="1" x14ac:dyDescent="0.2">
      <c r="A2634" s="1" t="s">
        <v>528</v>
      </c>
      <c r="C2634" s="173"/>
      <c r="D2634" s="174"/>
      <c r="E2634" s="175"/>
      <c r="F2634" s="176" t="s">
        <v>710</v>
      </c>
      <c r="G2634" s="176" t="s">
        <v>711</v>
      </c>
      <c r="H2634" s="177"/>
      <c r="I2634" s="178">
        <v>64197</v>
      </c>
      <c r="J2634" s="177"/>
      <c r="K2634" s="178" t="str">
        <f t="shared" si="41"/>
        <v>***</v>
      </c>
    </row>
    <row r="2635" spans="1:11" x14ac:dyDescent="0.2">
      <c r="A2635" s="1" t="s">
        <v>13</v>
      </c>
      <c r="C2635" s="19" t="s">
        <v>1289</v>
      </c>
      <c r="D2635" s="25" t="s">
        <v>65</v>
      </c>
      <c r="E2635" s="20" t="s">
        <v>66</v>
      </c>
      <c r="F2635" s="21"/>
      <c r="G2635" s="21"/>
      <c r="H2635" s="28">
        <v>51416</v>
      </c>
      <c r="I2635" s="29">
        <v>52774</v>
      </c>
      <c r="J2635" s="28" t="s">
        <v>15</v>
      </c>
      <c r="K2635" s="29">
        <f t="shared" si="41"/>
        <v>1.0264120118251128</v>
      </c>
    </row>
    <row r="2636" spans="1:11" x14ac:dyDescent="0.2">
      <c r="A2636" s="1" t="s">
        <v>16</v>
      </c>
      <c r="C2636" s="22"/>
      <c r="D2636" s="157"/>
      <c r="E2636" s="23" t="s">
        <v>63</v>
      </c>
      <c r="F2636" s="24"/>
      <c r="G2636" s="24"/>
      <c r="H2636" s="30">
        <v>51416</v>
      </c>
      <c r="I2636" s="31">
        <v>52774</v>
      </c>
      <c r="J2636" s="30"/>
      <c r="K2636" s="31">
        <f t="shared" si="41"/>
        <v>1.0264120118251128</v>
      </c>
    </row>
    <row r="2637" spans="1:11" x14ac:dyDescent="0.2">
      <c r="A2637" s="1" t="s">
        <v>528</v>
      </c>
      <c r="C2637" s="173"/>
      <c r="D2637" s="174"/>
      <c r="E2637" s="175" t="s">
        <v>709</v>
      </c>
      <c r="F2637" s="176"/>
      <c r="G2637" s="176"/>
      <c r="H2637" s="177">
        <v>51416</v>
      </c>
      <c r="I2637" s="178">
        <v>52774</v>
      </c>
      <c r="J2637" s="177"/>
      <c r="K2637" s="178">
        <f t="shared" si="41"/>
        <v>1.0264120118251128</v>
      </c>
    </row>
    <row r="2638" spans="1:11" hidden="1" x14ac:dyDescent="0.2">
      <c r="A2638" s="1" t="s">
        <v>528</v>
      </c>
      <c r="C2638" s="173"/>
      <c r="D2638" s="174"/>
      <c r="E2638" s="175"/>
      <c r="F2638" s="176" t="s">
        <v>710</v>
      </c>
      <c r="G2638" s="176" t="s">
        <v>711</v>
      </c>
      <c r="H2638" s="177"/>
      <c r="I2638" s="178">
        <v>52774</v>
      </c>
      <c r="J2638" s="177"/>
      <c r="K2638" s="178" t="str">
        <f t="shared" si="41"/>
        <v>***</v>
      </c>
    </row>
    <row r="2639" spans="1:11" x14ac:dyDescent="0.2">
      <c r="A2639" s="1" t="s">
        <v>13</v>
      </c>
      <c r="C2639" s="19" t="s">
        <v>1290</v>
      </c>
      <c r="D2639" s="25" t="s">
        <v>65</v>
      </c>
      <c r="E2639" s="20" t="s">
        <v>66</v>
      </c>
      <c r="F2639" s="21"/>
      <c r="G2639" s="21"/>
      <c r="H2639" s="28">
        <v>28384</v>
      </c>
      <c r="I2639" s="29">
        <v>29258</v>
      </c>
      <c r="J2639" s="28" t="s">
        <v>15</v>
      </c>
      <c r="K2639" s="29">
        <f t="shared" si="41"/>
        <v>1.0307919954904172</v>
      </c>
    </row>
    <row r="2640" spans="1:11" x14ac:dyDescent="0.2">
      <c r="A2640" s="1" t="s">
        <v>16</v>
      </c>
      <c r="C2640" s="22"/>
      <c r="D2640" s="157"/>
      <c r="E2640" s="23" t="s">
        <v>1205</v>
      </c>
      <c r="F2640" s="24"/>
      <c r="G2640" s="24"/>
      <c r="H2640" s="30">
        <v>28384</v>
      </c>
      <c r="I2640" s="31">
        <v>29258</v>
      </c>
      <c r="J2640" s="30"/>
      <c r="K2640" s="31">
        <f t="shared" si="41"/>
        <v>1.0307919954904172</v>
      </c>
    </row>
    <row r="2641" spans="1:11" x14ac:dyDescent="0.2">
      <c r="A2641" s="1" t="s">
        <v>528</v>
      </c>
      <c r="C2641" s="173"/>
      <c r="D2641" s="174"/>
      <c r="E2641" s="175" t="s">
        <v>709</v>
      </c>
      <c r="F2641" s="176"/>
      <c r="G2641" s="176"/>
      <c r="H2641" s="177">
        <v>28384</v>
      </c>
      <c r="I2641" s="178">
        <v>29258</v>
      </c>
      <c r="J2641" s="177"/>
      <c r="K2641" s="178">
        <f t="shared" si="41"/>
        <v>1.0307919954904172</v>
      </c>
    </row>
    <row r="2642" spans="1:11" hidden="1" x14ac:dyDescent="0.2">
      <c r="A2642" s="1" t="s">
        <v>528</v>
      </c>
      <c r="C2642" s="173"/>
      <c r="D2642" s="174"/>
      <c r="E2642" s="175"/>
      <c r="F2642" s="176" t="s">
        <v>710</v>
      </c>
      <c r="G2642" s="176" t="s">
        <v>711</v>
      </c>
      <c r="H2642" s="177"/>
      <c r="I2642" s="178">
        <v>29258</v>
      </c>
      <c r="J2642" s="177"/>
      <c r="K2642" s="178" t="str">
        <f t="shared" si="41"/>
        <v>***</v>
      </c>
    </row>
    <row r="2643" spans="1:11" x14ac:dyDescent="0.2">
      <c r="A2643" s="1" t="s">
        <v>13</v>
      </c>
      <c r="C2643" s="19" t="s">
        <v>1291</v>
      </c>
      <c r="D2643" s="25" t="s">
        <v>65</v>
      </c>
      <c r="E2643" s="20" t="s">
        <v>66</v>
      </c>
      <c r="F2643" s="21"/>
      <c r="G2643" s="21"/>
      <c r="H2643" s="28">
        <v>36312</v>
      </c>
      <c r="I2643" s="29">
        <v>41463</v>
      </c>
      <c r="J2643" s="28" t="s">
        <v>15</v>
      </c>
      <c r="K2643" s="29">
        <f t="shared" si="41"/>
        <v>1.1418539325842696</v>
      </c>
    </row>
    <row r="2644" spans="1:11" x14ac:dyDescent="0.2">
      <c r="A2644" s="1" t="s">
        <v>16</v>
      </c>
      <c r="C2644" s="22"/>
      <c r="D2644" s="157"/>
      <c r="E2644" s="23" t="s">
        <v>63</v>
      </c>
      <c r="F2644" s="24"/>
      <c r="G2644" s="24"/>
      <c r="H2644" s="30">
        <v>36312</v>
      </c>
      <c r="I2644" s="31">
        <v>41463</v>
      </c>
      <c r="J2644" s="30"/>
      <c r="K2644" s="31">
        <f t="shared" si="41"/>
        <v>1.1418539325842696</v>
      </c>
    </row>
    <row r="2645" spans="1:11" x14ac:dyDescent="0.2">
      <c r="A2645" s="1" t="s">
        <v>528</v>
      </c>
      <c r="C2645" s="173"/>
      <c r="D2645" s="174"/>
      <c r="E2645" s="175" t="s">
        <v>709</v>
      </c>
      <c r="F2645" s="176"/>
      <c r="G2645" s="176"/>
      <c r="H2645" s="177">
        <v>36312</v>
      </c>
      <c r="I2645" s="178">
        <v>41463</v>
      </c>
      <c r="J2645" s="177"/>
      <c r="K2645" s="178">
        <f t="shared" si="41"/>
        <v>1.1418539325842696</v>
      </c>
    </row>
    <row r="2646" spans="1:11" hidden="1" x14ac:dyDescent="0.2">
      <c r="A2646" s="1" t="s">
        <v>528</v>
      </c>
      <c r="C2646" s="173"/>
      <c r="D2646" s="174"/>
      <c r="E2646" s="175"/>
      <c r="F2646" s="176" t="s">
        <v>710</v>
      </c>
      <c r="G2646" s="176" t="s">
        <v>711</v>
      </c>
      <c r="H2646" s="177"/>
      <c r="I2646" s="178">
        <v>41463</v>
      </c>
      <c r="J2646" s="177"/>
      <c r="K2646" s="178" t="str">
        <f t="shared" si="41"/>
        <v>***</v>
      </c>
    </row>
    <row r="2647" spans="1:11" x14ac:dyDescent="0.2">
      <c r="A2647" s="1" t="s">
        <v>13</v>
      </c>
      <c r="C2647" s="19" t="s">
        <v>1292</v>
      </c>
      <c r="D2647" s="25" t="s">
        <v>65</v>
      </c>
      <c r="E2647" s="20" t="s">
        <v>66</v>
      </c>
      <c r="F2647" s="21"/>
      <c r="G2647" s="21"/>
      <c r="H2647" s="28">
        <v>27029</v>
      </c>
      <c r="I2647" s="29">
        <v>30169</v>
      </c>
      <c r="J2647" s="28" t="s">
        <v>15</v>
      </c>
      <c r="K2647" s="29">
        <f t="shared" si="41"/>
        <v>1.116171519479078</v>
      </c>
    </row>
    <row r="2648" spans="1:11" x14ac:dyDescent="0.2">
      <c r="A2648" s="1" t="s">
        <v>16</v>
      </c>
      <c r="C2648" s="22"/>
      <c r="D2648" s="157"/>
      <c r="E2648" s="23" t="s">
        <v>63</v>
      </c>
      <c r="F2648" s="24"/>
      <c r="G2648" s="24"/>
      <c r="H2648" s="30">
        <v>27029</v>
      </c>
      <c r="I2648" s="31">
        <v>30169</v>
      </c>
      <c r="J2648" s="30"/>
      <c r="K2648" s="31">
        <f t="shared" si="41"/>
        <v>1.116171519479078</v>
      </c>
    </row>
    <row r="2649" spans="1:11" x14ac:dyDescent="0.2">
      <c r="A2649" s="1" t="s">
        <v>528</v>
      </c>
      <c r="C2649" s="173"/>
      <c r="D2649" s="174"/>
      <c r="E2649" s="175" t="s">
        <v>709</v>
      </c>
      <c r="F2649" s="176"/>
      <c r="G2649" s="176"/>
      <c r="H2649" s="177">
        <v>27029</v>
      </c>
      <c r="I2649" s="178">
        <v>30169</v>
      </c>
      <c r="J2649" s="177"/>
      <c r="K2649" s="178">
        <f t="shared" si="41"/>
        <v>1.116171519479078</v>
      </c>
    </row>
    <row r="2650" spans="1:11" hidden="1" x14ac:dyDescent="0.2">
      <c r="A2650" s="1" t="s">
        <v>528</v>
      </c>
      <c r="C2650" s="173"/>
      <c r="D2650" s="174"/>
      <c r="E2650" s="175"/>
      <c r="F2650" s="176" t="s">
        <v>710</v>
      </c>
      <c r="G2650" s="176" t="s">
        <v>711</v>
      </c>
      <c r="H2650" s="177"/>
      <c r="I2650" s="178">
        <v>30169</v>
      </c>
      <c r="J2650" s="177"/>
      <c r="K2650" s="178" t="str">
        <f t="shared" si="41"/>
        <v>***</v>
      </c>
    </row>
    <row r="2651" spans="1:11" x14ac:dyDescent="0.2">
      <c r="A2651" s="1" t="s">
        <v>13</v>
      </c>
      <c r="C2651" s="19" t="s">
        <v>1293</v>
      </c>
      <c r="D2651" s="25" t="s">
        <v>65</v>
      </c>
      <c r="E2651" s="20" t="s">
        <v>66</v>
      </c>
      <c r="F2651" s="21"/>
      <c r="G2651" s="21"/>
      <c r="H2651" s="28">
        <v>35498</v>
      </c>
      <c r="I2651" s="29">
        <v>43837</v>
      </c>
      <c r="J2651" s="28" t="s">
        <v>15</v>
      </c>
      <c r="K2651" s="29">
        <f t="shared" si="41"/>
        <v>1.2349146430784832</v>
      </c>
    </row>
    <row r="2652" spans="1:11" x14ac:dyDescent="0.2">
      <c r="A2652" s="1" t="s">
        <v>16</v>
      </c>
      <c r="C2652" s="22"/>
      <c r="D2652" s="157"/>
      <c r="E2652" s="23" t="s">
        <v>63</v>
      </c>
      <c r="F2652" s="24"/>
      <c r="G2652" s="24"/>
      <c r="H2652" s="30">
        <v>35498</v>
      </c>
      <c r="I2652" s="31">
        <v>43837</v>
      </c>
      <c r="J2652" s="30"/>
      <c r="K2652" s="31">
        <f t="shared" si="41"/>
        <v>1.2349146430784832</v>
      </c>
    </row>
    <row r="2653" spans="1:11" x14ac:dyDescent="0.2">
      <c r="A2653" s="1" t="s">
        <v>528</v>
      </c>
      <c r="C2653" s="173"/>
      <c r="D2653" s="174"/>
      <c r="E2653" s="175" t="s">
        <v>709</v>
      </c>
      <c r="F2653" s="176"/>
      <c r="G2653" s="176"/>
      <c r="H2653" s="177">
        <v>35498</v>
      </c>
      <c r="I2653" s="178">
        <v>43837</v>
      </c>
      <c r="J2653" s="177"/>
      <c r="K2653" s="178">
        <f t="shared" si="41"/>
        <v>1.2349146430784832</v>
      </c>
    </row>
    <row r="2654" spans="1:11" hidden="1" x14ac:dyDescent="0.2">
      <c r="A2654" s="1" t="s">
        <v>528</v>
      </c>
      <c r="C2654" s="173"/>
      <c r="D2654" s="174"/>
      <c r="E2654" s="175"/>
      <c r="F2654" s="176" t="s">
        <v>710</v>
      </c>
      <c r="G2654" s="176" t="s">
        <v>711</v>
      </c>
      <c r="H2654" s="177"/>
      <c r="I2654" s="178">
        <v>43837</v>
      </c>
      <c r="J2654" s="177"/>
      <c r="K2654" s="178" t="str">
        <f t="shared" si="41"/>
        <v>***</v>
      </c>
    </row>
    <row r="2655" spans="1:11" x14ac:dyDescent="0.2">
      <c r="A2655" s="1" t="s">
        <v>13</v>
      </c>
      <c r="C2655" s="19" t="s">
        <v>1294</v>
      </c>
      <c r="D2655" s="25" t="s">
        <v>65</v>
      </c>
      <c r="E2655" s="20" t="s">
        <v>66</v>
      </c>
      <c r="F2655" s="21"/>
      <c r="G2655" s="21"/>
      <c r="H2655" s="28">
        <v>38220</v>
      </c>
      <c r="I2655" s="29">
        <v>39805</v>
      </c>
      <c r="J2655" s="28" t="s">
        <v>15</v>
      </c>
      <c r="K2655" s="29">
        <f t="shared" si="41"/>
        <v>1.0414704343275771</v>
      </c>
    </row>
    <row r="2656" spans="1:11" x14ac:dyDescent="0.2">
      <c r="A2656" s="1" t="s">
        <v>16</v>
      </c>
      <c r="C2656" s="22"/>
      <c r="D2656" s="157"/>
      <c r="E2656" s="23" t="s">
        <v>63</v>
      </c>
      <c r="F2656" s="24"/>
      <c r="G2656" s="24"/>
      <c r="H2656" s="30">
        <v>38220</v>
      </c>
      <c r="I2656" s="31">
        <v>39805</v>
      </c>
      <c r="J2656" s="30"/>
      <c r="K2656" s="31">
        <f t="shared" si="41"/>
        <v>1.0414704343275771</v>
      </c>
    </row>
    <row r="2657" spans="1:11" x14ac:dyDescent="0.2">
      <c r="A2657" s="1" t="s">
        <v>528</v>
      </c>
      <c r="C2657" s="173"/>
      <c r="D2657" s="174"/>
      <c r="E2657" s="175" t="s">
        <v>709</v>
      </c>
      <c r="F2657" s="176"/>
      <c r="G2657" s="176"/>
      <c r="H2657" s="177">
        <v>38220</v>
      </c>
      <c r="I2657" s="178">
        <v>39805</v>
      </c>
      <c r="J2657" s="177"/>
      <c r="K2657" s="178">
        <f t="shared" si="41"/>
        <v>1.0414704343275771</v>
      </c>
    </row>
    <row r="2658" spans="1:11" hidden="1" x14ac:dyDescent="0.2">
      <c r="A2658" s="1" t="s">
        <v>528</v>
      </c>
      <c r="C2658" s="173"/>
      <c r="D2658" s="174"/>
      <c r="E2658" s="175"/>
      <c r="F2658" s="176" t="s">
        <v>710</v>
      </c>
      <c r="G2658" s="176" t="s">
        <v>711</v>
      </c>
      <c r="H2658" s="177"/>
      <c r="I2658" s="178">
        <v>39805</v>
      </c>
      <c r="J2658" s="177"/>
      <c r="K2658" s="178" t="str">
        <f t="shared" si="41"/>
        <v>***</v>
      </c>
    </row>
    <row r="2659" spans="1:11" x14ac:dyDescent="0.2">
      <c r="A2659" s="1" t="s">
        <v>13</v>
      </c>
      <c r="C2659" s="19" t="s">
        <v>1295</v>
      </c>
      <c r="D2659" s="25" t="s">
        <v>65</v>
      </c>
      <c r="E2659" s="20" t="s">
        <v>66</v>
      </c>
      <c r="F2659" s="21"/>
      <c r="G2659" s="21"/>
      <c r="H2659" s="28">
        <v>27714</v>
      </c>
      <c r="I2659" s="29">
        <v>30680</v>
      </c>
      <c r="J2659" s="28" t="s">
        <v>15</v>
      </c>
      <c r="K2659" s="29">
        <f t="shared" si="41"/>
        <v>1.1070217218734213</v>
      </c>
    </row>
    <row r="2660" spans="1:11" x14ac:dyDescent="0.2">
      <c r="A2660" s="1" t="s">
        <v>16</v>
      </c>
      <c r="C2660" s="22"/>
      <c r="D2660" s="157"/>
      <c r="E2660" s="23" t="s">
        <v>63</v>
      </c>
      <c r="F2660" s="24"/>
      <c r="G2660" s="24"/>
      <c r="H2660" s="30">
        <v>27714</v>
      </c>
      <c r="I2660" s="31">
        <v>30680</v>
      </c>
      <c r="J2660" s="30"/>
      <c r="K2660" s="31">
        <f t="shared" si="41"/>
        <v>1.1070217218734213</v>
      </c>
    </row>
    <row r="2661" spans="1:11" x14ac:dyDescent="0.2">
      <c r="A2661" s="1" t="s">
        <v>528</v>
      </c>
      <c r="C2661" s="173"/>
      <c r="D2661" s="174"/>
      <c r="E2661" s="175" t="s">
        <v>709</v>
      </c>
      <c r="F2661" s="176"/>
      <c r="G2661" s="176"/>
      <c r="H2661" s="177">
        <v>27714</v>
      </c>
      <c r="I2661" s="178">
        <v>30680</v>
      </c>
      <c r="J2661" s="177"/>
      <c r="K2661" s="178">
        <f t="shared" si="41"/>
        <v>1.1070217218734213</v>
      </c>
    </row>
    <row r="2662" spans="1:11" hidden="1" x14ac:dyDescent="0.2">
      <c r="A2662" s="1" t="s">
        <v>528</v>
      </c>
      <c r="C2662" s="173"/>
      <c r="D2662" s="174"/>
      <c r="E2662" s="175"/>
      <c r="F2662" s="176" t="s">
        <v>710</v>
      </c>
      <c r="G2662" s="176" t="s">
        <v>711</v>
      </c>
      <c r="H2662" s="177"/>
      <c r="I2662" s="178">
        <v>30680</v>
      </c>
      <c r="J2662" s="177"/>
      <c r="K2662" s="178" t="str">
        <f t="shared" si="41"/>
        <v>***</v>
      </c>
    </row>
    <row r="2663" spans="1:11" x14ac:dyDescent="0.2">
      <c r="A2663" s="1" t="s">
        <v>13</v>
      </c>
      <c r="C2663" s="19" t="s">
        <v>1296</v>
      </c>
      <c r="D2663" s="25" t="s">
        <v>65</v>
      </c>
      <c r="E2663" s="20" t="s">
        <v>66</v>
      </c>
      <c r="F2663" s="21"/>
      <c r="G2663" s="21"/>
      <c r="H2663" s="28">
        <v>43467</v>
      </c>
      <c r="I2663" s="29">
        <v>46239</v>
      </c>
      <c r="J2663" s="28" t="s">
        <v>15</v>
      </c>
      <c r="K2663" s="29">
        <f t="shared" si="41"/>
        <v>1.0637725170819243</v>
      </c>
    </row>
    <row r="2664" spans="1:11" x14ac:dyDescent="0.2">
      <c r="A2664" s="1" t="s">
        <v>16</v>
      </c>
      <c r="C2664" s="22"/>
      <c r="D2664" s="157"/>
      <c r="E2664" s="23" t="s">
        <v>63</v>
      </c>
      <c r="F2664" s="24"/>
      <c r="G2664" s="24"/>
      <c r="H2664" s="30">
        <v>43467</v>
      </c>
      <c r="I2664" s="31">
        <v>46239</v>
      </c>
      <c r="J2664" s="30"/>
      <c r="K2664" s="31">
        <f t="shared" si="41"/>
        <v>1.0637725170819243</v>
      </c>
    </row>
    <row r="2665" spans="1:11" x14ac:dyDescent="0.2">
      <c r="A2665" s="1" t="s">
        <v>528</v>
      </c>
      <c r="C2665" s="173"/>
      <c r="D2665" s="174"/>
      <c r="E2665" s="175" t="s">
        <v>709</v>
      </c>
      <c r="F2665" s="176"/>
      <c r="G2665" s="176"/>
      <c r="H2665" s="177">
        <v>43467</v>
      </c>
      <c r="I2665" s="178">
        <v>46239</v>
      </c>
      <c r="J2665" s="177"/>
      <c r="K2665" s="178">
        <f t="shared" si="41"/>
        <v>1.0637725170819243</v>
      </c>
    </row>
    <row r="2666" spans="1:11" hidden="1" x14ac:dyDescent="0.2">
      <c r="A2666" s="1" t="s">
        <v>528</v>
      </c>
      <c r="C2666" s="173"/>
      <c r="D2666" s="174"/>
      <c r="E2666" s="175"/>
      <c r="F2666" s="176" t="s">
        <v>710</v>
      </c>
      <c r="G2666" s="176" t="s">
        <v>711</v>
      </c>
      <c r="H2666" s="177"/>
      <c r="I2666" s="178">
        <v>46239</v>
      </c>
      <c r="J2666" s="177"/>
      <c r="K2666" s="178" t="str">
        <f t="shared" si="41"/>
        <v>***</v>
      </c>
    </row>
    <row r="2667" spans="1:11" x14ac:dyDescent="0.2">
      <c r="A2667" s="1" t="s">
        <v>13</v>
      </c>
      <c r="C2667" s="19" t="s">
        <v>1297</v>
      </c>
      <c r="D2667" s="25" t="s">
        <v>65</v>
      </c>
      <c r="E2667" s="20" t="s">
        <v>66</v>
      </c>
      <c r="F2667" s="21"/>
      <c r="G2667" s="21"/>
      <c r="H2667" s="28">
        <v>32290</v>
      </c>
      <c r="I2667" s="29">
        <v>35633</v>
      </c>
      <c r="J2667" s="28" t="s">
        <v>15</v>
      </c>
      <c r="K2667" s="29">
        <f t="shared" si="41"/>
        <v>1.1035305048002477</v>
      </c>
    </row>
    <row r="2668" spans="1:11" x14ac:dyDescent="0.2">
      <c r="A2668" s="1" t="s">
        <v>16</v>
      </c>
      <c r="C2668" s="22"/>
      <c r="D2668" s="157"/>
      <c r="E2668" s="23" t="s">
        <v>63</v>
      </c>
      <c r="F2668" s="24"/>
      <c r="G2668" s="24"/>
      <c r="H2668" s="30">
        <v>32290</v>
      </c>
      <c r="I2668" s="31">
        <v>35633</v>
      </c>
      <c r="J2668" s="30"/>
      <c r="K2668" s="31">
        <f t="shared" si="41"/>
        <v>1.1035305048002477</v>
      </c>
    </row>
    <row r="2669" spans="1:11" x14ac:dyDescent="0.2">
      <c r="A2669" s="1" t="s">
        <v>528</v>
      </c>
      <c r="C2669" s="173"/>
      <c r="D2669" s="174"/>
      <c r="E2669" s="175" t="s">
        <v>709</v>
      </c>
      <c r="F2669" s="176"/>
      <c r="G2669" s="176"/>
      <c r="H2669" s="177">
        <v>32290</v>
      </c>
      <c r="I2669" s="178">
        <v>35633</v>
      </c>
      <c r="J2669" s="177"/>
      <c r="K2669" s="178">
        <f t="shared" si="41"/>
        <v>1.1035305048002477</v>
      </c>
    </row>
    <row r="2670" spans="1:11" hidden="1" x14ac:dyDescent="0.2">
      <c r="A2670" s="1" t="s">
        <v>528</v>
      </c>
      <c r="C2670" s="173"/>
      <c r="D2670" s="174"/>
      <c r="E2670" s="175"/>
      <c r="F2670" s="176" t="s">
        <v>710</v>
      </c>
      <c r="G2670" s="176" t="s">
        <v>711</v>
      </c>
      <c r="H2670" s="177"/>
      <c r="I2670" s="178">
        <v>35633</v>
      </c>
      <c r="J2670" s="177"/>
      <c r="K2670" s="178" t="str">
        <f t="shared" si="41"/>
        <v>***</v>
      </c>
    </row>
    <row r="2671" spans="1:11" x14ac:dyDescent="0.2">
      <c r="A2671" s="1" t="s">
        <v>13</v>
      </c>
      <c r="C2671" s="19" t="s">
        <v>1298</v>
      </c>
      <c r="D2671" s="25" t="s">
        <v>65</v>
      </c>
      <c r="E2671" s="20" t="s">
        <v>66</v>
      </c>
      <c r="F2671" s="21"/>
      <c r="G2671" s="21"/>
      <c r="H2671" s="28">
        <v>38005</v>
      </c>
      <c r="I2671" s="29">
        <v>41437</v>
      </c>
      <c r="J2671" s="28" t="s">
        <v>15</v>
      </c>
      <c r="K2671" s="29">
        <f t="shared" si="41"/>
        <v>1.0903039073806078</v>
      </c>
    </row>
    <row r="2672" spans="1:11" x14ac:dyDescent="0.2">
      <c r="A2672" s="1" t="s">
        <v>16</v>
      </c>
      <c r="C2672" s="22"/>
      <c r="D2672" s="157"/>
      <c r="E2672" s="23" t="s">
        <v>63</v>
      </c>
      <c r="F2672" s="24"/>
      <c r="G2672" s="24"/>
      <c r="H2672" s="30">
        <v>38005</v>
      </c>
      <c r="I2672" s="31">
        <v>41437</v>
      </c>
      <c r="J2672" s="30"/>
      <c r="K2672" s="31">
        <f t="shared" si="41"/>
        <v>1.0903039073806078</v>
      </c>
    </row>
    <row r="2673" spans="1:11" x14ac:dyDescent="0.2">
      <c r="A2673" s="1" t="s">
        <v>528</v>
      </c>
      <c r="C2673" s="173"/>
      <c r="D2673" s="174"/>
      <c r="E2673" s="175" t="s">
        <v>709</v>
      </c>
      <c r="F2673" s="176"/>
      <c r="G2673" s="176"/>
      <c r="H2673" s="177">
        <v>38005</v>
      </c>
      <c r="I2673" s="178">
        <v>41437</v>
      </c>
      <c r="J2673" s="177"/>
      <c r="K2673" s="178">
        <f t="shared" si="41"/>
        <v>1.0903039073806078</v>
      </c>
    </row>
    <row r="2674" spans="1:11" hidden="1" x14ac:dyDescent="0.2">
      <c r="A2674" s="1" t="s">
        <v>528</v>
      </c>
      <c r="C2674" s="173"/>
      <c r="D2674" s="174"/>
      <c r="E2674" s="175"/>
      <c r="F2674" s="176" t="s">
        <v>710</v>
      </c>
      <c r="G2674" s="176" t="s">
        <v>711</v>
      </c>
      <c r="H2674" s="177"/>
      <c r="I2674" s="178">
        <v>41437</v>
      </c>
      <c r="J2674" s="177"/>
      <c r="K2674" s="178" t="str">
        <f t="shared" si="41"/>
        <v>***</v>
      </c>
    </row>
    <row r="2675" spans="1:11" x14ac:dyDescent="0.2">
      <c r="A2675" s="1" t="s">
        <v>13</v>
      </c>
      <c r="C2675" s="19" t="s">
        <v>1299</v>
      </c>
      <c r="D2675" s="25" t="s">
        <v>65</v>
      </c>
      <c r="E2675" s="20" t="s">
        <v>66</v>
      </c>
      <c r="F2675" s="21"/>
      <c r="G2675" s="21"/>
      <c r="H2675" s="28">
        <v>33153</v>
      </c>
      <c r="I2675" s="29">
        <v>35886</v>
      </c>
      <c r="J2675" s="28" t="s">
        <v>15</v>
      </c>
      <c r="K2675" s="29">
        <f t="shared" si="41"/>
        <v>1.0824359786444666</v>
      </c>
    </row>
    <row r="2676" spans="1:11" x14ac:dyDescent="0.2">
      <c r="A2676" s="1" t="s">
        <v>16</v>
      </c>
      <c r="C2676" s="22"/>
      <c r="D2676" s="157"/>
      <c r="E2676" s="23" t="s">
        <v>63</v>
      </c>
      <c r="F2676" s="24"/>
      <c r="G2676" s="24"/>
      <c r="H2676" s="30">
        <v>33153</v>
      </c>
      <c r="I2676" s="31">
        <v>35886</v>
      </c>
      <c r="J2676" s="30"/>
      <c r="K2676" s="31">
        <f t="shared" si="41"/>
        <v>1.0824359786444666</v>
      </c>
    </row>
    <row r="2677" spans="1:11" x14ac:dyDescent="0.2">
      <c r="A2677" s="1" t="s">
        <v>528</v>
      </c>
      <c r="C2677" s="173"/>
      <c r="D2677" s="174"/>
      <c r="E2677" s="175" t="s">
        <v>709</v>
      </c>
      <c r="F2677" s="176"/>
      <c r="G2677" s="176"/>
      <c r="H2677" s="177">
        <v>33153</v>
      </c>
      <c r="I2677" s="178">
        <v>35886</v>
      </c>
      <c r="J2677" s="177"/>
      <c r="K2677" s="178">
        <f t="shared" si="41"/>
        <v>1.0824359786444666</v>
      </c>
    </row>
    <row r="2678" spans="1:11" hidden="1" x14ac:dyDescent="0.2">
      <c r="A2678" s="1" t="s">
        <v>528</v>
      </c>
      <c r="C2678" s="173"/>
      <c r="D2678" s="174"/>
      <c r="E2678" s="175"/>
      <c r="F2678" s="176" t="s">
        <v>710</v>
      </c>
      <c r="G2678" s="176" t="s">
        <v>711</v>
      </c>
      <c r="H2678" s="177"/>
      <c r="I2678" s="178">
        <v>35886</v>
      </c>
      <c r="J2678" s="177"/>
      <c r="K2678" s="178" t="str">
        <f t="shared" si="41"/>
        <v>***</v>
      </c>
    </row>
    <row r="2679" spans="1:11" x14ac:dyDescent="0.2">
      <c r="A2679" s="1" t="s">
        <v>13</v>
      </c>
      <c r="C2679" s="19" t="s">
        <v>1300</v>
      </c>
      <c r="D2679" s="25" t="s">
        <v>65</v>
      </c>
      <c r="E2679" s="20" t="s">
        <v>66</v>
      </c>
      <c r="F2679" s="21"/>
      <c r="G2679" s="21"/>
      <c r="H2679" s="28">
        <v>47653</v>
      </c>
      <c r="I2679" s="29">
        <v>50655</v>
      </c>
      <c r="J2679" s="28" t="s">
        <v>15</v>
      </c>
      <c r="K2679" s="29">
        <f t="shared" si="41"/>
        <v>1.0629970830797641</v>
      </c>
    </row>
    <row r="2680" spans="1:11" x14ac:dyDescent="0.2">
      <c r="A2680" s="1" t="s">
        <v>16</v>
      </c>
      <c r="C2680" s="22"/>
      <c r="D2680" s="157"/>
      <c r="E2680" s="23" t="s">
        <v>63</v>
      </c>
      <c r="F2680" s="24"/>
      <c r="G2680" s="24"/>
      <c r="H2680" s="30">
        <v>47653</v>
      </c>
      <c r="I2680" s="31">
        <v>50655</v>
      </c>
      <c r="J2680" s="30"/>
      <c r="K2680" s="31">
        <f t="shared" si="41"/>
        <v>1.0629970830797641</v>
      </c>
    </row>
    <row r="2681" spans="1:11" x14ac:dyDescent="0.2">
      <c r="A2681" s="1" t="s">
        <v>528</v>
      </c>
      <c r="C2681" s="173"/>
      <c r="D2681" s="174"/>
      <c r="E2681" s="175" t="s">
        <v>709</v>
      </c>
      <c r="F2681" s="176"/>
      <c r="G2681" s="176"/>
      <c r="H2681" s="177">
        <v>47653</v>
      </c>
      <c r="I2681" s="178">
        <v>50655</v>
      </c>
      <c r="J2681" s="177"/>
      <c r="K2681" s="178">
        <f t="shared" si="41"/>
        <v>1.0629970830797641</v>
      </c>
    </row>
    <row r="2682" spans="1:11" hidden="1" x14ac:dyDescent="0.2">
      <c r="A2682" s="1" t="s">
        <v>528</v>
      </c>
      <c r="C2682" s="173"/>
      <c r="D2682" s="174"/>
      <c r="E2682" s="175"/>
      <c r="F2682" s="176" t="s">
        <v>710</v>
      </c>
      <c r="G2682" s="176" t="s">
        <v>711</v>
      </c>
      <c r="H2682" s="177"/>
      <c r="I2682" s="178">
        <v>50655</v>
      </c>
      <c r="J2682" s="177"/>
      <c r="K2682" s="178" t="str">
        <f t="shared" si="41"/>
        <v>***</v>
      </c>
    </row>
    <row r="2683" spans="1:11" x14ac:dyDescent="0.2">
      <c r="A2683" s="1" t="s">
        <v>13</v>
      </c>
      <c r="C2683" s="19" t="s">
        <v>1301</v>
      </c>
      <c r="D2683" s="25" t="s">
        <v>65</v>
      </c>
      <c r="E2683" s="20" t="s">
        <v>66</v>
      </c>
      <c r="F2683" s="21"/>
      <c r="G2683" s="21"/>
      <c r="H2683" s="28">
        <v>30450</v>
      </c>
      <c r="I2683" s="29">
        <v>33662</v>
      </c>
      <c r="J2683" s="28" t="s">
        <v>15</v>
      </c>
      <c r="K2683" s="29">
        <f t="shared" si="41"/>
        <v>1.1054844006568145</v>
      </c>
    </row>
    <row r="2684" spans="1:11" x14ac:dyDescent="0.2">
      <c r="A2684" s="1" t="s">
        <v>16</v>
      </c>
      <c r="C2684" s="22"/>
      <c r="D2684" s="157"/>
      <c r="E2684" s="23" t="s">
        <v>63</v>
      </c>
      <c r="F2684" s="24"/>
      <c r="G2684" s="24"/>
      <c r="H2684" s="30">
        <v>30450</v>
      </c>
      <c r="I2684" s="31">
        <v>33662</v>
      </c>
      <c r="J2684" s="30"/>
      <c r="K2684" s="31">
        <f t="shared" ref="K2684:K2747" si="42">IF(H2684=0,"***",I2684/H2684)</f>
        <v>1.1054844006568145</v>
      </c>
    </row>
    <row r="2685" spans="1:11" x14ac:dyDescent="0.2">
      <c r="A2685" s="1" t="s">
        <v>528</v>
      </c>
      <c r="C2685" s="173"/>
      <c r="D2685" s="174"/>
      <c r="E2685" s="175" t="s">
        <v>709</v>
      </c>
      <c r="F2685" s="176"/>
      <c r="G2685" s="176"/>
      <c r="H2685" s="177">
        <v>30450</v>
      </c>
      <c r="I2685" s="178">
        <v>33662</v>
      </c>
      <c r="J2685" s="177"/>
      <c r="K2685" s="178">
        <f t="shared" si="42"/>
        <v>1.1054844006568145</v>
      </c>
    </row>
    <row r="2686" spans="1:11" hidden="1" x14ac:dyDescent="0.2">
      <c r="A2686" s="1" t="s">
        <v>528</v>
      </c>
      <c r="C2686" s="173"/>
      <c r="D2686" s="174"/>
      <c r="E2686" s="175"/>
      <c r="F2686" s="176" t="s">
        <v>710</v>
      </c>
      <c r="G2686" s="176" t="s">
        <v>711</v>
      </c>
      <c r="H2686" s="177"/>
      <c r="I2686" s="178">
        <v>33662</v>
      </c>
      <c r="J2686" s="177"/>
      <c r="K2686" s="178" t="str">
        <f t="shared" si="42"/>
        <v>***</v>
      </c>
    </row>
    <row r="2687" spans="1:11" x14ac:dyDescent="0.2">
      <c r="A2687" s="1" t="s">
        <v>13</v>
      </c>
      <c r="C2687" s="19" t="s">
        <v>1302</v>
      </c>
      <c r="D2687" s="25" t="s">
        <v>65</v>
      </c>
      <c r="E2687" s="20" t="s">
        <v>66</v>
      </c>
      <c r="F2687" s="21"/>
      <c r="G2687" s="21"/>
      <c r="H2687" s="28">
        <v>72175</v>
      </c>
      <c r="I2687" s="29">
        <v>88479</v>
      </c>
      <c r="J2687" s="28" t="s">
        <v>15</v>
      </c>
      <c r="K2687" s="29">
        <f t="shared" si="42"/>
        <v>1.2258953931416696</v>
      </c>
    </row>
    <row r="2688" spans="1:11" x14ac:dyDescent="0.2">
      <c r="A2688" s="1" t="s">
        <v>16</v>
      </c>
      <c r="C2688" s="22"/>
      <c r="D2688" s="157"/>
      <c r="E2688" s="23" t="s">
        <v>63</v>
      </c>
      <c r="F2688" s="24"/>
      <c r="G2688" s="24"/>
      <c r="H2688" s="30">
        <v>72175</v>
      </c>
      <c r="I2688" s="31">
        <v>88479</v>
      </c>
      <c r="J2688" s="30"/>
      <c r="K2688" s="31">
        <f t="shared" si="42"/>
        <v>1.2258953931416696</v>
      </c>
    </row>
    <row r="2689" spans="1:11" x14ac:dyDescent="0.2">
      <c r="A2689" s="1" t="s">
        <v>528</v>
      </c>
      <c r="C2689" s="173"/>
      <c r="D2689" s="174"/>
      <c r="E2689" s="175" t="s">
        <v>709</v>
      </c>
      <c r="F2689" s="176"/>
      <c r="G2689" s="176"/>
      <c r="H2689" s="177">
        <v>72175</v>
      </c>
      <c r="I2689" s="178">
        <v>88479</v>
      </c>
      <c r="J2689" s="177"/>
      <c r="K2689" s="178">
        <f t="shared" si="42"/>
        <v>1.2258953931416696</v>
      </c>
    </row>
    <row r="2690" spans="1:11" hidden="1" x14ac:dyDescent="0.2">
      <c r="A2690" s="1" t="s">
        <v>528</v>
      </c>
      <c r="C2690" s="173"/>
      <c r="D2690" s="174"/>
      <c r="E2690" s="175"/>
      <c r="F2690" s="176" t="s">
        <v>710</v>
      </c>
      <c r="G2690" s="176" t="s">
        <v>711</v>
      </c>
      <c r="H2690" s="177"/>
      <c r="I2690" s="178">
        <v>88479</v>
      </c>
      <c r="J2690" s="177"/>
      <c r="K2690" s="178" t="str">
        <f t="shared" si="42"/>
        <v>***</v>
      </c>
    </row>
    <row r="2691" spans="1:11" x14ac:dyDescent="0.2">
      <c r="A2691" s="1" t="s">
        <v>13</v>
      </c>
      <c r="C2691" s="19" t="s">
        <v>1303</v>
      </c>
      <c r="D2691" s="25" t="s">
        <v>65</v>
      </c>
      <c r="E2691" s="20" t="s">
        <v>66</v>
      </c>
      <c r="F2691" s="21"/>
      <c r="G2691" s="21"/>
      <c r="H2691" s="28">
        <v>26962</v>
      </c>
      <c r="I2691" s="29">
        <v>27875</v>
      </c>
      <c r="J2691" s="28" t="s">
        <v>15</v>
      </c>
      <c r="K2691" s="29">
        <f t="shared" si="42"/>
        <v>1.0338624731103034</v>
      </c>
    </row>
    <row r="2692" spans="1:11" x14ac:dyDescent="0.2">
      <c r="A2692" s="1" t="s">
        <v>16</v>
      </c>
      <c r="C2692" s="22"/>
      <c r="D2692" s="157"/>
      <c r="E2692" s="23" t="s">
        <v>63</v>
      </c>
      <c r="F2692" s="24"/>
      <c r="G2692" s="24"/>
      <c r="H2692" s="30">
        <v>26962</v>
      </c>
      <c r="I2692" s="31">
        <v>27875</v>
      </c>
      <c r="J2692" s="30"/>
      <c r="K2692" s="31">
        <f t="shared" si="42"/>
        <v>1.0338624731103034</v>
      </c>
    </row>
    <row r="2693" spans="1:11" x14ac:dyDescent="0.2">
      <c r="A2693" s="1" t="s">
        <v>528</v>
      </c>
      <c r="C2693" s="173"/>
      <c r="D2693" s="174"/>
      <c r="E2693" s="175" t="s">
        <v>709</v>
      </c>
      <c r="F2693" s="176"/>
      <c r="G2693" s="176"/>
      <c r="H2693" s="177">
        <v>26962</v>
      </c>
      <c r="I2693" s="178">
        <v>27875</v>
      </c>
      <c r="J2693" s="177"/>
      <c r="K2693" s="178">
        <f t="shared" si="42"/>
        <v>1.0338624731103034</v>
      </c>
    </row>
    <row r="2694" spans="1:11" hidden="1" x14ac:dyDescent="0.2">
      <c r="A2694" s="1" t="s">
        <v>528</v>
      </c>
      <c r="C2694" s="173"/>
      <c r="D2694" s="174"/>
      <c r="E2694" s="175"/>
      <c r="F2694" s="176" t="s">
        <v>710</v>
      </c>
      <c r="G2694" s="176" t="s">
        <v>711</v>
      </c>
      <c r="H2694" s="177"/>
      <c r="I2694" s="178">
        <v>27875</v>
      </c>
      <c r="J2694" s="177"/>
      <c r="K2694" s="178" t="str">
        <f t="shared" si="42"/>
        <v>***</v>
      </c>
    </row>
    <row r="2695" spans="1:11" x14ac:dyDescent="0.2">
      <c r="A2695" s="1" t="s">
        <v>13</v>
      </c>
      <c r="C2695" s="19" t="s">
        <v>1304</v>
      </c>
      <c r="D2695" s="25" t="s">
        <v>65</v>
      </c>
      <c r="E2695" s="20" t="s">
        <v>66</v>
      </c>
      <c r="F2695" s="21"/>
      <c r="G2695" s="21"/>
      <c r="H2695" s="28">
        <v>35975</v>
      </c>
      <c r="I2695" s="29">
        <v>39830</v>
      </c>
      <c r="J2695" s="28" t="s">
        <v>15</v>
      </c>
      <c r="K2695" s="29">
        <f t="shared" si="42"/>
        <v>1.1071577484364141</v>
      </c>
    </row>
    <row r="2696" spans="1:11" x14ac:dyDescent="0.2">
      <c r="A2696" s="1" t="s">
        <v>16</v>
      </c>
      <c r="C2696" s="22"/>
      <c r="D2696" s="157"/>
      <c r="E2696" s="23" t="s">
        <v>63</v>
      </c>
      <c r="F2696" s="24"/>
      <c r="G2696" s="24"/>
      <c r="H2696" s="30">
        <v>35975</v>
      </c>
      <c r="I2696" s="31">
        <v>39830</v>
      </c>
      <c r="J2696" s="30"/>
      <c r="K2696" s="31">
        <f t="shared" si="42"/>
        <v>1.1071577484364141</v>
      </c>
    </row>
    <row r="2697" spans="1:11" x14ac:dyDescent="0.2">
      <c r="A2697" s="1" t="s">
        <v>528</v>
      </c>
      <c r="C2697" s="173"/>
      <c r="D2697" s="174"/>
      <c r="E2697" s="175" t="s">
        <v>709</v>
      </c>
      <c r="F2697" s="176"/>
      <c r="G2697" s="176"/>
      <c r="H2697" s="177">
        <v>35975</v>
      </c>
      <c r="I2697" s="178">
        <v>39830</v>
      </c>
      <c r="J2697" s="177"/>
      <c r="K2697" s="178">
        <f t="shared" si="42"/>
        <v>1.1071577484364141</v>
      </c>
    </row>
    <row r="2698" spans="1:11" hidden="1" x14ac:dyDescent="0.2">
      <c r="A2698" s="1" t="s">
        <v>528</v>
      </c>
      <c r="C2698" s="173"/>
      <c r="D2698" s="174"/>
      <c r="E2698" s="175"/>
      <c r="F2698" s="176" t="s">
        <v>710</v>
      </c>
      <c r="G2698" s="176" t="s">
        <v>711</v>
      </c>
      <c r="H2698" s="177"/>
      <c r="I2698" s="178">
        <v>39830</v>
      </c>
      <c r="J2698" s="177"/>
      <c r="K2698" s="178" t="str">
        <f t="shared" si="42"/>
        <v>***</v>
      </c>
    </row>
    <row r="2699" spans="1:11" x14ac:dyDescent="0.2">
      <c r="A2699" s="1" t="s">
        <v>13</v>
      </c>
      <c r="C2699" s="19" t="s">
        <v>1305</v>
      </c>
      <c r="D2699" s="25" t="s">
        <v>65</v>
      </c>
      <c r="E2699" s="20" t="s">
        <v>66</v>
      </c>
      <c r="F2699" s="21"/>
      <c r="G2699" s="21"/>
      <c r="H2699" s="28">
        <v>26162</v>
      </c>
      <c r="I2699" s="29">
        <v>29490</v>
      </c>
      <c r="J2699" s="28" t="s">
        <v>15</v>
      </c>
      <c r="K2699" s="29">
        <f t="shared" si="42"/>
        <v>1.1272074000458681</v>
      </c>
    </row>
    <row r="2700" spans="1:11" x14ac:dyDescent="0.2">
      <c r="A2700" s="1" t="s">
        <v>16</v>
      </c>
      <c r="C2700" s="22"/>
      <c r="D2700" s="157"/>
      <c r="E2700" s="23" t="s">
        <v>63</v>
      </c>
      <c r="F2700" s="24"/>
      <c r="G2700" s="24"/>
      <c r="H2700" s="30">
        <v>26162</v>
      </c>
      <c r="I2700" s="31">
        <v>29490</v>
      </c>
      <c r="J2700" s="30"/>
      <c r="K2700" s="31">
        <f t="shared" si="42"/>
        <v>1.1272074000458681</v>
      </c>
    </row>
    <row r="2701" spans="1:11" x14ac:dyDescent="0.2">
      <c r="A2701" s="1" t="s">
        <v>528</v>
      </c>
      <c r="C2701" s="173"/>
      <c r="D2701" s="174"/>
      <c r="E2701" s="175" t="s">
        <v>709</v>
      </c>
      <c r="F2701" s="176"/>
      <c r="G2701" s="176"/>
      <c r="H2701" s="177">
        <v>26162</v>
      </c>
      <c r="I2701" s="178">
        <v>29490</v>
      </c>
      <c r="J2701" s="177"/>
      <c r="K2701" s="178">
        <f t="shared" si="42"/>
        <v>1.1272074000458681</v>
      </c>
    </row>
    <row r="2702" spans="1:11" hidden="1" x14ac:dyDescent="0.2">
      <c r="A2702" s="1" t="s">
        <v>528</v>
      </c>
      <c r="C2702" s="173"/>
      <c r="D2702" s="174"/>
      <c r="E2702" s="175"/>
      <c r="F2702" s="176" t="s">
        <v>710</v>
      </c>
      <c r="G2702" s="176" t="s">
        <v>711</v>
      </c>
      <c r="H2702" s="177"/>
      <c r="I2702" s="178">
        <v>29490</v>
      </c>
      <c r="J2702" s="177"/>
      <c r="K2702" s="178" t="str">
        <f t="shared" si="42"/>
        <v>***</v>
      </c>
    </row>
    <row r="2703" spans="1:11" x14ac:dyDescent="0.2">
      <c r="A2703" s="1" t="s">
        <v>13</v>
      </c>
      <c r="C2703" s="19" t="s">
        <v>1306</v>
      </c>
      <c r="D2703" s="25" t="s">
        <v>65</v>
      </c>
      <c r="E2703" s="20" t="s">
        <v>66</v>
      </c>
      <c r="F2703" s="21"/>
      <c r="G2703" s="21"/>
      <c r="H2703" s="28">
        <v>54934</v>
      </c>
      <c r="I2703" s="29">
        <v>59030</v>
      </c>
      <c r="J2703" s="28" t="s">
        <v>15</v>
      </c>
      <c r="K2703" s="29">
        <f t="shared" si="42"/>
        <v>1.0745622019150254</v>
      </c>
    </row>
    <row r="2704" spans="1:11" x14ac:dyDescent="0.2">
      <c r="A2704" s="1" t="s">
        <v>16</v>
      </c>
      <c r="C2704" s="22"/>
      <c r="D2704" s="157"/>
      <c r="E2704" s="23" t="s">
        <v>63</v>
      </c>
      <c r="F2704" s="24"/>
      <c r="G2704" s="24"/>
      <c r="H2704" s="30">
        <v>54934</v>
      </c>
      <c r="I2704" s="31">
        <v>59030</v>
      </c>
      <c r="J2704" s="30"/>
      <c r="K2704" s="31">
        <f t="shared" si="42"/>
        <v>1.0745622019150254</v>
      </c>
    </row>
    <row r="2705" spans="1:11" x14ac:dyDescent="0.2">
      <c r="A2705" s="1" t="s">
        <v>528</v>
      </c>
      <c r="C2705" s="173"/>
      <c r="D2705" s="174"/>
      <c r="E2705" s="175" t="s">
        <v>709</v>
      </c>
      <c r="F2705" s="176"/>
      <c r="G2705" s="176"/>
      <c r="H2705" s="177">
        <v>54934</v>
      </c>
      <c r="I2705" s="178">
        <v>59030</v>
      </c>
      <c r="J2705" s="177"/>
      <c r="K2705" s="178">
        <f t="shared" si="42"/>
        <v>1.0745622019150254</v>
      </c>
    </row>
    <row r="2706" spans="1:11" hidden="1" x14ac:dyDescent="0.2">
      <c r="A2706" s="1" t="s">
        <v>528</v>
      </c>
      <c r="C2706" s="173"/>
      <c r="D2706" s="174"/>
      <c r="E2706" s="175"/>
      <c r="F2706" s="176" t="s">
        <v>710</v>
      </c>
      <c r="G2706" s="176" t="s">
        <v>711</v>
      </c>
      <c r="H2706" s="177"/>
      <c r="I2706" s="178">
        <v>59030</v>
      </c>
      <c r="J2706" s="177"/>
      <c r="K2706" s="178" t="str">
        <f t="shared" si="42"/>
        <v>***</v>
      </c>
    </row>
    <row r="2707" spans="1:11" x14ac:dyDescent="0.2">
      <c r="A2707" s="1" t="s">
        <v>13</v>
      </c>
      <c r="C2707" s="19" t="s">
        <v>1307</v>
      </c>
      <c r="D2707" s="25" t="s">
        <v>65</v>
      </c>
      <c r="E2707" s="20" t="s">
        <v>66</v>
      </c>
      <c r="F2707" s="21"/>
      <c r="G2707" s="21"/>
      <c r="H2707" s="28">
        <v>20804</v>
      </c>
      <c r="I2707" s="29">
        <v>22805</v>
      </c>
      <c r="J2707" s="28" t="s">
        <v>15</v>
      </c>
      <c r="K2707" s="29">
        <f t="shared" si="42"/>
        <v>1.0961834262641799</v>
      </c>
    </row>
    <row r="2708" spans="1:11" x14ac:dyDescent="0.2">
      <c r="A2708" s="1" t="s">
        <v>16</v>
      </c>
      <c r="C2708" s="22"/>
      <c r="D2708" s="157"/>
      <c r="E2708" s="23" t="s">
        <v>63</v>
      </c>
      <c r="F2708" s="24"/>
      <c r="G2708" s="24"/>
      <c r="H2708" s="30">
        <v>20804</v>
      </c>
      <c r="I2708" s="31">
        <v>22805</v>
      </c>
      <c r="J2708" s="30"/>
      <c r="K2708" s="31">
        <f t="shared" si="42"/>
        <v>1.0961834262641799</v>
      </c>
    </row>
    <row r="2709" spans="1:11" x14ac:dyDescent="0.2">
      <c r="A2709" s="1" t="s">
        <v>528</v>
      </c>
      <c r="C2709" s="173"/>
      <c r="D2709" s="174"/>
      <c r="E2709" s="175" t="s">
        <v>709</v>
      </c>
      <c r="F2709" s="176"/>
      <c r="G2709" s="176"/>
      <c r="H2709" s="177">
        <v>20804</v>
      </c>
      <c r="I2709" s="178">
        <v>22805</v>
      </c>
      <c r="J2709" s="177"/>
      <c r="K2709" s="178">
        <f t="shared" si="42"/>
        <v>1.0961834262641799</v>
      </c>
    </row>
    <row r="2710" spans="1:11" hidden="1" x14ac:dyDescent="0.2">
      <c r="A2710" s="1" t="s">
        <v>528</v>
      </c>
      <c r="C2710" s="173"/>
      <c r="D2710" s="174"/>
      <c r="E2710" s="175"/>
      <c r="F2710" s="176" t="s">
        <v>710</v>
      </c>
      <c r="G2710" s="176" t="s">
        <v>711</v>
      </c>
      <c r="H2710" s="177"/>
      <c r="I2710" s="178">
        <v>22805</v>
      </c>
      <c r="J2710" s="177"/>
      <c r="K2710" s="178" t="str">
        <f t="shared" si="42"/>
        <v>***</v>
      </c>
    </row>
    <row r="2711" spans="1:11" x14ac:dyDescent="0.2">
      <c r="A2711" s="1" t="s">
        <v>13</v>
      </c>
      <c r="C2711" s="19" t="s">
        <v>1308</v>
      </c>
      <c r="D2711" s="25" t="s">
        <v>65</v>
      </c>
      <c r="E2711" s="20" t="s">
        <v>66</v>
      </c>
      <c r="F2711" s="21"/>
      <c r="G2711" s="21"/>
      <c r="H2711" s="28">
        <v>52144</v>
      </c>
      <c r="I2711" s="29">
        <v>55858</v>
      </c>
      <c r="J2711" s="28" t="s">
        <v>15</v>
      </c>
      <c r="K2711" s="29">
        <f t="shared" si="42"/>
        <v>1.0712258361460572</v>
      </c>
    </row>
    <row r="2712" spans="1:11" x14ac:dyDescent="0.2">
      <c r="A2712" s="1" t="s">
        <v>16</v>
      </c>
      <c r="C2712" s="22"/>
      <c r="D2712" s="157"/>
      <c r="E2712" s="23" t="s">
        <v>63</v>
      </c>
      <c r="F2712" s="24"/>
      <c r="G2712" s="24"/>
      <c r="H2712" s="30">
        <v>52144</v>
      </c>
      <c r="I2712" s="31">
        <v>55858</v>
      </c>
      <c r="J2712" s="30"/>
      <c r="K2712" s="31">
        <f t="shared" si="42"/>
        <v>1.0712258361460572</v>
      </c>
    </row>
    <row r="2713" spans="1:11" x14ac:dyDescent="0.2">
      <c r="A2713" s="1" t="s">
        <v>528</v>
      </c>
      <c r="C2713" s="173"/>
      <c r="D2713" s="174"/>
      <c r="E2713" s="175" t="s">
        <v>709</v>
      </c>
      <c r="F2713" s="176"/>
      <c r="G2713" s="176"/>
      <c r="H2713" s="177">
        <v>52144</v>
      </c>
      <c r="I2713" s="178">
        <v>55858</v>
      </c>
      <c r="J2713" s="177"/>
      <c r="K2713" s="178">
        <f t="shared" si="42"/>
        <v>1.0712258361460572</v>
      </c>
    </row>
    <row r="2714" spans="1:11" hidden="1" x14ac:dyDescent="0.2">
      <c r="A2714" s="1" t="s">
        <v>528</v>
      </c>
      <c r="C2714" s="173"/>
      <c r="D2714" s="174"/>
      <c r="E2714" s="175"/>
      <c r="F2714" s="176" t="s">
        <v>710</v>
      </c>
      <c r="G2714" s="176" t="s">
        <v>711</v>
      </c>
      <c r="H2714" s="177"/>
      <c r="I2714" s="178">
        <v>55858</v>
      </c>
      <c r="J2714" s="177"/>
      <c r="K2714" s="178" t="str">
        <f t="shared" si="42"/>
        <v>***</v>
      </c>
    </row>
    <row r="2715" spans="1:11" x14ac:dyDescent="0.2">
      <c r="A2715" s="1" t="s">
        <v>13</v>
      </c>
      <c r="C2715" s="19" t="s">
        <v>1309</v>
      </c>
      <c r="D2715" s="25" t="s">
        <v>64</v>
      </c>
      <c r="E2715" s="20" t="s">
        <v>713</v>
      </c>
      <c r="F2715" s="21"/>
      <c r="G2715" s="21"/>
      <c r="H2715" s="28">
        <v>29562</v>
      </c>
      <c r="I2715" s="29">
        <v>29061</v>
      </c>
      <c r="J2715" s="28" t="s">
        <v>15</v>
      </c>
      <c r="K2715" s="29">
        <f t="shared" si="42"/>
        <v>0.98305256748528513</v>
      </c>
    </row>
    <row r="2716" spans="1:11" x14ac:dyDescent="0.2">
      <c r="A2716" s="1" t="s">
        <v>16</v>
      </c>
      <c r="C2716" s="22"/>
      <c r="D2716" s="157"/>
      <c r="E2716" s="23" t="s">
        <v>786</v>
      </c>
      <c r="F2716" s="24"/>
      <c r="G2716" s="24"/>
      <c r="H2716" s="30">
        <v>29562</v>
      </c>
      <c r="I2716" s="31">
        <v>29061</v>
      </c>
      <c r="J2716" s="30"/>
      <c r="K2716" s="31">
        <f t="shared" si="42"/>
        <v>0.98305256748528513</v>
      </c>
    </row>
    <row r="2717" spans="1:11" x14ac:dyDescent="0.2">
      <c r="A2717" s="1" t="s">
        <v>528</v>
      </c>
      <c r="C2717" s="173"/>
      <c r="D2717" s="174"/>
      <c r="E2717" s="175" t="s">
        <v>529</v>
      </c>
      <c r="F2717" s="176"/>
      <c r="G2717" s="176"/>
      <c r="H2717" s="177">
        <v>2632</v>
      </c>
      <c r="I2717" s="178">
        <v>2632</v>
      </c>
      <c r="J2717" s="177"/>
      <c r="K2717" s="178">
        <f t="shared" si="42"/>
        <v>1</v>
      </c>
    </row>
    <row r="2718" spans="1:11" hidden="1" x14ac:dyDescent="0.2">
      <c r="A2718" s="1" t="s">
        <v>528</v>
      </c>
      <c r="C2718" s="173"/>
      <c r="D2718" s="174"/>
      <c r="E2718" s="175"/>
      <c r="F2718" s="176" t="s">
        <v>530</v>
      </c>
      <c r="G2718" s="176" t="s">
        <v>726</v>
      </c>
      <c r="H2718" s="177"/>
      <c r="I2718" s="178">
        <v>2632</v>
      </c>
      <c r="J2718" s="177"/>
      <c r="K2718" s="178" t="str">
        <f t="shared" si="42"/>
        <v>***</v>
      </c>
    </row>
    <row r="2719" spans="1:11" x14ac:dyDescent="0.2">
      <c r="A2719" s="1" t="s">
        <v>528</v>
      </c>
      <c r="C2719" s="173"/>
      <c r="D2719" s="174"/>
      <c r="E2719" s="175" t="s">
        <v>709</v>
      </c>
      <c r="F2719" s="176"/>
      <c r="G2719" s="176"/>
      <c r="H2719" s="177">
        <v>26930</v>
      </c>
      <c r="I2719" s="178">
        <v>26429</v>
      </c>
      <c r="J2719" s="177"/>
      <c r="K2719" s="178">
        <f t="shared" si="42"/>
        <v>0.98139621240252506</v>
      </c>
    </row>
    <row r="2720" spans="1:11" hidden="1" x14ac:dyDescent="0.2">
      <c r="A2720" s="1" t="s">
        <v>528</v>
      </c>
      <c r="C2720" s="173"/>
      <c r="D2720" s="174"/>
      <c r="E2720" s="175"/>
      <c r="F2720" s="176" t="s">
        <v>710</v>
      </c>
      <c r="G2720" s="176" t="s">
        <v>726</v>
      </c>
      <c r="H2720" s="177"/>
      <c r="I2720" s="178">
        <v>26429</v>
      </c>
      <c r="J2720" s="177"/>
      <c r="K2720" s="178" t="str">
        <f t="shared" si="42"/>
        <v>***</v>
      </c>
    </row>
    <row r="2721" spans="1:11" x14ac:dyDescent="0.2">
      <c r="A2721" s="1" t="s">
        <v>13</v>
      </c>
      <c r="C2721" s="19" t="s">
        <v>1310</v>
      </c>
      <c r="D2721" s="25" t="s">
        <v>65</v>
      </c>
      <c r="E2721" s="20" t="s">
        <v>66</v>
      </c>
      <c r="F2721" s="21"/>
      <c r="G2721" s="21"/>
      <c r="H2721" s="28">
        <v>24577</v>
      </c>
      <c r="I2721" s="29">
        <v>30081</v>
      </c>
      <c r="J2721" s="28" t="s">
        <v>15</v>
      </c>
      <c r="K2721" s="29">
        <f t="shared" si="42"/>
        <v>1.2239492208162104</v>
      </c>
    </row>
    <row r="2722" spans="1:11" x14ac:dyDescent="0.2">
      <c r="A2722" s="1" t="s">
        <v>16</v>
      </c>
      <c r="C2722" s="22"/>
      <c r="D2722" s="157"/>
      <c r="E2722" s="23" t="s">
        <v>63</v>
      </c>
      <c r="F2722" s="24"/>
      <c r="G2722" s="24"/>
      <c r="H2722" s="30">
        <v>24577</v>
      </c>
      <c r="I2722" s="31">
        <v>30081</v>
      </c>
      <c r="J2722" s="30"/>
      <c r="K2722" s="31">
        <f t="shared" si="42"/>
        <v>1.2239492208162104</v>
      </c>
    </row>
    <row r="2723" spans="1:11" x14ac:dyDescent="0.2">
      <c r="A2723" s="1" t="s">
        <v>528</v>
      </c>
      <c r="C2723" s="173"/>
      <c r="D2723" s="174"/>
      <c r="E2723" s="175" t="s">
        <v>709</v>
      </c>
      <c r="F2723" s="176"/>
      <c r="G2723" s="176"/>
      <c r="H2723" s="177">
        <v>24577</v>
      </c>
      <c r="I2723" s="178">
        <v>30081</v>
      </c>
      <c r="J2723" s="177"/>
      <c r="K2723" s="178">
        <f t="shared" si="42"/>
        <v>1.2239492208162104</v>
      </c>
    </row>
    <row r="2724" spans="1:11" hidden="1" x14ac:dyDescent="0.2">
      <c r="A2724" s="1" t="s">
        <v>528</v>
      </c>
      <c r="C2724" s="173"/>
      <c r="D2724" s="174"/>
      <c r="E2724" s="175"/>
      <c r="F2724" s="176" t="s">
        <v>710</v>
      </c>
      <c r="G2724" s="176" t="s">
        <v>711</v>
      </c>
      <c r="H2724" s="177"/>
      <c r="I2724" s="178">
        <v>30081</v>
      </c>
      <c r="J2724" s="177"/>
      <c r="K2724" s="178" t="str">
        <f t="shared" si="42"/>
        <v>***</v>
      </c>
    </row>
    <row r="2725" spans="1:11" x14ac:dyDescent="0.2">
      <c r="A2725" s="1" t="s">
        <v>13</v>
      </c>
      <c r="C2725" s="19" t="s">
        <v>1311</v>
      </c>
      <c r="D2725" s="25" t="s">
        <v>65</v>
      </c>
      <c r="E2725" s="20" t="s">
        <v>66</v>
      </c>
      <c r="F2725" s="21"/>
      <c r="G2725" s="21"/>
      <c r="H2725" s="28">
        <v>17801</v>
      </c>
      <c r="I2725" s="29">
        <v>19356</v>
      </c>
      <c r="J2725" s="28" t="s">
        <v>15</v>
      </c>
      <c r="K2725" s="29">
        <f t="shared" si="42"/>
        <v>1.0873546429975844</v>
      </c>
    </row>
    <row r="2726" spans="1:11" x14ac:dyDescent="0.2">
      <c r="A2726" s="1" t="s">
        <v>16</v>
      </c>
      <c r="C2726" s="22"/>
      <c r="D2726" s="157"/>
      <c r="E2726" s="23" t="s">
        <v>1205</v>
      </c>
      <c r="F2726" s="24"/>
      <c r="G2726" s="24"/>
      <c r="H2726" s="30">
        <v>17801</v>
      </c>
      <c r="I2726" s="31">
        <v>19356</v>
      </c>
      <c r="J2726" s="30"/>
      <c r="K2726" s="31">
        <f t="shared" si="42"/>
        <v>1.0873546429975844</v>
      </c>
    </row>
    <row r="2727" spans="1:11" x14ac:dyDescent="0.2">
      <c r="A2727" s="1" t="s">
        <v>528</v>
      </c>
      <c r="C2727" s="173"/>
      <c r="D2727" s="174"/>
      <c r="E2727" s="175" t="s">
        <v>709</v>
      </c>
      <c r="F2727" s="176"/>
      <c r="G2727" s="176"/>
      <c r="H2727" s="177">
        <v>17801</v>
      </c>
      <c r="I2727" s="178">
        <v>19356</v>
      </c>
      <c r="J2727" s="177"/>
      <c r="K2727" s="178">
        <f t="shared" si="42"/>
        <v>1.0873546429975844</v>
      </c>
    </row>
    <row r="2728" spans="1:11" hidden="1" x14ac:dyDescent="0.2">
      <c r="A2728" s="1" t="s">
        <v>528</v>
      </c>
      <c r="C2728" s="173"/>
      <c r="D2728" s="174"/>
      <c r="E2728" s="175"/>
      <c r="F2728" s="176" t="s">
        <v>710</v>
      </c>
      <c r="G2728" s="176" t="s">
        <v>711</v>
      </c>
      <c r="H2728" s="177"/>
      <c r="I2728" s="178">
        <v>19356</v>
      </c>
      <c r="J2728" s="177"/>
      <c r="K2728" s="178" t="str">
        <f t="shared" si="42"/>
        <v>***</v>
      </c>
    </row>
    <row r="2729" spans="1:11" x14ac:dyDescent="0.2">
      <c r="A2729" s="1" t="s">
        <v>13</v>
      </c>
      <c r="C2729" s="19" t="s">
        <v>1312</v>
      </c>
      <c r="D2729" s="25" t="s">
        <v>65</v>
      </c>
      <c r="E2729" s="20" t="s">
        <v>66</v>
      </c>
      <c r="F2729" s="21"/>
      <c r="G2729" s="21"/>
      <c r="H2729" s="28">
        <v>84327</v>
      </c>
      <c r="I2729" s="29">
        <v>95020</v>
      </c>
      <c r="J2729" s="28" t="s">
        <v>15</v>
      </c>
      <c r="K2729" s="29">
        <f t="shared" si="42"/>
        <v>1.1268039892323929</v>
      </c>
    </row>
    <row r="2730" spans="1:11" x14ac:dyDescent="0.2">
      <c r="A2730" s="1" t="s">
        <v>16</v>
      </c>
      <c r="C2730" s="22"/>
      <c r="D2730" s="157"/>
      <c r="E2730" s="23" t="s">
        <v>63</v>
      </c>
      <c r="F2730" s="24"/>
      <c r="G2730" s="24"/>
      <c r="H2730" s="30">
        <v>84327</v>
      </c>
      <c r="I2730" s="31">
        <v>95020</v>
      </c>
      <c r="J2730" s="30"/>
      <c r="K2730" s="31">
        <f t="shared" si="42"/>
        <v>1.1268039892323929</v>
      </c>
    </row>
    <row r="2731" spans="1:11" x14ac:dyDescent="0.2">
      <c r="A2731" s="1" t="s">
        <v>528</v>
      </c>
      <c r="C2731" s="173"/>
      <c r="D2731" s="174"/>
      <c r="E2731" s="175" t="s">
        <v>709</v>
      </c>
      <c r="F2731" s="176"/>
      <c r="G2731" s="176"/>
      <c r="H2731" s="177">
        <v>84327</v>
      </c>
      <c r="I2731" s="178">
        <v>95020</v>
      </c>
      <c r="J2731" s="177"/>
      <c r="K2731" s="178">
        <f t="shared" si="42"/>
        <v>1.1268039892323929</v>
      </c>
    </row>
    <row r="2732" spans="1:11" hidden="1" x14ac:dyDescent="0.2">
      <c r="A2732" s="1" t="s">
        <v>528</v>
      </c>
      <c r="C2732" s="173"/>
      <c r="D2732" s="174"/>
      <c r="E2732" s="175"/>
      <c r="F2732" s="176" t="s">
        <v>710</v>
      </c>
      <c r="G2732" s="176" t="s">
        <v>711</v>
      </c>
      <c r="H2732" s="177"/>
      <c r="I2732" s="178">
        <v>95020</v>
      </c>
      <c r="J2732" s="177"/>
      <c r="K2732" s="178" t="str">
        <f t="shared" si="42"/>
        <v>***</v>
      </c>
    </row>
    <row r="2733" spans="1:11" x14ac:dyDescent="0.2">
      <c r="A2733" s="1" t="s">
        <v>13</v>
      </c>
      <c r="C2733" s="19" t="s">
        <v>1313</v>
      </c>
      <c r="D2733" s="25" t="s">
        <v>65</v>
      </c>
      <c r="E2733" s="20" t="s">
        <v>66</v>
      </c>
      <c r="F2733" s="21"/>
      <c r="G2733" s="21"/>
      <c r="H2733" s="28">
        <v>30227</v>
      </c>
      <c r="I2733" s="29">
        <v>32320</v>
      </c>
      <c r="J2733" s="28" t="s">
        <v>15</v>
      </c>
      <c r="K2733" s="29">
        <f t="shared" si="42"/>
        <v>1.0692427300095941</v>
      </c>
    </row>
    <row r="2734" spans="1:11" x14ac:dyDescent="0.2">
      <c r="A2734" s="1" t="s">
        <v>16</v>
      </c>
      <c r="C2734" s="22"/>
      <c r="D2734" s="157"/>
      <c r="E2734" s="23" t="s">
        <v>63</v>
      </c>
      <c r="F2734" s="24"/>
      <c r="G2734" s="24"/>
      <c r="H2734" s="30">
        <v>30227</v>
      </c>
      <c r="I2734" s="31">
        <v>32320</v>
      </c>
      <c r="J2734" s="30"/>
      <c r="K2734" s="31">
        <f t="shared" si="42"/>
        <v>1.0692427300095941</v>
      </c>
    </row>
    <row r="2735" spans="1:11" x14ac:dyDescent="0.2">
      <c r="A2735" s="1" t="s">
        <v>528</v>
      </c>
      <c r="C2735" s="173"/>
      <c r="D2735" s="174"/>
      <c r="E2735" s="175" t="s">
        <v>709</v>
      </c>
      <c r="F2735" s="176"/>
      <c r="G2735" s="176"/>
      <c r="H2735" s="177">
        <v>30227</v>
      </c>
      <c r="I2735" s="178">
        <v>32320</v>
      </c>
      <c r="J2735" s="177"/>
      <c r="K2735" s="178">
        <f t="shared" si="42"/>
        <v>1.0692427300095941</v>
      </c>
    </row>
    <row r="2736" spans="1:11" hidden="1" x14ac:dyDescent="0.2">
      <c r="A2736" s="1" t="s">
        <v>528</v>
      </c>
      <c r="C2736" s="173"/>
      <c r="D2736" s="174"/>
      <c r="E2736" s="175"/>
      <c r="F2736" s="176" t="s">
        <v>710</v>
      </c>
      <c r="G2736" s="176" t="s">
        <v>711</v>
      </c>
      <c r="H2736" s="177"/>
      <c r="I2736" s="178">
        <v>32320</v>
      </c>
      <c r="J2736" s="177"/>
      <c r="K2736" s="178" t="str">
        <f t="shared" si="42"/>
        <v>***</v>
      </c>
    </row>
    <row r="2737" spans="1:11" x14ac:dyDescent="0.2">
      <c r="A2737" s="1" t="s">
        <v>13</v>
      </c>
      <c r="C2737" s="19" t="s">
        <v>1314</v>
      </c>
      <c r="D2737" s="25" t="s">
        <v>65</v>
      </c>
      <c r="E2737" s="20" t="s">
        <v>66</v>
      </c>
      <c r="F2737" s="21"/>
      <c r="G2737" s="21"/>
      <c r="H2737" s="28">
        <v>42340</v>
      </c>
      <c r="I2737" s="29">
        <v>46242</v>
      </c>
      <c r="J2737" s="28" t="s">
        <v>15</v>
      </c>
      <c r="K2737" s="29">
        <f t="shared" si="42"/>
        <v>1.0921587151629664</v>
      </c>
    </row>
    <row r="2738" spans="1:11" x14ac:dyDescent="0.2">
      <c r="A2738" s="1" t="s">
        <v>16</v>
      </c>
      <c r="C2738" s="22"/>
      <c r="D2738" s="157"/>
      <c r="E2738" s="23" t="s">
        <v>63</v>
      </c>
      <c r="F2738" s="24"/>
      <c r="G2738" s="24"/>
      <c r="H2738" s="30">
        <v>42340</v>
      </c>
      <c r="I2738" s="31">
        <v>46242</v>
      </c>
      <c r="J2738" s="30"/>
      <c r="K2738" s="31">
        <f t="shared" si="42"/>
        <v>1.0921587151629664</v>
      </c>
    </row>
    <row r="2739" spans="1:11" x14ac:dyDescent="0.2">
      <c r="A2739" s="1" t="s">
        <v>528</v>
      </c>
      <c r="C2739" s="173"/>
      <c r="D2739" s="174"/>
      <c r="E2739" s="175" t="s">
        <v>709</v>
      </c>
      <c r="F2739" s="176"/>
      <c r="G2739" s="176"/>
      <c r="H2739" s="177">
        <v>42340</v>
      </c>
      <c r="I2739" s="178">
        <v>46242</v>
      </c>
      <c r="J2739" s="177"/>
      <c r="K2739" s="178">
        <f t="shared" si="42"/>
        <v>1.0921587151629664</v>
      </c>
    </row>
    <row r="2740" spans="1:11" hidden="1" x14ac:dyDescent="0.2">
      <c r="A2740" s="1" t="s">
        <v>528</v>
      </c>
      <c r="C2740" s="173"/>
      <c r="D2740" s="174"/>
      <c r="E2740" s="175"/>
      <c r="F2740" s="176" t="s">
        <v>710</v>
      </c>
      <c r="G2740" s="176" t="s">
        <v>711</v>
      </c>
      <c r="H2740" s="177"/>
      <c r="I2740" s="178">
        <v>46242</v>
      </c>
      <c r="J2740" s="177"/>
      <c r="K2740" s="178" t="str">
        <f t="shared" si="42"/>
        <v>***</v>
      </c>
    </row>
    <row r="2741" spans="1:11" x14ac:dyDescent="0.2">
      <c r="A2741" s="1" t="s">
        <v>13</v>
      </c>
      <c r="C2741" s="19" t="s">
        <v>1315</v>
      </c>
      <c r="D2741" s="25" t="s">
        <v>65</v>
      </c>
      <c r="E2741" s="20" t="s">
        <v>66</v>
      </c>
      <c r="F2741" s="21"/>
      <c r="G2741" s="21"/>
      <c r="H2741" s="28">
        <v>35821</v>
      </c>
      <c r="I2741" s="29">
        <v>40685</v>
      </c>
      <c r="J2741" s="28" t="s">
        <v>15</v>
      </c>
      <c r="K2741" s="29">
        <f t="shared" si="42"/>
        <v>1.1357862706233774</v>
      </c>
    </row>
    <row r="2742" spans="1:11" x14ac:dyDescent="0.2">
      <c r="A2742" s="1" t="s">
        <v>16</v>
      </c>
      <c r="C2742" s="22"/>
      <c r="D2742" s="157"/>
      <c r="E2742" s="23" t="s">
        <v>63</v>
      </c>
      <c r="F2742" s="24"/>
      <c r="G2742" s="24"/>
      <c r="H2742" s="30">
        <v>35821</v>
      </c>
      <c r="I2742" s="31">
        <v>40685</v>
      </c>
      <c r="J2742" s="30"/>
      <c r="K2742" s="31">
        <f t="shared" si="42"/>
        <v>1.1357862706233774</v>
      </c>
    </row>
    <row r="2743" spans="1:11" x14ac:dyDescent="0.2">
      <c r="A2743" s="1" t="s">
        <v>528</v>
      </c>
      <c r="C2743" s="173"/>
      <c r="D2743" s="174"/>
      <c r="E2743" s="175" t="s">
        <v>709</v>
      </c>
      <c r="F2743" s="176"/>
      <c r="G2743" s="176"/>
      <c r="H2743" s="177">
        <v>35821</v>
      </c>
      <c r="I2743" s="178">
        <v>40685</v>
      </c>
      <c r="J2743" s="177"/>
      <c r="K2743" s="178">
        <f t="shared" si="42"/>
        <v>1.1357862706233774</v>
      </c>
    </row>
    <row r="2744" spans="1:11" hidden="1" x14ac:dyDescent="0.2">
      <c r="A2744" s="1" t="s">
        <v>528</v>
      </c>
      <c r="C2744" s="173"/>
      <c r="D2744" s="174"/>
      <c r="E2744" s="175"/>
      <c r="F2744" s="176" t="s">
        <v>710</v>
      </c>
      <c r="G2744" s="176" t="s">
        <v>711</v>
      </c>
      <c r="H2744" s="177"/>
      <c r="I2744" s="178">
        <v>40685</v>
      </c>
      <c r="J2744" s="177"/>
      <c r="K2744" s="178" t="str">
        <f t="shared" si="42"/>
        <v>***</v>
      </c>
    </row>
    <row r="2745" spans="1:11" x14ac:dyDescent="0.2">
      <c r="A2745" s="1" t="s">
        <v>13</v>
      </c>
      <c r="C2745" s="19" t="s">
        <v>1316</v>
      </c>
      <c r="D2745" s="25" t="s">
        <v>65</v>
      </c>
      <c r="E2745" s="20" t="s">
        <v>66</v>
      </c>
      <c r="F2745" s="21"/>
      <c r="G2745" s="21"/>
      <c r="H2745" s="28">
        <v>43789</v>
      </c>
      <c r="I2745" s="29">
        <v>48579</v>
      </c>
      <c r="J2745" s="28" t="s">
        <v>15</v>
      </c>
      <c r="K2745" s="29">
        <f t="shared" si="42"/>
        <v>1.1093882025166137</v>
      </c>
    </row>
    <row r="2746" spans="1:11" x14ac:dyDescent="0.2">
      <c r="A2746" s="1" t="s">
        <v>16</v>
      </c>
      <c r="C2746" s="22"/>
      <c r="D2746" s="157"/>
      <c r="E2746" s="23" t="s">
        <v>63</v>
      </c>
      <c r="F2746" s="24"/>
      <c r="G2746" s="24"/>
      <c r="H2746" s="30">
        <v>43789</v>
      </c>
      <c r="I2746" s="31">
        <v>48579</v>
      </c>
      <c r="J2746" s="30"/>
      <c r="K2746" s="31">
        <f t="shared" si="42"/>
        <v>1.1093882025166137</v>
      </c>
    </row>
    <row r="2747" spans="1:11" x14ac:dyDescent="0.2">
      <c r="A2747" s="1" t="s">
        <v>528</v>
      </c>
      <c r="C2747" s="173"/>
      <c r="D2747" s="174"/>
      <c r="E2747" s="175" t="s">
        <v>709</v>
      </c>
      <c r="F2747" s="176"/>
      <c r="G2747" s="176"/>
      <c r="H2747" s="177">
        <v>43789</v>
      </c>
      <c r="I2747" s="178">
        <v>48579</v>
      </c>
      <c r="J2747" s="177"/>
      <c r="K2747" s="178">
        <f t="shared" si="42"/>
        <v>1.1093882025166137</v>
      </c>
    </row>
    <row r="2748" spans="1:11" hidden="1" x14ac:dyDescent="0.2">
      <c r="A2748" s="1" t="s">
        <v>528</v>
      </c>
      <c r="C2748" s="173"/>
      <c r="D2748" s="174"/>
      <c r="E2748" s="175"/>
      <c r="F2748" s="176" t="s">
        <v>710</v>
      </c>
      <c r="G2748" s="176" t="s">
        <v>711</v>
      </c>
      <c r="H2748" s="177"/>
      <c r="I2748" s="178">
        <v>48579</v>
      </c>
      <c r="J2748" s="177"/>
      <c r="K2748" s="178" t="str">
        <f t="shared" ref="K2748:K2811" si="43">IF(H2748=0,"***",I2748/H2748)</f>
        <v>***</v>
      </c>
    </row>
    <row r="2749" spans="1:11" x14ac:dyDescent="0.2">
      <c r="A2749" s="1" t="s">
        <v>13</v>
      </c>
      <c r="C2749" s="19" t="s">
        <v>1317</v>
      </c>
      <c r="D2749" s="25" t="s">
        <v>65</v>
      </c>
      <c r="E2749" s="20" t="s">
        <v>66</v>
      </c>
      <c r="F2749" s="21"/>
      <c r="G2749" s="21"/>
      <c r="H2749" s="28">
        <v>29189</v>
      </c>
      <c r="I2749" s="29">
        <v>32732</v>
      </c>
      <c r="J2749" s="28" t="s">
        <v>15</v>
      </c>
      <c r="K2749" s="29">
        <f t="shared" si="43"/>
        <v>1.1213813422864778</v>
      </c>
    </row>
    <row r="2750" spans="1:11" x14ac:dyDescent="0.2">
      <c r="A2750" s="1" t="s">
        <v>16</v>
      </c>
      <c r="C2750" s="22"/>
      <c r="D2750" s="157"/>
      <c r="E2750" s="23" t="s">
        <v>63</v>
      </c>
      <c r="F2750" s="24"/>
      <c r="G2750" s="24"/>
      <c r="H2750" s="30">
        <v>29189</v>
      </c>
      <c r="I2750" s="31">
        <v>32732</v>
      </c>
      <c r="J2750" s="30"/>
      <c r="K2750" s="31">
        <f t="shared" si="43"/>
        <v>1.1213813422864778</v>
      </c>
    </row>
    <row r="2751" spans="1:11" x14ac:dyDescent="0.2">
      <c r="A2751" s="1" t="s">
        <v>528</v>
      </c>
      <c r="C2751" s="173"/>
      <c r="D2751" s="174"/>
      <c r="E2751" s="175" t="s">
        <v>709</v>
      </c>
      <c r="F2751" s="176"/>
      <c r="G2751" s="176"/>
      <c r="H2751" s="177">
        <v>29189</v>
      </c>
      <c r="I2751" s="178">
        <v>32732</v>
      </c>
      <c r="J2751" s="177"/>
      <c r="K2751" s="178">
        <f t="shared" si="43"/>
        <v>1.1213813422864778</v>
      </c>
    </row>
    <row r="2752" spans="1:11" hidden="1" x14ac:dyDescent="0.2">
      <c r="A2752" s="1" t="s">
        <v>528</v>
      </c>
      <c r="C2752" s="173"/>
      <c r="D2752" s="174"/>
      <c r="E2752" s="175"/>
      <c r="F2752" s="176" t="s">
        <v>710</v>
      </c>
      <c r="G2752" s="176" t="s">
        <v>711</v>
      </c>
      <c r="H2752" s="177"/>
      <c r="I2752" s="178">
        <v>32732</v>
      </c>
      <c r="J2752" s="177"/>
      <c r="K2752" s="178" t="str">
        <f t="shared" si="43"/>
        <v>***</v>
      </c>
    </row>
    <row r="2753" spans="1:11" x14ac:dyDescent="0.2">
      <c r="A2753" s="1" t="s">
        <v>13</v>
      </c>
      <c r="C2753" s="19" t="s">
        <v>1318</v>
      </c>
      <c r="D2753" s="25" t="s">
        <v>64</v>
      </c>
      <c r="E2753" s="20" t="s">
        <v>713</v>
      </c>
      <c r="F2753" s="21"/>
      <c r="G2753" s="21"/>
      <c r="H2753" s="28">
        <v>41166</v>
      </c>
      <c r="I2753" s="29">
        <v>42034</v>
      </c>
      <c r="J2753" s="28" t="s">
        <v>15</v>
      </c>
      <c r="K2753" s="29">
        <f t="shared" si="43"/>
        <v>1.0210853617062625</v>
      </c>
    </row>
    <row r="2754" spans="1:11" x14ac:dyDescent="0.2">
      <c r="A2754" s="1" t="s">
        <v>16</v>
      </c>
      <c r="C2754" s="22"/>
      <c r="D2754" s="157"/>
      <c r="E2754" s="23" t="s">
        <v>786</v>
      </c>
      <c r="F2754" s="24"/>
      <c r="G2754" s="24"/>
      <c r="H2754" s="30">
        <v>41166</v>
      </c>
      <c r="I2754" s="31">
        <v>42034</v>
      </c>
      <c r="J2754" s="30"/>
      <c r="K2754" s="31">
        <f t="shared" si="43"/>
        <v>1.0210853617062625</v>
      </c>
    </row>
    <row r="2755" spans="1:11" x14ac:dyDescent="0.2">
      <c r="A2755" s="1" t="s">
        <v>528</v>
      </c>
      <c r="C2755" s="173"/>
      <c r="D2755" s="174"/>
      <c r="E2755" s="175" t="s">
        <v>529</v>
      </c>
      <c r="F2755" s="176"/>
      <c r="G2755" s="176"/>
      <c r="H2755" s="177">
        <v>5220</v>
      </c>
      <c r="I2755" s="178">
        <v>5220</v>
      </c>
      <c r="J2755" s="177"/>
      <c r="K2755" s="178">
        <f t="shared" si="43"/>
        <v>1</v>
      </c>
    </row>
    <row r="2756" spans="1:11" hidden="1" x14ac:dyDescent="0.2">
      <c r="A2756" s="1" t="s">
        <v>528</v>
      </c>
      <c r="C2756" s="173"/>
      <c r="D2756" s="174"/>
      <c r="E2756" s="175"/>
      <c r="F2756" s="176" t="s">
        <v>530</v>
      </c>
      <c r="G2756" s="176" t="s">
        <v>726</v>
      </c>
      <c r="H2756" s="177"/>
      <c r="I2756" s="178">
        <v>5220</v>
      </c>
      <c r="J2756" s="177"/>
      <c r="K2756" s="178" t="str">
        <f t="shared" si="43"/>
        <v>***</v>
      </c>
    </row>
    <row r="2757" spans="1:11" x14ac:dyDescent="0.2">
      <c r="A2757" s="1" t="s">
        <v>528</v>
      </c>
      <c r="C2757" s="173"/>
      <c r="D2757" s="174"/>
      <c r="E2757" s="175" t="s">
        <v>709</v>
      </c>
      <c r="F2757" s="176"/>
      <c r="G2757" s="176"/>
      <c r="H2757" s="177">
        <v>35946</v>
      </c>
      <c r="I2757" s="178">
        <v>36814</v>
      </c>
      <c r="J2757" s="177"/>
      <c r="K2757" s="178">
        <f t="shared" si="43"/>
        <v>1.0241473321092751</v>
      </c>
    </row>
    <row r="2758" spans="1:11" hidden="1" x14ac:dyDescent="0.2">
      <c r="A2758" s="1" t="s">
        <v>528</v>
      </c>
      <c r="C2758" s="173"/>
      <c r="D2758" s="174"/>
      <c r="E2758" s="175"/>
      <c r="F2758" s="176" t="s">
        <v>710</v>
      </c>
      <c r="G2758" s="176" t="s">
        <v>726</v>
      </c>
      <c r="H2758" s="177"/>
      <c r="I2758" s="178">
        <v>36814</v>
      </c>
      <c r="J2758" s="177"/>
      <c r="K2758" s="178" t="str">
        <f t="shared" si="43"/>
        <v>***</v>
      </c>
    </row>
    <row r="2759" spans="1:11" x14ac:dyDescent="0.2">
      <c r="A2759" s="1" t="s">
        <v>13</v>
      </c>
      <c r="C2759" s="19" t="s">
        <v>1319</v>
      </c>
      <c r="D2759" s="25" t="s">
        <v>64</v>
      </c>
      <c r="E2759" s="20" t="s">
        <v>713</v>
      </c>
      <c r="F2759" s="21"/>
      <c r="G2759" s="21"/>
      <c r="H2759" s="28">
        <v>28658</v>
      </c>
      <c r="I2759" s="29">
        <v>29806</v>
      </c>
      <c r="J2759" s="28" t="s">
        <v>15</v>
      </c>
      <c r="K2759" s="29">
        <f t="shared" si="43"/>
        <v>1.0400586223742061</v>
      </c>
    </row>
    <row r="2760" spans="1:11" x14ac:dyDescent="0.2">
      <c r="A2760" s="1" t="s">
        <v>16</v>
      </c>
      <c r="C2760" s="22"/>
      <c r="D2760" s="157"/>
      <c r="E2760" s="23" t="s">
        <v>786</v>
      </c>
      <c r="F2760" s="24"/>
      <c r="G2760" s="24"/>
      <c r="H2760" s="30">
        <v>28658</v>
      </c>
      <c r="I2760" s="31">
        <v>29806</v>
      </c>
      <c r="J2760" s="30"/>
      <c r="K2760" s="31">
        <f t="shared" si="43"/>
        <v>1.0400586223742061</v>
      </c>
    </row>
    <row r="2761" spans="1:11" x14ac:dyDescent="0.2">
      <c r="A2761" s="1" t="s">
        <v>528</v>
      </c>
      <c r="C2761" s="173"/>
      <c r="D2761" s="174"/>
      <c r="E2761" s="175" t="s">
        <v>529</v>
      </c>
      <c r="F2761" s="176"/>
      <c r="G2761" s="176"/>
      <c r="H2761" s="177">
        <v>2965</v>
      </c>
      <c r="I2761" s="178">
        <v>2965</v>
      </c>
      <c r="J2761" s="177"/>
      <c r="K2761" s="178">
        <f t="shared" si="43"/>
        <v>1</v>
      </c>
    </row>
    <row r="2762" spans="1:11" hidden="1" x14ac:dyDescent="0.2">
      <c r="A2762" s="1" t="s">
        <v>528</v>
      </c>
      <c r="C2762" s="173"/>
      <c r="D2762" s="174"/>
      <c r="E2762" s="175"/>
      <c r="F2762" s="176" t="s">
        <v>530</v>
      </c>
      <c r="G2762" s="176" t="s">
        <v>726</v>
      </c>
      <c r="H2762" s="177"/>
      <c r="I2762" s="178">
        <v>2965</v>
      </c>
      <c r="J2762" s="177"/>
      <c r="K2762" s="178" t="str">
        <f t="shared" si="43"/>
        <v>***</v>
      </c>
    </row>
    <row r="2763" spans="1:11" x14ac:dyDescent="0.2">
      <c r="A2763" s="1" t="s">
        <v>528</v>
      </c>
      <c r="C2763" s="173"/>
      <c r="D2763" s="174"/>
      <c r="E2763" s="175" t="s">
        <v>709</v>
      </c>
      <c r="F2763" s="176"/>
      <c r="G2763" s="176"/>
      <c r="H2763" s="177">
        <v>25693</v>
      </c>
      <c r="I2763" s="178">
        <v>26841</v>
      </c>
      <c r="J2763" s="177"/>
      <c r="K2763" s="178">
        <f t="shared" si="43"/>
        <v>1.0446814307398902</v>
      </c>
    </row>
    <row r="2764" spans="1:11" hidden="1" x14ac:dyDescent="0.2">
      <c r="A2764" s="1" t="s">
        <v>528</v>
      </c>
      <c r="C2764" s="173"/>
      <c r="D2764" s="174"/>
      <c r="E2764" s="175"/>
      <c r="F2764" s="176" t="s">
        <v>710</v>
      </c>
      <c r="G2764" s="176" t="s">
        <v>726</v>
      </c>
      <c r="H2764" s="177"/>
      <c r="I2764" s="178">
        <v>26841</v>
      </c>
      <c r="J2764" s="177"/>
      <c r="K2764" s="178" t="str">
        <f t="shared" si="43"/>
        <v>***</v>
      </c>
    </row>
    <row r="2765" spans="1:11" x14ac:dyDescent="0.2">
      <c r="A2765" s="1" t="s">
        <v>13</v>
      </c>
      <c r="C2765" s="19" t="s">
        <v>1320</v>
      </c>
      <c r="D2765" s="25" t="s">
        <v>64</v>
      </c>
      <c r="E2765" s="20" t="s">
        <v>713</v>
      </c>
      <c r="F2765" s="21"/>
      <c r="G2765" s="21"/>
      <c r="H2765" s="28">
        <v>50814</v>
      </c>
      <c r="I2765" s="29">
        <v>53032</v>
      </c>
      <c r="J2765" s="28" t="s">
        <v>15</v>
      </c>
      <c r="K2765" s="29">
        <f t="shared" si="43"/>
        <v>1.043649387963947</v>
      </c>
    </row>
    <row r="2766" spans="1:11" x14ac:dyDescent="0.2">
      <c r="A2766" s="1" t="s">
        <v>16</v>
      </c>
      <c r="C2766" s="22"/>
      <c r="D2766" s="157"/>
      <c r="E2766" s="23" t="s">
        <v>786</v>
      </c>
      <c r="F2766" s="24"/>
      <c r="G2766" s="24"/>
      <c r="H2766" s="30">
        <v>50814</v>
      </c>
      <c r="I2766" s="31">
        <v>53032</v>
      </c>
      <c r="J2766" s="30"/>
      <c r="K2766" s="31">
        <f t="shared" si="43"/>
        <v>1.043649387963947</v>
      </c>
    </row>
    <row r="2767" spans="1:11" x14ac:dyDescent="0.2">
      <c r="A2767" s="1" t="s">
        <v>528</v>
      </c>
      <c r="C2767" s="173"/>
      <c r="D2767" s="174"/>
      <c r="E2767" s="175" t="s">
        <v>529</v>
      </c>
      <c r="F2767" s="176"/>
      <c r="G2767" s="176"/>
      <c r="H2767" s="177">
        <v>5951</v>
      </c>
      <c r="I2767" s="178">
        <v>5951</v>
      </c>
      <c r="J2767" s="177"/>
      <c r="K2767" s="178">
        <f t="shared" si="43"/>
        <v>1</v>
      </c>
    </row>
    <row r="2768" spans="1:11" hidden="1" x14ac:dyDescent="0.2">
      <c r="A2768" s="1" t="s">
        <v>528</v>
      </c>
      <c r="C2768" s="173"/>
      <c r="D2768" s="174"/>
      <c r="E2768" s="175"/>
      <c r="F2768" s="176" t="s">
        <v>530</v>
      </c>
      <c r="G2768" s="176" t="s">
        <v>726</v>
      </c>
      <c r="H2768" s="177"/>
      <c r="I2768" s="178">
        <v>5951</v>
      </c>
      <c r="J2768" s="177"/>
      <c r="K2768" s="178" t="str">
        <f t="shared" si="43"/>
        <v>***</v>
      </c>
    </row>
    <row r="2769" spans="1:11" x14ac:dyDescent="0.2">
      <c r="A2769" s="1" t="s">
        <v>528</v>
      </c>
      <c r="C2769" s="173"/>
      <c r="D2769" s="174"/>
      <c r="E2769" s="175" t="s">
        <v>709</v>
      </c>
      <c r="F2769" s="176"/>
      <c r="G2769" s="176"/>
      <c r="H2769" s="177">
        <v>44863</v>
      </c>
      <c r="I2769" s="178">
        <v>47081</v>
      </c>
      <c r="J2769" s="177"/>
      <c r="K2769" s="178">
        <f t="shared" si="43"/>
        <v>1.0494394044089785</v>
      </c>
    </row>
    <row r="2770" spans="1:11" hidden="1" x14ac:dyDescent="0.2">
      <c r="A2770" s="1" t="s">
        <v>528</v>
      </c>
      <c r="C2770" s="173"/>
      <c r="D2770" s="174"/>
      <c r="E2770" s="175"/>
      <c r="F2770" s="176" t="s">
        <v>710</v>
      </c>
      <c r="G2770" s="176" t="s">
        <v>726</v>
      </c>
      <c r="H2770" s="177"/>
      <c r="I2770" s="178">
        <v>47081</v>
      </c>
      <c r="J2770" s="177"/>
      <c r="K2770" s="178" t="str">
        <f t="shared" si="43"/>
        <v>***</v>
      </c>
    </row>
    <row r="2771" spans="1:11" x14ac:dyDescent="0.2">
      <c r="A2771" s="1" t="s">
        <v>13</v>
      </c>
      <c r="C2771" s="19" t="s">
        <v>1321</v>
      </c>
      <c r="D2771" s="25" t="s">
        <v>65</v>
      </c>
      <c r="E2771" s="20" t="s">
        <v>66</v>
      </c>
      <c r="F2771" s="21"/>
      <c r="G2771" s="21"/>
      <c r="H2771" s="28">
        <v>55956</v>
      </c>
      <c r="I2771" s="29">
        <v>65625</v>
      </c>
      <c r="J2771" s="28" t="s">
        <v>15</v>
      </c>
      <c r="K2771" s="29">
        <f t="shared" si="43"/>
        <v>1.1727964829508899</v>
      </c>
    </row>
    <row r="2772" spans="1:11" x14ac:dyDescent="0.2">
      <c r="A2772" s="1" t="s">
        <v>16</v>
      </c>
      <c r="C2772" s="22"/>
      <c r="D2772" s="157"/>
      <c r="E2772" s="23" t="s">
        <v>63</v>
      </c>
      <c r="F2772" s="24"/>
      <c r="G2772" s="24"/>
      <c r="H2772" s="30">
        <v>55956</v>
      </c>
      <c r="I2772" s="31">
        <v>65625</v>
      </c>
      <c r="J2772" s="30"/>
      <c r="K2772" s="31">
        <f t="shared" si="43"/>
        <v>1.1727964829508899</v>
      </c>
    </row>
    <row r="2773" spans="1:11" x14ac:dyDescent="0.2">
      <c r="A2773" s="1" t="s">
        <v>528</v>
      </c>
      <c r="C2773" s="173"/>
      <c r="D2773" s="174"/>
      <c r="E2773" s="175" t="s">
        <v>709</v>
      </c>
      <c r="F2773" s="176"/>
      <c r="G2773" s="176"/>
      <c r="H2773" s="177">
        <v>55956</v>
      </c>
      <c r="I2773" s="178">
        <v>65625</v>
      </c>
      <c r="J2773" s="177"/>
      <c r="K2773" s="178">
        <f t="shared" si="43"/>
        <v>1.1727964829508899</v>
      </c>
    </row>
    <row r="2774" spans="1:11" hidden="1" x14ac:dyDescent="0.2">
      <c r="A2774" s="1" t="s">
        <v>528</v>
      </c>
      <c r="C2774" s="173"/>
      <c r="D2774" s="174"/>
      <c r="E2774" s="175"/>
      <c r="F2774" s="176" t="s">
        <v>710</v>
      </c>
      <c r="G2774" s="176" t="s">
        <v>711</v>
      </c>
      <c r="H2774" s="177"/>
      <c r="I2774" s="178">
        <v>65625</v>
      </c>
      <c r="J2774" s="177"/>
      <c r="K2774" s="178" t="str">
        <f t="shared" si="43"/>
        <v>***</v>
      </c>
    </row>
    <row r="2775" spans="1:11" x14ac:dyDescent="0.2">
      <c r="A2775" s="1" t="s">
        <v>13</v>
      </c>
      <c r="C2775" s="19" t="s">
        <v>1322</v>
      </c>
      <c r="D2775" s="25" t="s">
        <v>65</v>
      </c>
      <c r="E2775" s="20" t="s">
        <v>66</v>
      </c>
      <c r="F2775" s="21"/>
      <c r="G2775" s="21"/>
      <c r="H2775" s="28">
        <v>52966</v>
      </c>
      <c r="I2775" s="29">
        <v>56359</v>
      </c>
      <c r="J2775" s="28" t="s">
        <v>15</v>
      </c>
      <c r="K2775" s="29">
        <f t="shared" si="43"/>
        <v>1.0640599629951291</v>
      </c>
    </row>
    <row r="2776" spans="1:11" x14ac:dyDescent="0.2">
      <c r="A2776" s="1" t="s">
        <v>16</v>
      </c>
      <c r="C2776" s="22"/>
      <c r="D2776" s="157"/>
      <c r="E2776" s="23" t="s">
        <v>63</v>
      </c>
      <c r="F2776" s="24"/>
      <c r="G2776" s="24"/>
      <c r="H2776" s="30">
        <v>52966</v>
      </c>
      <c r="I2776" s="31">
        <v>56359</v>
      </c>
      <c r="J2776" s="30"/>
      <c r="K2776" s="31">
        <f t="shared" si="43"/>
        <v>1.0640599629951291</v>
      </c>
    </row>
    <row r="2777" spans="1:11" x14ac:dyDescent="0.2">
      <c r="A2777" s="1" t="s">
        <v>528</v>
      </c>
      <c r="C2777" s="173"/>
      <c r="D2777" s="174"/>
      <c r="E2777" s="175" t="s">
        <v>709</v>
      </c>
      <c r="F2777" s="176"/>
      <c r="G2777" s="176"/>
      <c r="H2777" s="177">
        <v>52966</v>
      </c>
      <c r="I2777" s="178">
        <v>56359</v>
      </c>
      <c r="J2777" s="177"/>
      <c r="K2777" s="178">
        <f t="shared" si="43"/>
        <v>1.0640599629951291</v>
      </c>
    </row>
    <row r="2778" spans="1:11" hidden="1" x14ac:dyDescent="0.2">
      <c r="A2778" s="1" t="s">
        <v>528</v>
      </c>
      <c r="C2778" s="173"/>
      <c r="D2778" s="174"/>
      <c r="E2778" s="175"/>
      <c r="F2778" s="176" t="s">
        <v>710</v>
      </c>
      <c r="G2778" s="176" t="s">
        <v>711</v>
      </c>
      <c r="H2778" s="177"/>
      <c r="I2778" s="178">
        <v>56359</v>
      </c>
      <c r="J2778" s="177"/>
      <c r="K2778" s="178" t="str">
        <f t="shared" si="43"/>
        <v>***</v>
      </c>
    </row>
    <row r="2779" spans="1:11" x14ac:dyDescent="0.2">
      <c r="A2779" s="1" t="s">
        <v>13</v>
      </c>
      <c r="C2779" s="19" t="s">
        <v>1323</v>
      </c>
      <c r="D2779" s="25" t="s">
        <v>64</v>
      </c>
      <c r="E2779" s="20" t="s">
        <v>713</v>
      </c>
      <c r="F2779" s="21"/>
      <c r="G2779" s="21"/>
      <c r="H2779" s="28">
        <v>20409</v>
      </c>
      <c r="I2779" s="29">
        <v>21803</v>
      </c>
      <c r="J2779" s="28" t="s">
        <v>15</v>
      </c>
      <c r="K2779" s="29">
        <f t="shared" si="43"/>
        <v>1.0683031995688177</v>
      </c>
    </row>
    <row r="2780" spans="1:11" x14ac:dyDescent="0.2">
      <c r="A2780" s="1" t="s">
        <v>16</v>
      </c>
      <c r="C2780" s="22"/>
      <c r="D2780" s="157"/>
      <c r="E2780" s="23" t="s">
        <v>786</v>
      </c>
      <c r="F2780" s="24"/>
      <c r="G2780" s="24"/>
      <c r="H2780" s="30">
        <v>20409</v>
      </c>
      <c r="I2780" s="31">
        <v>21803</v>
      </c>
      <c r="J2780" s="30"/>
      <c r="K2780" s="31">
        <f t="shared" si="43"/>
        <v>1.0683031995688177</v>
      </c>
    </row>
    <row r="2781" spans="1:11" x14ac:dyDescent="0.2">
      <c r="A2781" s="1" t="s">
        <v>528</v>
      </c>
      <c r="C2781" s="173"/>
      <c r="D2781" s="174"/>
      <c r="E2781" s="175" t="s">
        <v>529</v>
      </c>
      <c r="F2781" s="176"/>
      <c r="G2781" s="176"/>
      <c r="H2781" s="177">
        <v>1379</v>
      </c>
      <c r="I2781" s="178">
        <v>1379</v>
      </c>
      <c r="J2781" s="177"/>
      <c r="K2781" s="178">
        <f t="shared" si="43"/>
        <v>1</v>
      </c>
    </row>
    <row r="2782" spans="1:11" hidden="1" x14ac:dyDescent="0.2">
      <c r="A2782" s="1" t="s">
        <v>528</v>
      </c>
      <c r="C2782" s="173"/>
      <c r="D2782" s="174"/>
      <c r="E2782" s="175"/>
      <c r="F2782" s="176" t="s">
        <v>530</v>
      </c>
      <c r="G2782" s="176" t="s">
        <v>726</v>
      </c>
      <c r="H2782" s="177"/>
      <c r="I2782" s="178">
        <v>1379</v>
      </c>
      <c r="J2782" s="177"/>
      <c r="K2782" s="178" t="str">
        <f t="shared" si="43"/>
        <v>***</v>
      </c>
    </row>
    <row r="2783" spans="1:11" x14ac:dyDescent="0.2">
      <c r="A2783" s="1" t="s">
        <v>528</v>
      </c>
      <c r="C2783" s="173"/>
      <c r="D2783" s="174"/>
      <c r="E2783" s="175" t="s">
        <v>709</v>
      </c>
      <c r="F2783" s="176"/>
      <c r="G2783" s="176"/>
      <c r="H2783" s="177">
        <v>19030</v>
      </c>
      <c r="I2783" s="178">
        <v>20424</v>
      </c>
      <c r="J2783" s="177"/>
      <c r="K2783" s="178">
        <f t="shared" si="43"/>
        <v>1.0732527588018919</v>
      </c>
    </row>
    <row r="2784" spans="1:11" hidden="1" x14ac:dyDescent="0.2">
      <c r="A2784" s="1" t="s">
        <v>528</v>
      </c>
      <c r="C2784" s="173"/>
      <c r="D2784" s="174"/>
      <c r="E2784" s="175"/>
      <c r="F2784" s="176" t="s">
        <v>710</v>
      </c>
      <c r="G2784" s="176" t="s">
        <v>726</v>
      </c>
      <c r="H2784" s="177"/>
      <c r="I2784" s="178">
        <v>20424</v>
      </c>
      <c r="J2784" s="177"/>
      <c r="K2784" s="178" t="str">
        <f t="shared" si="43"/>
        <v>***</v>
      </c>
    </row>
    <row r="2785" spans="1:11" x14ac:dyDescent="0.2">
      <c r="A2785" s="1" t="s">
        <v>13</v>
      </c>
      <c r="C2785" s="19" t="s">
        <v>1324</v>
      </c>
      <c r="D2785" s="25" t="s">
        <v>65</v>
      </c>
      <c r="E2785" s="20" t="s">
        <v>66</v>
      </c>
      <c r="F2785" s="21"/>
      <c r="G2785" s="21"/>
      <c r="H2785" s="28">
        <v>39498</v>
      </c>
      <c r="I2785" s="29">
        <v>41386</v>
      </c>
      <c r="J2785" s="28" t="s">
        <v>15</v>
      </c>
      <c r="K2785" s="29">
        <f t="shared" si="43"/>
        <v>1.0477998886019546</v>
      </c>
    </row>
    <row r="2786" spans="1:11" x14ac:dyDescent="0.2">
      <c r="A2786" s="1" t="s">
        <v>16</v>
      </c>
      <c r="C2786" s="22"/>
      <c r="D2786" s="157"/>
      <c r="E2786" s="23" t="s">
        <v>63</v>
      </c>
      <c r="F2786" s="24"/>
      <c r="G2786" s="24"/>
      <c r="H2786" s="30">
        <v>39498</v>
      </c>
      <c r="I2786" s="31">
        <v>41386</v>
      </c>
      <c r="J2786" s="30"/>
      <c r="K2786" s="31">
        <f t="shared" si="43"/>
        <v>1.0477998886019546</v>
      </c>
    </row>
    <row r="2787" spans="1:11" x14ac:dyDescent="0.2">
      <c r="A2787" s="1" t="s">
        <v>528</v>
      </c>
      <c r="C2787" s="173"/>
      <c r="D2787" s="174"/>
      <c r="E2787" s="175" t="s">
        <v>709</v>
      </c>
      <c r="F2787" s="176"/>
      <c r="G2787" s="176"/>
      <c r="H2787" s="177">
        <v>39498</v>
      </c>
      <c r="I2787" s="178">
        <v>41386</v>
      </c>
      <c r="J2787" s="177"/>
      <c r="K2787" s="178">
        <f t="shared" si="43"/>
        <v>1.0477998886019546</v>
      </c>
    </row>
    <row r="2788" spans="1:11" hidden="1" x14ac:dyDescent="0.2">
      <c r="A2788" s="1" t="s">
        <v>528</v>
      </c>
      <c r="C2788" s="173"/>
      <c r="D2788" s="174"/>
      <c r="E2788" s="175"/>
      <c r="F2788" s="176" t="s">
        <v>710</v>
      </c>
      <c r="G2788" s="176" t="s">
        <v>711</v>
      </c>
      <c r="H2788" s="177"/>
      <c r="I2788" s="178">
        <v>41386</v>
      </c>
      <c r="J2788" s="177"/>
      <c r="K2788" s="178" t="str">
        <f t="shared" si="43"/>
        <v>***</v>
      </c>
    </row>
    <row r="2789" spans="1:11" x14ac:dyDescent="0.2">
      <c r="A2789" s="1" t="s">
        <v>13</v>
      </c>
      <c r="C2789" s="19" t="s">
        <v>1325</v>
      </c>
      <c r="D2789" s="25" t="s">
        <v>64</v>
      </c>
      <c r="E2789" s="20" t="s">
        <v>713</v>
      </c>
      <c r="F2789" s="21"/>
      <c r="G2789" s="21"/>
      <c r="H2789" s="28">
        <v>15331</v>
      </c>
      <c r="I2789" s="29">
        <v>16192</v>
      </c>
      <c r="J2789" s="28" t="s">
        <v>15</v>
      </c>
      <c r="K2789" s="29">
        <f t="shared" si="43"/>
        <v>1.056160720109582</v>
      </c>
    </row>
    <row r="2790" spans="1:11" x14ac:dyDescent="0.2">
      <c r="A2790" s="1" t="s">
        <v>16</v>
      </c>
      <c r="C2790" s="22"/>
      <c r="D2790" s="157"/>
      <c r="E2790" s="23" t="s">
        <v>786</v>
      </c>
      <c r="F2790" s="24"/>
      <c r="G2790" s="24"/>
      <c r="H2790" s="30">
        <v>15331</v>
      </c>
      <c r="I2790" s="31">
        <v>16192</v>
      </c>
      <c r="J2790" s="30"/>
      <c r="K2790" s="31">
        <f t="shared" si="43"/>
        <v>1.056160720109582</v>
      </c>
    </row>
    <row r="2791" spans="1:11" x14ac:dyDescent="0.2">
      <c r="A2791" s="1" t="s">
        <v>528</v>
      </c>
      <c r="C2791" s="173"/>
      <c r="D2791" s="174"/>
      <c r="E2791" s="175" t="s">
        <v>529</v>
      </c>
      <c r="F2791" s="176"/>
      <c r="G2791" s="176"/>
      <c r="H2791" s="177">
        <v>916</v>
      </c>
      <c r="I2791" s="178">
        <v>916</v>
      </c>
      <c r="J2791" s="177"/>
      <c r="K2791" s="178">
        <f t="shared" si="43"/>
        <v>1</v>
      </c>
    </row>
    <row r="2792" spans="1:11" hidden="1" x14ac:dyDescent="0.2">
      <c r="A2792" s="1" t="s">
        <v>528</v>
      </c>
      <c r="C2792" s="173"/>
      <c r="D2792" s="174"/>
      <c r="E2792" s="175"/>
      <c r="F2792" s="176" t="s">
        <v>530</v>
      </c>
      <c r="G2792" s="176" t="s">
        <v>726</v>
      </c>
      <c r="H2792" s="177"/>
      <c r="I2792" s="178">
        <v>916</v>
      </c>
      <c r="J2792" s="177"/>
      <c r="K2792" s="178" t="str">
        <f t="shared" si="43"/>
        <v>***</v>
      </c>
    </row>
    <row r="2793" spans="1:11" x14ac:dyDescent="0.2">
      <c r="A2793" s="1" t="s">
        <v>528</v>
      </c>
      <c r="C2793" s="173"/>
      <c r="D2793" s="174"/>
      <c r="E2793" s="175" t="s">
        <v>709</v>
      </c>
      <c r="F2793" s="176"/>
      <c r="G2793" s="176"/>
      <c r="H2793" s="177">
        <v>14415</v>
      </c>
      <c r="I2793" s="178">
        <v>15276</v>
      </c>
      <c r="J2793" s="177"/>
      <c r="K2793" s="178">
        <f t="shared" si="43"/>
        <v>1.059729448491155</v>
      </c>
    </row>
    <row r="2794" spans="1:11" hidden="1" x14ac:dyDescent="0.2">
      <c r="A2794" s="1" t="s">
        <v>528</v>
      </c>
      <c r="C2794" s="173"/>
      <c r="D2794" s="174"/>
      <c r="E2794" s="175"/>
      <c r="F2794" s="176" t="s">
        <v>710</v>
      </c>
      <c r="G2794" s="176" t="s">
        <v>726</v>
      </c>
      <c r="H2794" s="177"/>
      <c r="I2794" s="178">
        <v>15276</v>
      </c>
      <c r="J2794" s="177"/>
      <c r="K2794" s="178" t="str">
        <f t="shared" si="43"/>
        <v>***</v>
      </c>
    </row>
    <row r="2795" spans="1:11" x14ac:dyDescent="0.2">
      <c r="A2795" s="1" t="s">
        <v>13</v>
      </c>
      <c r="C2795" s="19" t="s">
        <v>1326</v>
      </c>
      <c r="D2795" s="25" t="s">
        <v>65</v>
      </c>
      <c r="E2795" s="20" t="s">
        <v>66</v>
      </c>
      <c r="F2795" s="21"/>
      <c r="G2795" s="21"/>
      <c r="H2795" s="28">
        <v>14019</v>
      </c>
      <c r="I2795" s="29">
        <v>15342</v>
      </c>
      <c r="J2795" s="28" t="s">
        <v>15</v>
      </c>
      <c r="K2795" s="29">
        <f t="shared" si="43"/>
        <v>1.0943719238176761</v>
      </c>
    </row>
    <row r="2796" spans="1:11" x14ac:dyDescent="0.2">
      <c r="A2796" s="1" t="s">
        <v>16</v>
      </c>
      <c r="C2796" s="22"/>
      <c r="D2796" s="157"/>
      <c r="E2796" s="23" t="s">
        <v>1205</v>
      </c>
      <c r="F2796" s="24"/>
      <c r="G2796" s="24"/>
      <c r="H2796" s="30">
        <v>14019</v>
      </c>
      <c r="I2796" s="31">
        <v>15342</v>
      </c>
      <c r="J2796" s="30"/>
      <c r="K2796" s="31">
        <f t="shared" si="43"/>
        <v>1.0943719238176761</v>
      </c>
    </row>
    <row r="2797" spans="1:11" x14ac:dyDescent="0.2">
      <c r="A2797" s="1" t="s">
        <v>528</v>
      </c>
      <c r="C2797" s="173"/>
      <c r="D2797" s="174"/>
      <c r="E2797" s="175" t="s">
        <v>709</v>
      </c>
      <c r="F2797" s="176"/>
      <c r="G2797" s="176"/>
      <c r="H2797" s="177">
        <v>14019</v>
      </c>
      <c r="I2797" s="178">
        <v>15342</v>
      </c>
      <c r="J2797" s="177"/>
      <c r="K2797" s="178">
        <f t="shared" si="43"/>
        <v>1.0943719238176761</v>
      </c>
    </row>
    <row r="2798" spans="1:11" hidden="1" x14ac:dyDescent="0.2">
      <c r="A2798" s="1" t="s">
        <v>528</v>
      </c>
      <c r="C2798" s="173"/>
      <c r="D2798" s="174"/>
      <c r="E2798" s="175"/>
      <c r="F2798" s="176" t="s">
        <v>710</v>
      </c>
      <c r="G2798" s="176" t="s">
        <v>711</v>
      </c>
      <c r="H2798" s="177"/>
      <c r="I2798" s="178">
        <v>15342</v>
      </c>
      <c r="J2798" s="177"/>
      <c r="K2798" s="178" t="str">
        <f t="shared" si="43"/>
        <v>***</v>
      </c>
    </row>
    <row r="2799" spans="1:11" x14ac:dyDescent="0.2">
      <c r="A2799" s="1" t="s">
        <v>13</v>
      </c>
      <c r="C2799" s="19" t="s">
        <v>1327</v>
      </c>
      <c r="D2799" s="25" t="s">
        <v>65</v>
      </c>
      <c r="E2799" s="20" t="s">
        <v>66</v>
      </c>
      <c r="F2799" s="21"/>
      <c r="G2799" s="21"/>
      <c r="H2799" s="28">
        <v>57509</v>
      </c>
      <c r="I2799" s="29">
        <v>64303</v>
      </c>
      <c r="J2799" s="28" t="s">
        <v>15</v>
      </c>
      <c r="K2799" s="29">
        <f t="shared" si="43"/>
        <v>1.1181380305691284</v>
      </c>
    </row>
    <row r="2800" spans="1:11" x14ac:dyDescent="0.2">
      <c r="A2800" s="1" t="s">
        <v>16</v>
      </c>
      <c r="C2800" s="22"/>
      <c r="D2800" s="157"/>
      <c r="E2800" s="23" t="s">
        <v>63</v>
      </c>
      <c r="F2800" s="24"/>
      <c r="G2800" s="24"/>
      <c r="H2800" s="30">
        <v>57509</v>
      </c>
      <c r="I2800" s="31">
        <v>64303</v>
      </c>
      <c r="J2800" s="30"/>
      <c r="K2800" s="31">
        <f t="shared" si="43"/>
        <v>1.1181380305691284</v>
      </c>
    </row>
    <row r="2801" spans="1:11" x14ac:dyDescent="0.2">
      <c r="A2801" s="1" t="s">
        <v>528</v>
      </c>
      <c r="C2801" s="173"/>
      <c r="D2801" s="174"/>
      <c r="E2801" s="175" t="s">
        <v>709</v>
      </c>
      <c r="F2801" s="176"/>
      <c r="G2801" s="176"/>
      <c r="H2801" s="177">
        <v>57509</v>
      </c>
      <c r="I2801" s="178">
        <v>64303</v>
      </c>
      <c r="J2801" s="177"/>
      <c r="K2801" s="178">
        <f t="shared" si="43"/>
        <v>1.1181380305691284</v>
      </c>
    </row>
    <row r="2802" spans="1:11" hidden="1" x14ac:dyDescent="0.2">
      <c r="A2802" s="1" t="s">
        <v>528</v>
      </c>
      <c r="C2802" s="173"/>
      <c r="D2802" s="174"/>
      <c r="E2802" s="175"/>
      <c r="F2802" s="176" t="s">
        <v>710</v>
      </c>
      <c r="G2802" s="176" t="s">
        <v>711</v>
      </c>
      <c r="H2802" s="177"/>
      <c r="I2802" s="178">
        <v>64303</v>
      </c>
      <c r="J2802" s="177"/>
      <c r="K2802" s="178" t="str">
        <f t="shared" si="43"/>
        <v>***</v>
      </c>
    </row>
    <row r="2803" spans="1:11" x14ac:dyDescent="0.2">
      <c r="A2803" s="1" t="s">
        <v>13</v>
      </c>
      <c r="C2803" s="19" t="s">
        <v>1328</v>
      </c>
      <c r="D2803" s="25" t="s">
        <v>65</v>
      </c>
      <c r="E2803" s="20" t="s">
        <v>66</v>
      </c>
      <c r="F2803" s="21"/>
      <c r="G2803" s="21"/>
      <c r="H2803" s="28">
        <v>44987</v>
      </c>
      <c r="I2803" s="29">
        <v>47547</v>
      </c>
      <c r="J2803" s="28" t="s">
        <v>15</v>
      </c>
      <c r="K2803" s="29">
        <f t="shared" si="43"/>
        <v>1.0569053282059262</v>
      </c>
    </row>
    <row r="2804" spans="1:11" x14ac:dyDescent="0.2">
      <c r="A2804" s="1" t="s">
        <v>16</v>
      </c>
      <c r="C2804" s="22"/>
      <c r="D2804" s="157"/>
      <c r="E2804" s="23" t="s">
        <v>63</v>
      </c>
      <c r="F2804" s="24"/>
      <c r="G2804" s="24"/>
      <c r="H2804" s="30">
        <v>44987</v>
      </c>
      <c r="I2804" s="31">
        <v>47547</v>
      </c>
      <c r="J2804" s="30"/>
      <c r="K2804" s="31">
        <f t="shared" si="43"/>
        <v>1.0569053282059262</v>
      </c>
    </row>
    <row r="2805" spans="1:11" x14ac:dyDescent="0.2">
      <c r="A2805" s="1" t="s">
        <v>528</v>
      </c>
      <c r="C2805" s="173"/>
      <c r="D2805" s="174"/>
      <c r="E2805" s="175" t="s">
        <v>709</v>
      </c>
      <c r="F2805" s="176"/>
      <c r="G2805" s="176"/>
      <c r="H2805" s="177">
        <v>44987</v>
      </c>
      <c r="I2805" s="178">
        <v>47547</v>
      </c>
      <c r="J2805" s="177"/>
      <c r="K2805" s="178">
        <f t="shared" si="43"/>
        <v>1.0569053282059262</v>
      </c>
    </row>
    <row r="2806" spans="1:11" hidden="1" x14ac:dyDescent="0.2">
      <c r="A2806" s="1" t="s">
        <v>528</v>
      </c>
      <c r="C2806" s="173"/>
      <c r="D2806" s="174"/>
      <c r="E2806" s="175"/>
      <c r="F2806" s="176" t="s">
        <v>710</v>
      </c>
      <c r="G2806" s="176" t="s">
        <v>711</v>
      </c>
      <c r="H2806" s="177"/>
      <c r="I2806" s="178">
        <v>47547</v>
      </c>
      <c r="J2806" s="177"/>
      <c r="K2806" s="178" t="str">
        <f t="shared" si="43"/>
        <v>***</v>
      </c>
    </row>
    <row r="2807" spans="1:11" x14ac:dyDescent="0.2">
      <c r="A2807" s="1" t="s">
        <v>13</v>
      </c>
      <c r="C2807" s="19" t="s">
        <v>1329</v>
      </c>
      <c r="D2807" s="25" t="s">
        <v>65</v>
      </c>
      <c r="E2807" s="20" t="s">
        <v>66</v>
      </c>
      <c r="F2807" s="21"/>
      <c r="G2807" s="21"/>
      <c r="H2807" s="28">
        <v>46781</v>
      </c>
      <c r="I2807" s="29">
        <v>49086</v>
      </c>
      <c r="J2807" s="28" t="s">
        <v>15</v>
      </c>
      <c r="K2807" s="29">
        <f t="shared" si="43"/>
        <v>1.0492721403988798</v>
      </c>
    </row>
    <row r="2808" spans="1:11" x14ac:dyDescent="0.2">
      <c r="A2808" s="1" t="s">
        <v>16</v>
      </c>
      <c r="C2808" s="22"/>
      <c r="D2808" s="157"/>
      <c r="E2808" s="23" t="s">
        <v>63</v>
      </c>
      <c r="F2808" s="24"/>
      <c r="G2808" s="24"/>
      <c r="H2808" s="30">
        <v>46781</v>
      </c>
      <c r="I2808" s="31">
        <v>49086</v>
      </c>
      <c r="J2808" s="30"/>
      <c r="K2808" s="31">
        <f t="shared" si="43"/>
        <v>1.0492721403988798</v>
      </c>
    </row>
    <row r="2809" spans="1:11" x14ac:dyDescent="0.2">
      <c r="A2809" s="1" t="s">
        <v>528</v>
      </c>
      <c r="C2809" s="173"/>
      <c r="D2809" s="174"/>
      <c r="E2809" s="175" t="s">
        <v>709</v>
      </c>
      <c r="F2809" s="176"/>
      <c r="G2809" s="176"/>
      <c r="H2809" s="177">
        <v>46781</v>
      </c>
      <c r="I2809" s="178">
        <v>49086</v>
      </c>
      <c r="J2809" s="177"/>
      <c r="K2809" s="178">
        <f t="shared" si="43"/>
        <v>1.0492721403988798</v>
      </c>
    </row>
    <row r="2810" spans="1:11" hidden="1" x14ac:dyDescent="0.2">
      <c r="A2810" s="1" t="s">
        <v>528</v>
      </c>
      <c r="C2810" s="173"/>
      <c r="D2810" s="174"/>
      <c r="E2810" s="175"/>
      <c r="F2810" s="176" t="s">
        <v>710</v>
      </c>
      <c r="G2810" s="176" t="s">
        <v>711</v>
      </c>
      <c r="H2810" s="177"/>
      <c r="I2810" s="178">
        <v>49086</v>
      </c>
      <c r="J2810" s="177"/>
      <c r="K2810" s="178" t="str">
        <f t="shared" si="43"/>
        <v>***</v>
      </c>
    </row>
    <row r="2811" spans="1:11" x14ac:dyDescent="0.2">
      <c r="A2811" s="1" t="s">
        <v>13</v>
      </c>
      <c r="C2811" s="19" t="s">
        <v>1330</v>
      </c>
      <c r="D2811" s="25" t="s">
        <v>64</v>
      </c>
      <c r="E2811" s="20" t="s">
        <v>713</v>
      </c>
      <c r="F2811" s="21"/>
      <c r="G2811" s="21"/>
      <c r="H2811" s="28">
        <v>39487</v>
      </c>
      <c r="I2811" s="29">
        <v>41492</v>
      </c>
      <c r="J2811" s="28" t="s">
        <v>15</v>
      </c>
      <c r="K2811" s="29">
        <f t="shared" si="43"/>
        <v>1.0507762048269051</v>
      </c>
    </row>
    <row r="2812" spans="1:11" x14ac:dyDescent="0.2">
      <c r="A2812" s="1" t="s">
        <v>16</v>
      </c>
      <c r="C2812" s="22"/>
      <c r="D2812" s="157"/>
      <c r="E2812" s="23" t="s">
        <v>786</v>
      </c>
      <c r="F2812" s="24"/>
      <c r="G2812" s="24"/>
      <c r="H2812" s="30">
        <v>39487</v>
      </c>
      <c r="I2812" s="31">
        <v>41492</v>
      </c>
      <c r="J2812" s="30"/>
      <c r="K2812" s="31">
        <f t="shared" ref="K2812:K2875" si="44">IF(H2812=0,"***",I2812/H2812)</f>
        <v>1.0507762048269051</v>
      </c>
    </row>
    <row r="2813" spans="1:11" x14ac:dyDescent="0.2">
      <c r="A2813" s="1" t="s">
        <v>528</v>
      </c>
      <c r="C2813" s="173"/>
      <c r="D2813" s="174"/>
      <c r="E2813" s="175" t="s">
        <v>529</v>
      </c>
      <c r="F2813" s="176"/>
      <c r="G2813" s="176"/>
      <c r="H2813" s="177">
        <v>1930</v>
      </c>
      <c r="I2813" s="178">
        <v>1930</v>
      </c>
      <c r="J2813" s="177"/>
      <c r="K2813" s="178">
        <f t="shared" si="44"/>
        <v>1</v>
      </c>
    </row>
    <row r="2814" spans="1:11" hidden="1" x14ac:dyDescent="0.2">
      <c r="A2814" s="1" t="s">
        <v>528</v>
      </c>
      <c r="C2814" s="173"/>
      <c r="D2814" s="174"/>
      <c r="E2814" s="175"/>
      <c r="F2814" s="176" t="s">
        <v>530</v>
      </c>
      <c r="G2814" s="176" t="s">
        <v>726</v>
      </c>
      <c r="H2814" s="177"/>
      <c r="I2814" s="178">
        <v>1930</v>
      </c>
      <c r="J2814" s="177"/>
      <c r="K2814" s="178" t="str">
        <f t="shared" si="44"/>
        <v>***</v>
      </c>
    </row>
    <row r="2815" spans="1:11" x14ac:dyDescent="0.2">
      <c r="A2815" s="1" t="s">
        <v>528</v>
      </c>
      <c r="C2815" s="173"/>
      <c r="D2815" s="174"/>
      <c r="E2815" s="175" t="s">
        <v>709</v>
      </c>
      <c r="F2815" s="176"/>
      <c r="G2815" s="176"/>
      <c r="H2815" s="177">
        <v>37557</v>
      </c>
      <c r="I2815" s="178">
        <v>39562</v>
      </c>
      <c r="J2815" s="177"/>
      <c r="K2815" s="178">
        <f t="shared" si="44"/>
        <v>1.0533855206752403</v>
      </c>
    </row>
    <row r="2816" spans="1:11" hidden="1" x14ac:dyDescent="0.2">
      <c r="A2816" s="1" t="s">
        <v>528</v>
      </c>
      <c r="C2816" s="173"/>
      <c r="D2816" s="174"/>
      <c r="E2816" s="175"/>
      <c r="F2816" s="176" t="s">
        <v>710</v>
      </c>
      <c r="G2816" s="176" t="s">
        <v>726</v>
      </c>
      <c r="H2816" s="177"/>
      <c r="I2816" s="178">
        <v>39562</v>
      </c>
      <c r="J2816" s="177"/>
      <c r="K2816" s="178" t="str">
        <f t="shared" si="44"/>
        <v>***</v>
      </c>
    </row>
    <row r="2817" spans="1:11" x14ac:dyDescent="0.2">
      <c r="A2817" s="1" t="s">
        <v>13</v>
      </c>
      <c r="C2817" s="19" t="s">
        <v>1331</v>
      </c>
      <c r="D2817" s="25" t="s">
        <v>65</v>
      </c>
      <c r="E2817" s="20" t="s">
        <v>66</v>
      </c>
      <c r="F2817" s="21"/>
      <c r="G2817" s="21"/>
      <c r="H2817" s="28">
        <v>46442</v>
      </c>
      <c r="I2817" s="29">
        <v>50396</v>
      </c>
      <c r="J2817" s="28" t="s">
        <v>15</v>
      </c>
      <c r="K2817" s="29">
        <f t="shared" si="44"/>
        <v>1.0851384522630378</v>
      </c>
    </row>
    <row r="2818" spans="1:11" x14ac:dyDescent="0.2">
      <c r="A2818" s="1" t="s">
        <v>16</v>
      </c>
      <c r="C2818" s="22"/>
      <c r="D2818" s="157"/>
      <c r="E2818" s="23" t="s">
        <v>63</v>
      </c>
      <c r="F2818" s="24"/>
      <c r="G2818" s="24"/>
      <c r="H2818" s="30">
        <v>46442</v>
      </c>
      <c r="I2818" s="31">
        <v>50396</v>
      </c>
      <c r="J2818" s="30"/>
      <c r="K2818" s="31">
        <f t="shared" si="44"/>
        <v>1.0851384522630378</v>
      </c>
    </row>
    <row r="2819" spans="1:11" x14ac:dyDescent="0.2">
      <c r="A2819" s="1" t="s">
        <v>528</v>
      </c>
      <c r="C2819" s="173"/>
      <c r="D2819" s="174"/>
      <c r="E2819" s="175" t="s">
        <v>709</v>
      </c>
      <c r="F2819" s="176"/>
      <c r="G2819" s="176"/>
      <c r="H2819" s="177">
        <v>46442</v>
      </c>
      <c r="I2819" s="178">
        <v>50396</v>
      </c>
      <c r="J2819" s="177"/>
      <c r="K2819" s="178">
        <f t="shared" si="44"/>
        <v>1.0851384522630378</v>
      </c>
    </row>
    <row r="2820" spans="1:11" hidden="1" x14ac:dyDescent="0.2">
      <c r="A2820" s="1" t="s">
        <v>528</v>
      </c>
      <c r="C2820" s="173"/>
      <c r="D2820" s="174"/>
      <c r="E2820" s="175"/>
      <c r="F2820" s="176" t="s">
        <v>710</v>
      </c>
      <c r="G2820" s="176" t="s">
        <v>711</v>
      </c>
      <c r="H2820" s="177"/>
      <c r="I2820" s="178">
        <v>50396</v>
      </c>
      <c r="J2820" s="177"/>
      <c r="K2820" s="178" t="str">
        <f t="shared" si="44"/>
        <v>***</v>
      </c>
    </row>
    <row r="2821" spans="1:11" x14ac:dyDescent="0.2">
      <c r="A2821" s="1" t="s">
        <v>13</v>
      </c>
      <c r="C2821" s="19" t="s">
        <v>1332</v>
      </c>
      <c r="D2821" s="25" t="s">
        <v>65</v>
      </c>
      <c r="E2821" s="20" t="s">
        <v>66</v>
      </c>
      <c r="F2821" s="21"/>
      <c r="G2821" s="21"/>
      <c r="H2821" s="28">
        <v>36950</v>
      </c>
      <c r="I2821" s="29">
        <v>41792</v>
      </c>
      <c r="J2821" s="28" t="s">
        <v>15</v>
      </c>
      <c r="K2821" s="29">
        <f t="shared" si="44"/>
        <v>1.131041948579161</v>
      </c>
    </row>
    <row r="2822" spans="1:11" x14ac:dyDescent="0.2">
      <c r="A2822" s="1" t="s">
        <v>16</v>
      </c>
      <c r="C2822" s="22"/>
      <c r="D2822" s="157"/>
      <c r="E2822" s="23" t="s">
        <v>63</v>
      </c>
      <c r="F2822" s="24"/>
      <c r="G2822" s="24"/>
      <c r="H2822" s="30">
        <v>36950</v>
      </c>
      <c r="I2822" s="31">
        <v>41792</v>
      </c>
      <c r="J2822" s="30"/>
      <c r="K2822" s="31">
        <f t="shared" si="44"/>
        <v>1.131041948579161</v>
      </c>
    </row>
    <row r="2823" spans="1:11" x14ac:dyDescent="0.2">
      <c r="A2823" s="1" t="s">
        <v>528</v>
      </c>
      <c r="C2823" s="173"/>
      <c r="D2823" s="174"/>
      <c r="E2823" s="175" t="s">
        <v>709</v>
      </c>
      <c r="F2823" s="176"/>
      <c r="G2823" s="176"/>
      <c r="H2823" s="177">
        <v>36950</v>
      </c>
      <c r="I2823" s="178">
        <v>41792</v>
      </c>
      <c r="J2823" s="177"/>
      <c r="K2823" s="178">
        <f t="shared" si="44"/>
        <v>1.131041948579161</v>
      </c>
    </row>
    <row r="2824" spans="1:11" hidden="1" x14ac:dyDescent="0.2">
      <c r="A2824" s="1" t="s">
        <v>528</v>
      </c>
      <c r="C2824" s="173"/>
      <c r="D2824" s="174"/>
      <c r="E2824" s="175"/>
      <c r="F2824" s="176" t="s">
        <v>710</v>
      </c>
      <c r="G2824" s="176" t="s">
        <v>711</v>
      </c>
      <c r="H2824" s="177"/>
      <c r="I2824" s="178">
        <v>41792</v>
      </c>
      <c r="J2824" s="177"/>
      <c r="K2824" s="178" t="str">
        <f t="shared" si="44"/>
        <v>***</v>
      </c>
    </row>
    <row r="2825" spans="1:11" x14ac:dyDescent="0.2">
      <c r="A2825" s="1" t="s">
        <v>13</v>
      </c>
      <c r="C2825" s="19" t="s">
        <v>1333</v>
      </c>
      <c r="D2825" s="25" t="s">
        <v>64</v>
      </c>
      <c r="E2825" s="20" t="s">
        <v>713</v>
      </c>
      <c r="F2825" s="21"/>
      <c r="G2825" s="21"/>
      <c r="H2825" s="28">
        <v>18502</v>
      </c>
      <c r="I2825" s="29">
        <v>18998</v>
      </c>
      <c r="J2825" s="28" t="s">
        <v>15</v>
      </c>
      <c r="K2825" s="29">
        <f t="shared" si="44"/>
        <v>1.0268079126580911</v>
      </c>
    </row>
    <row r="2826" spans="1:11" x14ac:dyDescent="0.2">
      <c r="A2826" s="1" t="s">
        <v>16</v>
      </c>
      <c r="C2826" s="22"/>
      <c r="D2826" s="157"/>
      <c r="E2826" s="23" t="s">
        <v>786</v>
      </c>
      <c r="F2826" s="24"/>
      <c r="G2826" s="24"/>
      <c r="H2826" s="30">
        <v>18502</v>
      </c>
      <c r="I2826" s="31">
        <v>18998</v>
      </c>
      <c r="J2826" s="30"/>
      <c r="K2826" s="31">
        <f t="shared" si="44"/>
        <v>1.0268079126580911</v>
      </c>
    </row>
    <row r="2827" spans="1:11" x14ac:dyDescent="0.2">
      <c r="A2827" s="1" t="s">
        <v>528</v>
      </c>
      <c r="C2827" s="173"/>
      <c r="D2827" s="174"/>
      <c r="E2827" s="175" t="s">
        <v>529</v>
      </c>
      <c r="F2827" s="176"/>
      <c r="G2827" s="176"/>
      <c r="H2827" s="177">
        <v>1169</v>
      </c>
      <c r="I2827" s="178">
        <v>1169</v>
      </c>
      <c r="J2827" s="177"/>
      <c r="K2827" s="178">
        <f t="shared" si="44"/>
        <v>1</v>
      </c>
    </row>
    <row r="2828" spans="1:11" hidden="1" x14ac:dyDescent="0.2">
      <c r="A2828" s="1" t="s">
        <v>528</v>
      </c>
      <c r="C2828" s="173"/>
      <c r="D2828" s="174"/>
      <c r="E2828" s="175"/>
      <c r="F2828" s="176" t="s">
        <v>530</v>
      </c>
      <c r="G2828" s="176" t="s">
        <v>726</v>
      </c>
      <c r="H2828" s="177"/>
      <c r="I2828" s="178">
        <v>1169</v>
      </c>
      <c r="J2828" s="177"/>
      <c r="K2828" s="178" t="str">
        <f t="shared" si="44"/>
        <v>***</v>
      </c>
    </row>
    <row r="2829" spans="1:11" x14ac:dyDescent="0.2">
      <c r="A2829" s="1" t="s">
        <v>528</v>
      </c>
      <c r="C2829" s="173"/>
      <c r="D2829" s="174"/>
      <c r="E2829" s="175" t="s">
        <v>709</v>
      </c>
      <c r="F2829" s="176"/>
      <c r="G2829" s="176"/>
      <c r="H2829" s="177">
        <v>17333</v>
      </c>
      <c r="I2829" s="178">
        <v>17829</v>
      </c>
      <c r="J2829" s="177"/>
      <c r="K2829" s="178">
        <f t="shared" si="44"/>
        <v>1.0286159349218253</v>
      </c>
    </row>
    <row r="2830" spans="1:11" hidden="1" x14ac:dyDescent="0.2">
      <c r="A2830" s="1" t="s">
        <v>528</v>
      </c>
      <c r="C2830" s="173"/>
      <c r="D2830" s="174"/>
      <c r="E2830" s="175"/>
      <c r="F2830" s="176" t="s">
        <v>710</v>
      </c>
      <c r="G2830" s="176" t="s">
        <v>726</v>
      </c>
      <c r="H2830" s="177"/>
      <c r="I2830" s="178">
        <v>17829</v>
      </c>
      <c r="J2830" s="177"/>
      <c r="K2830" s="178" t="str">
        <f t="shared" si="44"/>
        <v>***</v>
      </c>
    </row>
    <row r="2831" spans="1:11" x14ac:dyDescent="0.2">
      <c r="A2831" s="1" t="s">
        <v>13</v>
      </c>
      <c r="C2831" s="19" t="s">
        <v>1334</v>
      </c>
      <c r="D2831" s="25" t="s">
        <v>64</v>
      </c>
      <c r="E2831" s="20" t="s">
        <v>713</v>
      </c>
      <c r="F2831" s="21"/>
      <c r="G2831" s="21"/>
      <c r="H2831" s="28">
        <v>34866</v>
      </c>
      <c r="I2831" s="29">
        <v>37002</v>
      </c>
      <c r="J2831" s="28" t="s">
        <v>15</v>
      </c>
      <c r="K2831" s="29">
        <f t="shared" si="44"/>
        <v>1.0612631216658062</v>
      </c>
    </row>
    <row r="2832" spans="1:11" x14ac:dyDescent="0.2">
      <c r="A2832" s="1" t="s">
        <v>16</v>
      </c>
      <c r="C2832" s="22"/>
      <c r="D2832" s="157"/>
      <c r="E2832" s="23" t="s">
        <v>786</v>
      </c>
      <c r="F2832" s="24"/>
      <c r="G2832" s="24"/>
      <c r="H2832" s="30">
        <v>34866</v>
      </c>
      <c r="I2832" s="31">
        <v>37002</v>
      </c>
      <c r="J2832" s="30"/>
      <c r="K2832" s="31">
        <f t="shared" si="44"/>
        <v>1.0612631216658062</v>
      </c>
    </row>
    <row r="2833" spans="1:11" x14ac:dyDescent="0.2">
      <c r="A2833" s="1" t="s">
        <v>528</v>
      </c>
      <c r="C2833" s="173"/>
      <c r="D2833" s="174"/>
      <c r="E2833" s="175" t="s">
        <v>529</v>
      </c>
      <c r="F2833" s="176"/>
      <c r="G2833" s="176"/>
      <c r="H2833" s="177">
        <v>1713</v>
      </c>
      <c r="I2833" s="178">
        <v>1713</v>
      </c>
      <c r="J2833" s="177"/>
      <c r="K2833" s="178">
        <f t="shared" si="44"/>
        <v>1</v>
      </c>
    </row>
    <row r="2834" spans="1:11" hidden="1" x14ac:dyDescent="0.2">
      <c r="A2834" s="1" t="s">
        <v>528</v>
      </c>
      <c r="C2834" s="173"/>
      <c r="D2834" s="174"/>
      <c r="E2834" s="175"/>
      <c r="F2834" s="176" t="s">
        <v>530</v>
      </c>
      <c r="G2834" s="176" t="s">
        <v>726</v>
      </c>
      <c r="H2834" s="177"/>
      <c r="I2834" s="178">
        <v>1713</v>
      </c>
      <c r="J2834" s="177"/>
      <c r="K2834" s="178" t="str">
        <f t="shared" si="44"/>
        <v>***</v>
      </c>
    </row>
    <row r="2835" spans="1:11" x14ac:dyDescent="0.2">
      <c r="A2835" s="1" t="s">
        <v>528</v>
      </c>
      <c r="C2835" s="173"/>
      <c r="D2835" s="174"/>
      <c r="E2835" s="175" t="s">
        <v>709</v>
      </c>
      <c r="F2835" s="176"/>
      <c r="G2835" s="176"/>
      <c r="H2835" s="177">
        <v>33153</v>
      </c>
      <c r="I2835" s="178">
        <v>35289</v>
      </c>
      <c r="J2835" s="177"/>
      <c r="K2835" s="178">
        <f t="shared" si="44"/>
        <v>1.064428558501493</v>
      </c>
    </row>
    <row r="2836" spans="1:11" hidden="1" x14ac:dyDescent="0.2">
      <c r="A2836" s="1" t="s">
        <v>528</v>
      </c>
      <c r="C2836" s="173"/>
      <c r="D2836" s="174"/>
      <c r="E2836" s="175"/>
      <c r="F2836" s="176" t="s">
        <v>710</v>
      </c>
      <c r="G2836" s="176" t="s">
        <v>726</v>
      </c>
      <c r="H2836" s="177"/>
      <c r="I2836" s="178">
        <v>35289</v>
      </c>
      <c r="J2836" s="177"/>
      <c r="K2836" s="178" t="str">
        <f t="shared" si="44"/>
        <v>***</v>
      </c>
    </row>
    <row r="2837" spans="1:11" x14ac:dyDescent="0.2">
      <c r="A2837" s="1" t="s">
        <v>13</v>
      </c>
      <c r="C2837" s="19" t="s">
        <v>1335</v>
      </c>
      <c r="D2837" s="25" t="s">
        <v>65</v>
      </c>
      <c r="E2837" s="20" t="s">
        <v>66</v>
      </c>
      <c r="F2837" s="21"/>
      <c r="G2837" s="21"/>
      <c r="H2837" s="28">
        <v>41518</v>
      </c>
      <c r="I2837" s="29">
        <v>47393</v>
      </c>
      <c r="J2837" s="28" t="s">
        <v>15</v>
      </c>
      <c r="K2837" s="29">
        <f t="shared" si="44"/>
        <v>1.1415048894455417</v>
      </c>
    </row>
    <row r="2838" spans="1:11" x14ac:dyDescent="0.2">
      <c r="A2838" s="1" t="s">
        <v>16</v>
      </c>
      <c r="C2838" s="22"/>
      <c r="D2838" s="157"/>
      <c r="E2838" s="23" t="s">
        <v>63</v>
      </c>
      <c r="F2838" s="24"/>
      <c r="G2838" s="24"/>
      <c r="H2838" s="30">
        <v>41518</v>
      </c>
      <c r="I2838" s="31">
        <v>47393</v>
      </c>
      <c r="J2838" s="30"/>
      <c r="K2838" s="31">
        <f t="shared" si="44"/>
        <v>1.1415048894455417</v>
      </c>
    </row>
    <row r="2839" spans="1:11" x14ac:dyDescent="0.2">
      <c r="A2839" s="1" t="s">
        <v>528</v>
      </c>
      <c r="C2839" s="173"/>
      <c r="D2839" s="174"/>
      <c r="E2839" s="175" t="s">
        <v>709</v>
      </c>
      <c r="F2839" s="176"/>
      <c r="G2839" s="176"/>
      <c r="H2839" s="177">
        <v>41518</v>
      </c>
      <c r="I2839" s="178">
        <v>47393</v>
      </c>
      <c r="J2839" s="177"/>
      <c r="K2839" s="178">
        <f t="shared" si="44"/>
        <v>1.1415048894455417</v>
      </c>
    </row>
    <row r="2840" spans="1:11" hidden="1" x14ac:dyDescent="0.2">
      <c r="A2840" s="1" t="s">
        <v>528</v>
      </c>
      <c r="C2840" s="173"/>
      <c r="D2840" s="174"/>
      <c r="E2840" s="175"/>
      <c r="F2840" s="176" t="s">
        <v>710</v>
      </c>
      <c r="G2840" s="176" t="s">
        <v>711</v>
      </c>
      <c r="H2840" s="177"/>
      <c r="I2840" s="178">
        <v>47393</v>
      </c>
      <c r="J2840" s="177"/>
      <c r="K2840" s="178" t="str">
        <f t="shared" si="44"/>
        <v>***</v>
      </c>
    </row>
    <row r="2841" spans="1:11" x14ac:dyDescent="0.2">
      <c r="A2841" s="1" t="s">
        <v>13</v>
      </c>
      <c r="C2841" s="19" t="s">
        <v>1336</v>
      </c>
      <c r="D2841" s="25" t="s">
        <v>65</v>
      </c>
      <c r="E2841" s="20" t="s">
        <v>66</v>
      </c>
      <c r="F2841" s="21"/>
      <c r="G2841" s="21"/>
      <c r="H2841" s="28">
        <v>36571</v>
      </c>
      <c r="I2841" s="29">
        <v>39638</v>
      </c>
      <c r="J2841" s="28" t="s">
        <v>15</v>
      </c>
      <c r="K2841" s="29">
        <f t="shared" si="44"/>
        <v>1.0838642640343441</v>
      </c>
    </row>
    <row r="2842" spans="1:11" x14ac:dyDescent="0.2">
      <c r="A2842" s="1" t="s">
        <v>16</v>
      </c>
      <c r="C2842" s="22"/>
      <c r="D2842" s="157"/>
      <c r="E2842" s="23" t="s">
        <v>63</v>
      </c>
      <c r="F2842" s="24"/>
      <c r="G2842" s="24"/>
      <c r="H2842" s="30">
        <v>36571</v>
      </c>
      <c r="I2842" s="31">
        <v>39638</v>
      </c>
      <c r="J2842" s="30"/>
      <c r="K2842" s="31">
        <f t="shared" si="44"/>
        <v>1.0838642640343441</v>
      </c>
    </row>
    <row r="2843" spans="1:11" x14ac:dyDescent="0.2">
      <c r="A2843" s="1" t="s">
        <v>528</v>
      </c>
      <c r="C2843" s="173"/>
      <c r="D2843" s="174"/>
      <c r="E2843" s="175" t="s">
        <v>709</v>
      </c>
      <c r="F2843" s="176"/>
      <c r="G2843" s="176"/>
      <c r="H2843" s="177">
        <v>36571</v>
      </c>
      <c r="I2843" s="178">
        <v>39638</v>
      </c>
      <c r="J2843" s="177"/>
      <c r="K2843" s="178">
        <f t="shared" si="44"/>
        <v>1.0838642640343441</v>
      </c>
    </row>
    <row r="2844" spans="1:11" hidden="1" x14ac:dyDescent="0.2">
      <c r="A2844" s="1" t="s">
        <v>528</v>
      </c>
      <c r="C2844" s="173"/>
      <c r="D2844" s="174"/>
      <c r="E2844" s="175"/>
      <c r="F2844" s="176" t="s">
        <v>710</v>
      </c>
      <c r="G2844" s="176" t="s">
        <v>711</v>
      </c>
      <c r="H2844" s="177"/>
      <c r="I2844" s="178">
        <v>39638</v>
      </c>
      <c r="J2844" s="177"/>
      <c r="K2844" s="178" t="str">
        <f t="shared" si="44"/>
        <v>***</v>
      </c>
    </row>
    <row r="2845" spans="1:11" x14ac:dyDescent="0.2">
      <c r="A2845" s="1" t="s">
        <v>13</v>
      </c>
      <c r="C2845" s="19" t="s">
        <v>1337</v>
      </c>
      <c r="D2845" s="25" t="s">
        <v>65</v>
      </c>
      <c r="E2845" s="20" t="s">
        <v>66</v>
      </c>
      <c r="F2845" s="21"/>
      <c r="G2845" s="21"/>
      <c r="H2845" s="28">
        <v>88446</v>
      </c>
      <c r="I2845" s="29">
        <v>98959</v>
      </c>
      <c r="J2845" s="28" t="s">
        <v>15</v>
      </c>
      <c r="K2845" s="29">
        <f t="shared" si="44"/>
        <v>1.1188634873255998</v>
      </c>
    </row>
    <row r="2846" spans="1:11" x14ac:dyDescent="0.2">
      <c r="A2846" s="1" t="s">
        <v>16</v>
      </c>
      <c r="C2846" s="22"/>
      <c r="D2846" s="157"/>
      <c r="E2846" s="23" t="s">
        <v>63</v>
      </c>
      <c r="F2846" s="24"/>
      <c r="G2846" s="24"/>
      <c r="H2846" s="30">
        <v>88446</v>
      </c>
      <c r="I2846" s="31">
        <v>98959</v>
      </c>
      <c r="J2846" s="30"/>
      <c r="K2846" s="31">
        <f t="shared" si="44"/>
        <v>1.1188634873255998</v>
      </c>
    </row>
    <row r="2847" spans="1:11" x14ac:dyDescent="0.2">
      <c r="A2847" s="1" t="s">
        <v>528</v>
      </c>
      <c r="C2847" s="173"/>
      <c r="D2847" s="174"/>
      <c r="E2847" s="175" t="s">
        <v>709</v>
      </c>
      <c r="F2847" s="176"/>
      <c r="G2847" s="176"/>
      <c r="H2847" s="177">
        <v>88446</v>
      </c>
      <c r="I2847" s="178">
        <v>98959</v>
      </c>
      <c r="J2847" s="177"/>
      <c r="K2847" s="178">
        <f t="shared" si="44"/>
        <v>1.1188634873255998</v>
      </c>
    </row>
    <row r="2848" spans="1:11" hidden="1" x14ac:dyDescent="0.2">
      <c r="A2848" s="1" t="s">
        <v>528</v>
      </c>
      <c r="C2848" s="173"/>
      <c r="D2848" s="174"/>
      <c r="E2848" s="175"/>
      <c r="F2848" s="176" t="s">
        <v>710</v>
      </c>
      <c r="G2848" s="176" t="s">
        <v>711</v>
      </c>
      <c r="H2848" s="177"/>
      <c r="I2848" s="178">
        <v>98959</v>
      </c>
      <c r="J2848" s="177"/>
      <c r="K2848" s="178" t="str">
        <f t="shared" si="44"/>
        <v>***</v>
      </c>
    </row>
    <row r="2849" spans="1:11" x14ac:dyDescent="0.2">
      <c r="A2849" s="1" t="s">
        <v>13</v>
      </c>
      <c r="C2849" s="19" t="s">
        <v>1338</v>
      </c>
      <c r="D2849" s="25" t="s">
        <v>65</v>
      </c>
      <c r="E2849" s="20" t="s">
        <v>66</v>
      </c>
      <c r="F2849" s="21"/>
      <c r="G2849" s="21"/>
      <c r="H2849" s="28">
        <v>39824</v>
      </c>
      <c r="I2849" s="29">
        <v>45716</v>
      </c>
      <c r="J2849" s="28" t="s">
        <v>15</v>
      </c>
      <c r="K2849" s="29">
        <f t="shared" si="44"/>
        <v>1.1479509843310567</v>
      </c>
    </row>
    <row r="2850" spans="1:11" x14ac:dyDescent="0.2">
      <c r="A2850" s="1" t="s">
        <v>16</v>
      </c>
      <c r="C2850" s="22"/>
      <c r="D2850" s="157"/>
      <c r="E2850" s="23" t="s">
        <v>63</v>
      </c>
      <c r="F2850" s="24"/>
      <c r="G2850" s="24"/>
      <c r="H2850" s="30">
        <v>39824</v>
      </c>
      <c r="I2850" s="31">
        <v>45716</v>
      </c>
      <c r="J2850" s="30"/>
      <c r="K2850" s="31">
        <f t="shared" si="44"/>
        <v>1.1479509843310567</v>
      </c>
    </row>
    <row r="2851" spans="1:11" x14ac:dyDescent="0.2">
      <c r="A2851" s="1" t="s">
        <v>528</v>
      </c>
      <c r="C2851" s="173"/>
      <c r="D2851" s="174"/>
      <c r="E2851" s="175" t="s">
        <v>709</v>
      </c>
      <c r="F2851" s="176"/>
      <c r="G2851" s="176"/>
      <c r="H2851" s="177">
        <v>39824</v>
      </c>
      <c r="I2851" s="178">
        <v>45716</v>
      </c>
      <c r="J2851" s="177"/>
      <c r="K2851" s="178">
        <f t="shared" si="44"/>
        <v>1.1479509843310567</v>
      </c>
    </row>
    <row r="2852" spans="1:11" hidden="1" x14ac:dyDescent="0.2">
      <c r="A2852" s="1" t="s">
        <v>528</v>
      </c>
      <c r="C2852" s="173"/>
      <c r="D2852" s="174"/>
      <c r="E2852" s="175"/>
      <c r="F2852" s="176" t="s">
        <v>710</v>
      </c>
      <c r="G2852" s="176" t="s">
        <v>711</v>
      </c>
      <c r="H2852" s="177"/>
      <c r="I2852" s="178">
        <v>45716</v>
      </c>
      <c r="J2852" s="177"/>
      <c r="K2852" s="178" t="str">
        <f t="shared" si="44"/>
        <v>***</v>
      </c>
    </row>
    <row r="2853" spans="1:11" x14ac:dyDescent="0.2">
      <c r="A2853" s="1" t="s">
        <v>13</v>
      </c>
      <c r="C2853" s="19" t="s">
        <v>1339</v>
      </c>
      <c r="D2853" s="25" t="s">
        <v>65</v>
      </c>
      <c r="E2853" s="20" t="s">
        <v>66</v>
      </c>
      <c r="F2853" s="21"/>
      <c r="G2853" s="21"/>
      <c r="H2853" s="28">
        <v>37425</v>
      </c>
      <c r="I2853" s="29">
        <v>46720</v>
      </c>
      <c r="J2853" s="28" t="s">
        <v>15</v>
      </c>
      <c r="K2853" s="29">
        <f t="shared" si="44"/>
        <v>1.2483633934535738</v>
      </c>
    </row>
    <row r="2854" spans="1:11" x14ac:dyDescent="0.2">
      <c r="A2854" s="1" t="s">
        <v>16</v>
      </c>
      <c r="C2854" s="22"/>
      <c r="D2854" s="157"/>
      <c r="E2854" s="23" t="s">
        <v>63</v>
      </c>
      <c r="F2854" s="24"/>
      <c r="G2854" s="24"/>
      <c r="H2854" s="30">
        <v>37425</v>
      </c>
      <c r="I2854" s="31">
        <v>46720</v>
      </c>
      <c r="J2854" s="30"/>
      <c r="K2854" s="31">
        <f t="shared" si="44"/>
        <v>1.2483633934535738</v>
      </c>
    </row>
    <row r="2855" spans="1:11" x14ac:dyDescent="0.2">
      <c r="A2855" s="1" t="s">
        <v>528</v>
      </c>
      <c r="C2855" s="173"/>
      <c r="D2855" s="174"/>
      <c r="E2855" s="175" t="s">
        <v>709</v>
      </c>
      <c r="F2855" s="176"/>
      <c r="G2855" s="176"/>
      <c r="H2855" s="177">
        <v>37425</v>
      </c>
      <c r="I2855" s="178">
        <v>46720</v>
      </c>
      <c r="J2855" s="177"/>
      <c r="K2855" s="178">
        <f t="shared" si="44"/>
        <v>1.2483633934535738</v>
      </c>
    </row>
    <row r="2856" spans="1:11" hidden="1" x14ac:dyDescent="0.2">
      <c r="A2856" s="1" t="s">
        <v>528</v>
      </c>
      <c r="C2856" s="173"/>
      <c r="D2856" s="174"/>
      <c r="E2856" s="175"/>
      <c r="F2856" s="176" t="s">
        <v>710</v>
      </c>
      <c r="G2856" s="176" t="s">
        <v>711</v>
      </c>
      <c r="H2856" s="177"/>
      <c r="I2856" s="178">
        <v>46720</v>
      </c>
      <c r="J2856" s="177"/>
      <c r="K2856" s="178" t="str">
        <f t="shared" si="44"/>
        <v>***</v>
      </c>
    </row>
    <row r="2857" spans="1:11" x14ac:dyDescent="0.2">
      <c r="A2857" s="1" t="s">
        <v>13</v>
      </c>
      <c r="C2857" s="19" t="s">
        <v>1340</v>
      </c>
      <c r="D2857" s="25" t="s">
        <v>64</v>
      </c>
      <c r="E2857" s="20" t="s">
        <v>713</v>
      </c>
      <c r="F2857" s="21"/>
      <c r="G2857" s="21"/>
      <c r="H2857" s="28">
        <v>33475</v>
      </c>
      <c r="I2857" s="29">
        <v>37410</v>
      </c>
      <c r="J2857" s="28" t="s">
        <v>15</v>
      </c>
      <c r="K2857" s="29">
        <f t="shared" si="44"/>
        <v>1.1175504107542942</v>
      </c>
    </row>
    <row r="2858" spans="1:11" x14ac:dyDescent="0.2">
      <c r="A2858" s="1" t="s">
        <v>16</v>
      </c>
      <c r="C2858" s="22"/>
      <c r="D2858" s="157"/>
      <c r="E2858" s="23" t="s">
        <v>786</v>
      </c>
      <c r="F2858" s="24"/>
      <c r="G2858" s="24"/>
      <c r="H2858" s="30">
        <v>33475</v>
      </c>
      <c r="I2858" s="31">
        <v>37410</v>
      </c>
      <c r="J2858" s="30"/>
      <c r="K2858" s="31">
        <f t="shared" si="44"/>
        <v>1.1175504107542942</v>
      </c>
    </row>
    <row r="2859" spans="1:11" x14ac:dyDescent="0.2">
      <c r="A2859" s="1" t="s">
        <v>528</v>
      </c>
      <c r="C2859" s="173"/>
      <c r="D2859" s="174"/>
      <c r="E2859" s="175" t="s">
        <v>529</v>
      </c>
      <c r="F2859" s="176"/>
      <c r="G2859" s="176"/>
      <c r="H2859" s="177">
        <v>3041</v>
      </c>
      <c r="I2859" s="178">
        <v>3041</v>
      </c>
      <c r="J2859" s="177"/>
      <c r="K2859" s="178">
        <f t="shared" si="44"/>
        <v>1</v>
      </c>
    </row>
    <row r="2860" spans="1:11" hidden="1" x14ac:dyDescent="0.2">
      <c r="A2860" s="1" t="s">
        <v>528</v>
      </c>
      <c r="C2860" s="173"/>
      <c r="D2860" s="174"/>
      <c r="E2860" s="175"/>
      <c r="F2860" s="176" t="s">
        <v>530</v>
      </c>
      <c r="G2860" s="176" t="s">
        <v>726</v>
      </c>
      <c r="H2860" s="177"/>
      <c r="I2860" s="178">
        <v>3041</v>
      </c>
      <c r="J2860" s="177"/>
      <c r="K2860" s="178" t="str">
        <f t="shared" si="44"/>
        <v>***</v>
      </c>
    </row>
    <row r="2861" spans="1:11" x14ac:dyDescent="0.2">
      <c r="A2861" s="1" t="s">
        <v>528</v>
      </c>
      <c r="C2861" s="173"/>
      <c r="D2861" s="174"/>
      <c r="E2861" s="175" t="s">
        <v>709</v>
      </c>
      <c r="F2861" s="176"/>
      <c r="G2861" s="176"/>
      <c r="H2861" s="177">
        <v>30434</v>
      </c>
      <c r="I2861" s="178">
        <v>34369</v>
      </c>
      <c r="J2861" s="177"/>
      <c r="K2861" s="178">
        <f t="shared" si="44"/>
        <v>1.1292961819018204</v>
      </c>
    </row>
    <row r="2862" spans="1:11" hidden="1" x14ac:dyDescent="0.2">
      <c r="A2862" s="1" t="s">
        <v>528</v>
      </c>
      <c r="C2862" s="173"/>
      <c r="D2862" s="174"/>
      <c r="E2862" s="175"/>
      <c r="F2862" s="176" t="s">
        <v>710</v>
      </c>
      <c r="G2862" s="176" t="s">
        <v>726</v>
      </c>
      <c r="H2862" s="177"/>
      <c r="I2862" s="178">
        <v>34369</v>
      </c>
      <c r="J2862" s="177"/>
      <c r="K2862" s="178" t="str">
        <f t="shared" si="44"/>
        <v>***</v>
      </c>
    </row>
    <row r="2863" spans="1:11" x14ac:dyDescent="0.2">
      <c r="A2863" s="1" t="s">
        <v>13</v>
      </c>
      <c r="C2863" s="19" t="s">
        <v>1341</v>
      </c>
      <c r="D2863" s="25" t="s">
        <v>65</v>
      </c>
      <c r="E2863" s="20" t="s">
        <v>66</v>
      </c>
      <c r="F2863" s="21"/>
      <c r="G2863" s="21"/>
      <c r="H2863" s="28">
        <v>13736</v>
      </c>
      <c r="I2863" s="29">
        <v>14616</v>
      </c>
      <c r="J2863" s="28" t="s">
        <v>15</v>
      </c>
      <c r="K2863" s="29">
        <f t="shared" si="44"/>
        <v>1.0640652300524169</v>
      </c>
    </row>
    <row r="2864" spans="1:11" x14ac:dyDescent="0.2">
      <c r="A2864" s="1" t="s">
        <v>16</v>
      </c>
      <c r="C2864" s="22"/>
      <c r="D2864" s="157"/>
      <c r="E2864" s="23" t="s">
        <v>1205</v>
      </c>
      <c r="F2864" s="24"/>
      <c r="G2864" s="24"/>
      <c r="H2864" s="30">
        <v>13736</v>
      </c>
      <c r="I2864" s="31">
        <v>14616</v>
      </c>
      <c r="J2864" s="30"/>
      <c r="K2864" s="31">
        <f t="shared" si="44"/>
        <v>1.0640652300524169</v>
      </c>
    </row>
    <row r="2865" spans="1:11" x14ac:dyDescent="0.2">
      <c r="A2865" s="1" t="s">
        <v>528</v>
      </c>
      <c r="C2865" s="173"/>
      <c r="D2865" s="174"/>
      <c r="E2865" s="175" t="s">
        <v>709</v>
      </c>
      <c r="F2865" s="176"/>
      <c r="G2865" s="176"/>
      <c r="H2865" s="177">
        <v>13736</v>
      </c>
      <c r="I2865" s="178">
        <v>14616</v>
      </c>
      <c r="J2865" s="177"/>
      <c r="K2865" s="178">
        <f t="shared" si="44"/>
        <v>1.0640652300524169</v>
      </c>
    </row>
    <row r="2866" spans="1:11" hidden="1" x14ac:dyDescent="0.2">
      <c r="A2866" s="1" t="s">
        <v>528</v>
      </c>
      <c r="C2866" s="173"/>
      <c r="D2866" s="174"/>
      <c r="E2866" s="175"/>
      <c r="F2866" s="176" t="s">
        <v>710</v>
      </c>
      <c r="G2866" s="176" t="s">
        <v>711</v>
      </c>
      <c r="H2866" s="177"/>
      <c r="I2866" s="178">
        <v>14616</v>
      </c>
      <c r="J2866" s="177"/>
      <c r="K2866" s="178" t="str">
        <f t="shared" si="44"/>
        <v>***</v>
      </c>
    </row>
    <row r="2867" spans="1:11" x14ac:dyDescent="0.2">
      <c r="A2867" s="1" t="s">
        <v>13</v>
      </c>
      <c r="C2867" s="19" t="s">
        <v>1342</v>
      </c>
      <c r="D2867" s="25" t="s">
        <v>65</v>
      </c>
      <c r="E2867" s="20" t="s">
        <v>66</v>
      </c>
      <c r="F2867" s="21"/>
      <c r="G2867" s="21"/>
      <c r="H2867" s="28">
        <v>38810</v>
      </c>
      <c r="I2867" s="29">
        <v>47201</v>
      </c>
      <c r="J2867" s="28" t="s">
        <v>15</v>
      </c>
      <c r="K2867" s="29">
        <f t="shared" si="44"/>
        <v>1.2162071631022933</v>
      </c>
    </row>
    <row r="2868" spans="1:11" x14ac:dyDescent="0.2">
      <c r="A2868" s="1" t="s">
        <v>16</v>
      </c>
      <c r="C2868" s="22"/>
      <c r="D2868" s="157"/>
      <c r="E2868" s="23" t="s">
        <v>63</v>
      </c>
      <c r="F2868" s="24"/>
      <c r="G2868" s="24"/>
      <c r="H2868" s="30">
        <v>38810</v>
      </c>
      <c r="I2868" s="31">
        <v>47201</v>
      </c>
      <c r="J2868" s="30"/>
      <c r="K2868" s="31">
        <f t="shared" si="44"/>
        <v>1.2162071631022933</v>
      </c>
    </row>
    <row r="2869" spans="1:11" x14ac:dyDescent="0.2">
      <c r="A2869" s="1" t="s">
        <v>528</v>
      </c>
      <c r="C2869" s="173"/>
      <c r="D2869" s="174"/>
      <c r="E2869" s="175" t="s">
        <v>709</v>
      </c>
      <c r="F2869" s="176"/>
      <c r="G2869" s="176"/>
      <c r="H2869" s="177">
        <v>38810</v>
      </c>
      <c r="I2869" s="178">
        <v>47201</v>
      </c>
      <c r="J2869" s="177"/>
      <c r="K2869" s="178">
        <f t="shared" si="44"/>
        <v>1.2162071631022933</v>
      </c>
    </row>
    <row r="2870" spans="1:11" hidden="1" x14ac:dyDescent="0.2">
      <c r="A2870" s="1" t="s">
        <v>528</v>
      </c>
      <c r="C2870" s="173"/>
      <c r="D2870" s="174"/>
      <c r="E2870" s="175"/>
      <c r="F2870" s="176" t="s">
        <v>710</v>
      </c>
      <c r="G2870" s="176" t="s">
        <v>711</v>
      </c>
      <c r="H2870" s="177"/>
      <c r="I2870" s="178">
        <v>47201</v>
      </c>
      <c r="J2870" s="177"/>
      <c r="K2870" s="178" t="str">
        <f t="shared" si="44"/>
        <v>***</v>
      </c>
    </row>
    <row r="2871" spans="1:11" x14ac:dyDescent="0.2">
      <c r="A2871" s="1" t="s">
        <v>13</v>
      </c>
      <c r="C2871" s="19" t="s">
        <v>1343</v>
      </c>
      <c r="D2871" s="25" t="s">
        <v>65</v>
      </c>
      <c r="E2871" s="20" t="s">
        <v>66</v>
      </c>
      <c r="F2871" s="21"/>
      <c r="G2871" s="21"/>
      <c r="H2871" s="28">
        <v>54894</v>
      </c>
      <c r="I2871" s="29">
        <v>69383</v>
      </c>
      <c r="J2871" s="28" t="s">
        <v>15</v>
      </c>
      <c r="K2871" s="29">
        <f t="shared" si="44"/>
        <v>1.2639450577476592</v>
      </c>
    </row>
    <row r="2872" spans="1:11" x14ac:dyDescent="0.2">
      <c r="A2872" s="1" t="s">
        <v>16</v>
      </c>
      <c r="C2872" s="22"/>
      <c r="D2872" s="157"/>
      <c r="E2872" s="23" t="s">
        <v>63</v>
      </c>
      <c r="F2872" s="24"/>
      <c r="G2872" s="24"/>
      <c r="H2872" s="30">
        <v>54894</v>
      </c>
      <c r="I2872" s="31">
        <v>69383</v>
      </c>
      <c r="J2872" s="30"/>
      <c r="K2872" s="31">
        <f t="shared" si="44"/>
        <v>1.2639450577476592</v>
      </c>
    </row>
    <row r="2873" spans="1:11" x14ac:dyDescent="0.2">
      <c r="A2873" s="1" t="s">
        <v>528</v>
      </c>
      <c r="C2873" s="173"/>
      <c r="D2873" s="174"/>
      <c r="E2873" s="175" t="s">
        <v>709</v>
      </c>
      <c r="F2873" s="176"/>
      <c r="G2873" s="176"/>
      <c r="H2873" s="177">
        <v>54894</v>
      </c>
      <c r="I2873" s="178">
        <v>69383</v>
      </c>
      <c r="J2873" s="177"/>
      <c r="K2873" s="178">
        <f t="shared" si="44"/>
        <v>1.2639450577476592</v>
      </c>
    </row>
    <row r="2874" spans="1:11" hidden="1" x14ac:dyDescent="0.2">
      <c r="A2874" s="1" t="s">
        <v>528</v>
      </c>
      <c r="C2874" s="173"/>
      <c r="D2874" s="174"/>
      <c r="E2874" s="175"/>
      <c r="F2874" s="176" t="s">
        <v>710</v>
      </c>
      <c r="G2874" s="176" t="s">
        <v>711</v>
      </c>
      <c r="H2874" s="177"/>
      <c r="I2874" s="178">
        <v>69383</v>
      </c>
      <c r="J2874" s="177"/>
      <c r="K2874" s="178" t="str">
        <f t="shared" si="44"/>
        <v>***</v>
      </c>
    </row>
    <row r="2875" spans="1:11" x14ac:dyDescent="0.2">
      <c r="A2875" s="1" t="s">
        <v>13</v>
      </c>
      <c r="C2875" s="19" t="s">
        <v>1344</v>
      </c>
      <c r="D2875" s="25" t="s">
        <v>65</v>
      </c>
      <c r="E2875" s="20" t="s">
        <v>66</v>
      </c>
      <c r="F2875" s="21"/>
      <c r="G2875" s="21"/>
      <c r="H2875" s="28">
        <v>42201</v>
      </c>
      <c r="I2875" s="29">
        <v>44846</v>
      </c>
      <c r="J2875" s="28" t="s">
        <v>15</v>
      </c>
      <c r="K2875" s="29">
        <f t="shared" si="44"/>
        <v>1.0626762398995284</v>
      </c>
    </row>
    <row r="2876" spans="1:11" x14ac:dyDescent="0.2">
      <c r="A2876" s="1" t="s">
        <v>16</v>
      </c>
      <c r="C2876" s="22"/>
      <c r="D2876" s="157"/>
      <c r="E2876" s="23" t="s">
        <v>63</v>
      </c>
      <c r="F2876" s="24"/>
      <c r="G2876" s="24"/>
      <c r="H2876" s="30">
        <v>42201</v>
      </c>
      <c r="I2876" s="31">
        <v>44846</v>
      </c>
      <c r="J2876" s="30"/>
      <c r="K2876" s="31">
        <f t="shared" ref="K2876:K2939" si="45">IF(H2876=0,"***",I2876/H2876)</f>
        <v>1.0626762398995284</v>
      </c>
    </row>
    <row r="2877" spans="1:11" x14ac:dyDescent="0.2">
      <c r="A2877" s="1" t="s">
        <v>528</v>
      </c>
      <c r="C2877" s="173"/>
      <c r="D2877" s="174"/>
      <c r="E2877" s="175" t="s">
        <v>709</v>
      </c>
      <c r="F2877" s="176"/>
      <c r="G2877" s="176"/>
      <c r="H2877" s="177">
        <v>42201</v>
      </c>
      <c r="I2877" s="178">
        <v>44846</v>
      </c>
      <c r="J2877" s="177"/>
      <c r="K2877" s="178">
        <f t="shared" si="45"/>
        <v>1.0626762398995284</v>
      </c>
    </row>
    <row r="2878" spans="1:11" hidden="1" x14ac:dyDescent="0.2">
      <c r="A2878" s="1" t="s">
        <v>528</v>
      </c>
      <c r="C2878" s="173"/>
      <c r="D2878" s="174"/>
      <c r="E2878" s="175"/>
      <c r="F2878" s="176" t="s">
        <v>710</v>
      </c>
      <c r="G2878" s="176" t="s">
        <v>711</v>
      </c>
      <c r="H2878" s="177"/>
      <c r="I2878" s="178">
        <v>44846</v>
      </c>
      <c r="J2878" s="177"/>
      <c r="K2878" s="178" t="str">
        <f t="shared" si="45"/>
        <v>***</v>
      </c>
    </row>
    <row r="2879" spans="1:11" x14ac:dyDescent="0.2">
      <c r="A2879" s="1" t="s">
        <v>13</v>
      </c>
      <c r="C2879" s="19" t="s">
        <v>1345</v>
      </c>
      <c r="D2879" s="25" t="s">
        <v>65</v>
      </c>
      <c r="E2879" s="20" t="s">
        <v>66</v>
      </c>
      <c r="F2879" s="21"/>
      <c r="G2879" s="21"/>
      <c r="H2879" s="28">
        <v>36471</v>
      </c>
      <c r="I2879" s="29">
        <v>43709</v>
      </c>
      <c r="J2879" s="28" t="s">
        <v>15</v>
      </c>
      <c r="K2879" s="29">
        <f t="shared" si="45"/>
        <v>1.1984590496558909</v>
      </c>
    </row>
    <row r="2880" spans="1:11" x14ac:dyDescent="0.2">
      <c r="A2880" s="1" t="s">
        <v>16</v>
      </c>
      <c r="C2880" s="22"/>
      <c r="D2880" s="157"/>
      <c r="E2880" s="23" t="s">
        <v>63</v>
      </c>
      <c r="F2880" s="24"/>
      <c r="G2880" s="24"/>
      <c r="H2880" s="30">
        <v>36471</v>
      </c>
      <c r="I2880" s="31">
        <v>43709</v>
      </c>
      <c r="J2880" s="30"/>
      <c r="K2880" s="31">
        <f t="shared" si="45"/>
        <v>1.1984590496558909</v>
      </c>
    </row>
    <row r="2881" spans="1:11" x14ac:dyDescent="0.2">
      <c r="A2881" s="1" t="s">
        <v>528</v>
      </c>
      <c r="C2881" s="173"/>
      <c r="D2881" s="174"/>
      <c r="E2881" s="175" t="s">
        <v>709</v>
      </c>
      <c r="F2881" s="176"/>
      <c r="G2881" s="176"/>
      <c r="H2881" s="177">
        <v>36471</v>
      </c>
      <c r="I2881" s="178">
        <v>43709</v>
      </c>
      <c r="J2881" s="177"/>
      <c r="K2881" s="178">
        <f t="shared" si="45"/>
        <v>1.1984590496558909</v>
      </c>
    </row>
    <row r="2882" spans="1:11" hidden="1" x14ac:dyDescent="0.2">
      <c r="A2882" s="1" t="s">
        <v>528</v>
      </c>
      <c r="C2882" s="173"/>
      <c r="D2882" s="174"/>
      <c r="E2882" s="175"/>
      <c r="F2882" s="176" t="s">
        <v>710</v>
      </c>
      <c r="G2882" s="176" t="s">
        <v>711</v>
      </c>
      <c r="H2882" s="177"/>
      <c r="I2882" s="178">
        <v>43709</v>
      </c>
      <c r="J2882" s="177"/>
      <c r="K2882" s="178" t="str">
        <f t="shared" si="45"/>
        <v>***</v>
      </c>
    </row>
    <row r="2883" spans="1:11" x14ac:dyDescent="0.2">
      <c r="A2883" s="1" t="s">
        <v>13</v>
      </c>
      <c r="C2883" s="19" t="s">
        <v>1346</v>
      </c>
      <c r="D2883" s="25" t="s">
        <v>65</v>
      </c>
      <c r="E2883" s="20" t="s">
        <v>66</v>
      </c>
      <c r="F2883" s="21"/>
      <c r="G2883" s="21"/>
      <c r="H2883" s="28">
        <v>34170</v>
      </c>
      <c r="I2883" s="29">
        <v>36529</v>
      </c>
      <c r="J2883" s="28" t="s">
        <v>15</v>
      </c>
      <c r="K2883" s="29">
        <f t="shared" si="45"/>
        <v>1.0690371671056482</v>
      </c>
    </row>
    <row r="2884" spans="1:11" x14ac:dyDescent="0.2">
      <c r="A2884" s="1" t="s">
        <v>16</v>
      </c>
      <c r="C2884" s="22"/>
      <c r="D2884" s="157"/>
      <c r="E2884" s="23" t="s">
        <v>63</v>
      </c>
      <c r="F2884" s="24"/>
      <c r="G2884" s="24"/>
      <c r="H2884" s="30">
        <v>34170</v>
      </c>
      <c r="I2884" s="31">
        <v>36529</v>
      </c>
      <c r="J2884" s="30"/>
      <c r="K2884" s="31">
        <f t="shared" si="45"/>
        <v>1.0690371671056482</v>
      </c>
    </row>
    <row r="2885" spans="1:11" x14ac:dyDescent="0.2">
      <c r="A2885" s="1" t="s">
        <v>528</v>
      </c>
      <c r="C2885" s="173"/>
      <c r="D2885" s="174"/>
      <c r="E2885" s="175" t="s">
        <v>709</v>
      </c>
      <c r="F2885" s="176"/>
      <c r="G2885" s="176"/>
      <c r="H2885" s="177">
        <v>34170</v>
      </c>
      <c r="I2885" s="178">
        <v>36529</v>
      </c>
      <c r="J2885" s="177"/>
      <c r="K2885" s="178">
        <f t="shared" si="45"/>
        <v>1.0690371671056482</v>
      </c>
    </row>
    <row r="2886" spans="1:11" hidden="1" x14ac:dyDescent="0.2">
      <c r="A2886" s="1" t="s">
        <v>528</v>
      </c>
      <c r="C2886" s="173"/>
      <c r="D2886" s="174"/>
      <c r="E2886" s="175"/>
      <c r="F2886" s="176" t="s">
        <v>710</v>
      </c>
      <c r="G2886" s="176" t="s">
        <v>711</v>
      </c>
      <c r="H2886" s="177"/>
      <c r="I2886" s="178">
        <v>36529</v>
      </c>
      <c r="J2886" s="177"/>
      <c r="K2886" s="178" t="str">
        <f t="shared" si="45"/>
        <v>***</v>
      </c>
    </row>
    <row r="2887" spans="1:11" x14ac:dyDescent="0.2">
      <c r="A2887" s="1" t="s">
        <v>13</v>
      </c>
      <c r="C2887" s="19" t="s">
        <v>1347</v>
      </c>
      <c r="D2887" s="25" t="s">
        <v>65</v>
      </c>
      <c r="E2887" s="20" t="s">
        <v>66</v>
      </c>
      <c r="F2887" s="21"/>
      <c r="G2887" s="21"/>
      <c r="H2887" s="28">
        <v>14704</v>
      </c>
      <c r="I2887" s="29">
        <v>19528</v>
      </c>
      <c r="J2887" s="28" t="s">
        <v>15</v>
      </c>
      <c r="K2887" s="29">
        <f t="shared" si="45"/>
        <v>1.3280739934711643</v>
      </c>
    </row>
    <row r="2888" spans="1:11" x14ac:dyDescent="0.2">
      <c r="A2888" s="1" t="s">
        <v>16</v>
      </c>
      <c r="C2888" s="22"/>
      <c r="D2888" s="157"/>
      <c r="E2888" s="23" t="s">
        <v>63</v>
      </c>
      <c r="F2888" s="24"/>
      <c r="G2888" s="24"/>
      <c r="H2888" s="30">
        <v>0</v>
      </c>
      <c r="I2888" s="31">
        <v>19528</v>
      </c>
      <c r="J2888" s="30"/>
      <c r="K2888" s="31" t="str">
        <f t="shared" si="45"/>
        <v>***</v>
      </c>
    </row>
    <row r="2889" spans="1:11" x14ac:dyDescent="0.2">
      <c r="A2889" s="1" t="s">
        <v>528</v>
      </c>
      <c r="C2889" s="173"/>
      <c r="D2889" s="174"/>
      <c r="E2889" s="175" t="s">
        <v>709</v>
      </c>
      <c r="F2889" s="176"/>
      <c r="G2889" s="176"/>
      <c r="H2889" s="177">
        <v>0</v>
      </c>
      <c r="I2889" s="178">
        <v>19528</v>
      </c>
      <c r="J2889" s="177"/>
      <c r="K2889" s="178" t="str">
        <f t="shared" si="45"/>
        <v>***</v>
      </c>
    </row>
    <row r="2890" spans="1:11" hidden="1" x14ac:dyDescent="0.2">
      <c r="A2890" s="1" t="s">
        <v>528</v>
      </c>
      <c r="C2890" s="173"/>
      <c r="D2890" s="174"/>
      <c r="E2890" s="175"/>
      <c r="F2890" s="176" t="s">
        <v>710</v>
      </c>
      <c r="G2890" s="176" t="s">
        <v>711</v>
      </c>
      <c r="H2890" s="177"/>
      <c r="I2890" s="178">
        <v>19528</v>
      </c>
      <c r="J2890" s="177"/>
      <c r="K2890" s="178" t="str">
        <f t="shared" si="45"/>
        <v>***</v>
      </c>
    </row>
    <row r="2891" spans="1:11" x14ac:dyDescent="0.2">
      <c r="A2891" s="1" t="s">
        <v>13</v>
      </c>
      <c r="C2891" s="19" t="s">
        <v>1348</v>
      </c>
      <c r="D2891" s="25" t="s">
        <v>65</v>
      </c>
      <c r="E2891" s="20" t="s">
        <v>66</v>
      </c>
      <c r="F2891" s="21"/>
      <c r="G2891" s="21"/>
      <c r="H2891" s="28">
        <v>12120</v>
      </c>
      <c r="I2891" s="29">
        <v>14923</v>
      </c>
      <c r="J2891" s="28" t="s">
        <v>15</v>
      </c>
      <c r="K2891" s="29">
        <f t="shared" si="45"/>
        <v>1.2312706270627063</v>
      </c>
    </row>
    <row r="2892" spans="1:11" x14ac:dyDescent="0.2">
      <c r="A2892" s="1" t="s">
        <v>16</v>
      </c>
      <c r="C2892" s="22"/>
      <c r="D2892" s="157"/>
      <c r="E2892" s="23" t="s">
        <v>1205</v>
      </c>
      <c r="F2892" s="24"/>
      <c r="G2892" s="24"/>
      <c r="H2892" s="30">
        <v>12120</v>
      </c>
      <c r="I2892" s="31">
        <v>14923</v>
      </c>
      <c r="J2892" s="30"/>
      <c r="K2892" s="31">
        <f t="shared" si="45"/>
        <v>1.2312706270627063</v>
      </c>
    </row>
    <row r="2893" spans="1:11" x14ac:dyDescent="0.2">
      <c r="A2893" s="1" t="s">
        <v>528</v>
      </c>
      <c r="C2893" s="173"/>
      <c r="D2893" s="174"/>
      <c r="E2893" s="175" t="s">
        <v>709</v>
      </c>
      <c r="F2893" s="176"/>
      <c r="G2893" s="176"/>
      <c r="H2893" s="177">
        <v>12120</v>
      </c>
      <c r="I2893" s="178">
        <v>14923</v>
      </c>
      <c r="J2893" s="177"/>
      <c r="K2893" s="178">
        <f t="shared" si="45"/>
        <v>1.2312706270627063</v>
      </c>
    </row>
    <row r="2894" spans="1:11" hidden="1" x14ac:dyDescent="0.2">
      <c r="A2894" s="1" t="s">
        <v>528</v>
      </c>
      <c r="C2894" s="173"/>
      <c r="D2894" s="174"/>
      <c r="E2894" s="175"/>
      <c r="F2894" s="176" t="s">
        <v>710</v>
      </c>
      <c r="G2894" s="176" t="s">
        <v>711</v>
      </c>
      <c r="H2894" s="177"/>
      <c r="I2894" s="178">
        <v>14923</v>
      </c>
      <c r="J2894" s="177"/>
      <c r="K2894" s="178" t="str">
        <f t="shared" si="45"/>
        <v>***</v>
      </c>
    </row>
    <row r="2895" spans="1:11" x14ac:dyDescent="0.2">
      <c r="A2895" s="1" t="s">
        <v>13</v>
      </c>
      <c r="C2895" s="19" t="s">
        <v>1349</v>
      </c>
      <c r="D2895" s="25" t="s">
        <v>65</v>
      </c>
      <c r="E2895" s="20" t="s">
        <v>66</v>
      </c>
      <c r="F2895" s="21"/>
      <c r="G2895" s="21"/>
      <c r="H2895" s="28">
        <v>26846</v>
      </c>
      <c r="I2895" s="29">
        <v>30492</v>
      </c>
      <c r="J2895" s="28" t="s">
        <v>15</v>
      </c>
      <c r="K2895" s="29">
        <f t="shared" si="45"/>
        <v>1.1358116665425018</v>
      </c>
    </row>
    <row r="2896" spans="1:11" x14ac:dyDescent="0.2">
      <c r="A2896" s="1" t="s">
        <v>16</v>
      </c>
      <c r="C2896" s="22"/>
      <c r="D2896" s="157"/>
      <c r="E2896" s="23" t="s">
        <v>63</v>
      </c>
      <c r="F2896" s="24"/>
      <c r="G2896" s="24"/>
      <c r="H2896" s="30">
        <v>26846</v>
      </c>
      <c r="I2896" s="31">
        <v>30492</v>
      </c>
      <c r="J2896" s="30"/>
      <c r="K2896" s="31">
        <f t="shared" si="45"/>
        <v>1.1358116665425018</v>
      </c>
    </row>
    <row r="2897" spans="1:11" x14ac:dyDescent="0.2">
      <c r="A2897" s="1" t="s">
        <v>528</v>
      </c>
      <c r="C2897" s="173"/>
      <c r="D2897" s="174"/>
      <c r="E2897" s="175" t="s">
        <v>709</v>
      </c>
      <c r="F2897" s="176"/>
      <c r="G2897" s="176"/>
      <c r="H2897" s="177">
        <v>26846</v>
      </c>
      <c r="I2897" s="178">
        <v>30492</v>
      </c>
      <c r="J2897" s="177"/>
      <c r="K2897" s="178">
        <f t="shared" si="45"/>
        <v>1.1358116665425018</v>
      </c>
    </row>
    <row r="2898" spans="1:11" hidden="1" x14ac:dyDescent="0.2">
      <c r="A2898" s="1" t="s">
        <v>528</v>
      </c>
      <c r="C2898" s="173"/>
      <c r="D2898" s="174"/>
      <c r="E2898" s="175"/>
      <c r="F2898" s="176" t="s">
        <v>710</v>
      </c>
      <c r="G2898" s="176" t="s">
        <v>711</v>
      </c>
      <c r="H2898" s="177"/>
      <c r="I2898" s="178">
        <v>30492</v>
      </c>
      <c r="J2898" s="177"/>
      <c r="K2898" s="178" t="str">
        <f t="shared" si="45"/>
        <v>***</v>
      </c>
    </row>
    <row r="2899" spans="1:11" x14ac:dyDescent="0.2">
      <c r="A2899" s="1" t="s">
        <v>13</v>
      </c>
      <c r="C2899" s="19" t="s">
        <v>1350</v>
      </c>
      <c r="D2899" s="25" t="s">
        <v>65</v>
      </c>
      <c r="E2899" s="20" t="s">
        <v>66</v>
      </c>
      <c r="F2899" s="21"/>
      <c r="G2899" s="21"/>
      <c r="H2899" s="28">
        <v>42786</v>
      </c>
      <c r="I2899" s="29">
        <v>44495</v>
      </c>
      <c r="J2899" s="28" t="s">
        <v>15</v>
      </c>
      <c r="K2899" s="29">
        <f t="shared" si="45"/>
        <v>1.0399429720001869</v>
      </c>
    </row>
    <row r="2900" spans="1:11" x14ac:dyDescent="0.2">
      <c r="A2900" s="1" t="s">
        <v>16</v>
      </c>
      <c r="C2900" s="22"/>
      <c r="D2900" s="157"/>
      <c r="E2900" s="23" t="s">
        <v>63</v>
      </c>
      <c r="F2900" s="24"/>
      <c r="G2900" s="24"/>
      <c r="H2900" s="30">
        <v>42786</v>
      </c>
      <c r="I2900" s="31">
        <v>44495</v>
      </c>
      <c r="J2900" s="30"/>
      <c r="K2900" s="31">
        <f t="shared" si="45"/>
        <v>1.0399429720001869</v>
      </c>
    </row>
    <row r="2901" spans="1:11" x14ac:dyDescent="0.2">
      <c r="A2901" s="1" t="s">
        <v>528</v>
      </c>
      <c r="C2901" s="173"/>
      <c r="D2901" s="174"/>
      <c r="E2901" s="175" t="s">
        <v>709</v>
      </c>
      <c r="F2901" s="176"/>
      <c r="G2901" s="176"/>
      <c r="H2901" s="177">
        <v>42786</v>
      </c>
      <c r="I2901" s="178">
        <v>44495</v>
      </c>
      <c r="J2901" s="177"/>
      <c r="K2901" s="178">
        <f t="shared" si="45"/>
        <v>1.0399429720001869</v>
      </c>
    </row>
    <row r="2902" spans="1:11" hidden="1" x14ac:dyDescent="0.2">
      <c r="A2902" s="1" t="s">
        <v>528</v>
      </c>
      <c r="C2902" s="173"/>
      <c r="D2902" s="174"/>
      <c r="E2902" s="175"/>
      <c r="F2902" s="176" t="s">
        <v>710</v>
      </c>
      <c r="G2902" s="176" t="s">
        <v>711</v>
      </c>
      <c r="H2902" s="177"/>
      <c r="I2902" s="178">
        <v>44495</v>
      </c>
      <c r="J2902" s="177"/>
      <c r="K2902" s="178" t="str">
        <f t="shared" si="45"/>
        <v>***</v>
      </c>
    </row>
    <row r="2903" spans="1:11" x14ac:dyDescent="0.2">
      <c r="A2903" s="1" t="s">
        <v>13</v>
      </c>
      <c r="C2903" s="19" t="s">
        <v>1351</v>
      </c>
      <c r="D2903" s="25" t="s">
        <v>65</v>
      </c>
      <c r="E2903" s="20" t="s">
        <v>66</v>
      </c>
      <c r="F2903" s="21"/>
      <c r="G2903" s="21"/>
      <c r="H2903" s="28">
        <v>53252</v>
      </c>
      <c r="I2903" s="29">
        <v>62463</v>
      </c>
      <c r="J2903" s="28" t="s">
        <v>15</v>
      </c>
      <c r="K2903" s="29">
        <f t="shared" si="45"/>
        <v>1.1729700292946743</v>
      </c>
    </row>
    <row r="2904" spans="1:11" x14ac:dyDescent="0.2">
      <c r="A2904" s="1" t="s">
        <v>16</v>
      </c>
      <c r="C2904" s="22"/>
      <c r="D2904" s="157"/>
      <c r="E2904" s="23" t="s">
        <v>63</v>
      </c>
      <c r="F2904" s="24"/>
      <c r="G2904" s="24"/>
      <c r="H2904" s="30">
        <v>53252</v>
      </c>
      <c r="I2904" s="31">
        <v>62463</v>
      </c>
      <c r="J2904" s="30"/>
      <c r="K2904" s="31">
        <f t="shared" si="45"/>
        <v>1.1729700292946743</v>
      </c>
    </row>
    <row r="2905" spans="1:11" x14ac:dyDescent="0.2">
      <c r="A2905" s="1" t="s">
        <v>528</v>
      </c>
      <c r="C2905" s="173"/>
      <c r="D2905" s="174"/>
      <c r="E2905" s="175" t="s">
        <v>709</v>
      </c>
      <c r="F2905" s="176"/>
      <c r="G2905" s="176"/>
      <c r="H2905" s="177">
        <v>53252</v>
      </c>
      <c r="I2905" s="178">
        <v>62463</v>
      </c>
      <c r="J2905" s="177"/>
      <c r="K2905" s="178">
        <f t="shared" si="45"/>
        <v>1.1729700292946743</v>
      </c>
    </row>
    <row r="2906" spans="1:11" hidden="1" x14ac:dyDescent="0.2">
      <c r="A2906" s="1" t="s">
        <v>528</v>
      </c>
      <c r="C2906" s="173"/>
      <c r="D2906" s="174"/>
      <c r="E2906" s="175"/>
      <c r="F2906" s="176" t="s">
        <v>710</v>
      </c>
      <c r="G2906" s="176" t="s">
        <v>711</v>
      </c>
      <c r="H2906" s="177"/>
      <c r="I2906" s="178">
        <v>62463</v>
      </c>
      <c r="J2906" s="177"/>
      <c r="K2906" s="178" t="str">
        <f t="shared" si="45"/>
        <v>***</v>
      </c>
    </row>
    <row r="2907" spans="1:11" x14ac:dyDescent="0.2">
      <c r="A2907" s="1" t="s">
        <v>13</v>
      </c>
      <c r="C2907" s="19" t="s">
        <v>1352</v>
      </c>
      <c r="D2907" s="25" t="s">
        <v>65</v>
      </c>
      <c r="E2907" s="20" t="s">
        <v>66</v>
      </c>
      <c r="F2907" s="21"/>
      <c r="G2907" s="21"/>
      <c r="H2907" s="28">
        <v>50963</v>
      </c>
      <c r="I2907" s="29">
        <v>53989</v>
      </c>
      <c r="J2907" s="28" t="s">
        <v>15</v>
      </c>
      <c r="K2907" s="29">
        <f t="shared" si="45"/>
        <v>1.059376410336911</v>
      </c>
    </row>
    <row r="2908" spans="1:11" x14ac:dyDescent="0.2">
      <c r="A2908" s="1" t="s">
        <v>16</v>
      </c>
      <c r="C2908" s="22"/>
      <c r="D2908" s="157"/>
      <c r="E2908" s="23" t="s">
        <v>63</v>
      </c>
      <c r="F2908" s="24"/>
      <c r="G2908" s="24"/>
      <c r="H2908" s="30">
        <v>50963</v>
      </c>
      <c r="I2908" s="31">
        <v>53989</v>
      </c>
      <c r="J2908" s="30"/>
      <c r="K2908" s="31">
        <f t="shared" si="45"/>
        <v>1.059376410336911</v>
      </c>
    </row>
    <row r="2909" spans="1:11" x14ac:dyDescent="0.2">
      <c r="A2909" s="1" t="s">
        <v>528</v>
      </c>
      <c r="C2909" s="173"/>
      <c r="D2909" s="174"/>
      <c r="E2909" s="175" t="s">
        <v>709</v>
      </c>
      <c r="F2909" s="176"/>
      <c r="G2909" s="176"/>
      <c r="H2909" s="177">
        <v>50963</v>
      </c>
      <c r="I2909" s="178">
        <v>53989</v>
      </c>
      <c r="J2909" s="177"/>
      <c r="K2909" s="178">
        <f t="shared" si="45"/>
        <v>1.059376410336911</v>
      </c>
    </row>
    <row r="2910" spans="1:11" hidden="1" x14ac:dyDescent="0.2">
      <c r="A2910" s="1" t="s">
        <v>528</v>
      </c>
      <c r="C2910" s="173"/>
      <c r="D2910" s="174"/>
      <c r="E2910" s="175"/>
      <c r="F2910" s="176" t="s">
        <v>710</v>
      </c>
      <c r="G2910" s="176" t="s">
        <v>711</v>
      </c>
      <c r="H2910" s="177"/>
      <c r="I2910" s="178">
        <v>53989</v>
      </c>
      <c r="J2910" s="177"/>
      <c r="K2910" s="178" t="str">
        <f t="shared" si="45"/>
        <v>***</v>
      </c>
    </row>
    <row r="2911" spans="1:11" x14ac:dyDescent="0.2">
      <c r="A2911" s="1" t="s">
        <v>13</v>
      </c>
      <c r="C2911" s="19" t="s">
        <v>1353</v>
      </c>
      <c r="D2911" s="25" t="s">
        <v>65</v>
      </c>
      <c r="E2911" s="20" t="s">
        <v>66</v>
      </c>
      <c r="F2911" s="21"/>
      <c r="G2911" s="21"/>
      <c r="H2911" s="28">
        <v>64045</v>
      </c>
      <c r="I2911" s="29">
        <v>74768</v>
      </c>
      <c r="J2911" s="28" t="s">
        <v>15</v>
      </c>
      <c r="K2911" s="29">
        <f t="shared" si="45"/>
        <v>1.1674291513779373</v>
      </c>
    </row>
    <row r="2912" spans="1:11" x14ac:dyDescent="0.2">
      <c r="A2912" s="1" t="s">
        <v>16</v>
      </c>
      <c r="C2912" s="22"/>
      <c r="D2912" s="157"/>
      <c r="E2912" s="23" t="s">
        <v>63</v>
      </c>
      <c r="F2912" s="24"/>
      <c r="G2912" s="24"/>
      <c r="H2912" s="30">
        <v>64045</v>
      </c>
      <c r="I2912" s="31">
        <v>74768</v>
      </c>
      <c r="J2912" s="30"/>
      <c r="K2912" s="31">
        <f t="shared" si="45"/>
        <v>1.1674291513779373</v>
      </c>
    </row>
    <row r="2913" spans="1:11" x14ac:dyDescent="0.2">
      <c r="A2913" s="1" t="s">
        <v>528</v>
      </c>
      <c r="C2913" s="173"/>
      <c r="D2913" s="174"/>
      <c r="E2913" s="175" t="s">
        <v>709</v>
      </c>
      <c r="F2913" s="176"/>
      <c r="G2913" s="176"/>
      <c r="H2913" s="177">
        <v>64045</v>
      </c>
      <c r="I2913" s="178">
        <v>74768</v>
      </c>
      <c r="J2913" s="177"/>
      <c r="K2913" s="178">
        <f t="shared" si="45"/>
        <v>1.1674291513779373</v>
      </c>
    </row>
    <row r="2914" spans="1:11" hidden="1" x14ac:dyDescent="0.2">
      <c r="A2914" s="1" t="s">
        <v>528</v>
      </c>
      <c r="C2914" s="173"/>
      <c r="D2914" s="174"/>
      <c r="E2914" s="175"/>
      <c r="F2914" s="176" t="s">
        <v>710</v>
      </c>
      <c r="G2914" s="176" t="s">
        <v>711</v>
      </c>
      <c r="H2914" s="177"/>
      <c r="I2914" s="178">
        <v>74768</v>
      </c>
      <c r="J2914" s="177"/>
      <c r="K2914" s="178" t="str">
        <f t="shared" si="45"/>
        <v>***</v>
      </c>
    </row>
    <row r="2915" spans="1:11" x14ac:dyDescent="0.2">
      <c r="A2915" s="1" t="s">
        <v>13</v>
      </c>
      <c r="C2915" s="19" t="s">
        <v>1354</v>
      </c>
      <c r="D2915" s="25" t="s">
        <v>65</v>
      </c>
      <c r="E2915" s="20" t="s">
        <v>66</v>
      </c>
      <c r="F2915" s="21"/>
      <c r="G2915" s="21"/>
      <c r="H2915" s="28">
        <v>42642</v>
      </c>
      <c r="I2915" s="29">
        <v>46521</v>
      </c>
      <c r="J2915" s="28" t="s">
        <v>15</v>
      </c>
      <c r="K2915" s="29">
        <f t="shared" si="45"/>
        <v>1.090966652596032</v>
      </c>
    </row>
    <row r="2916" spans="1:11" x14ac:dyDescent="0.2">
      <c r="A2916" s="1" t="s">
        <v>16</v>
      </c>
      <c r="C2916" s="22"/>
      <c r="D2916" s="157"/>
      <c r="E2916" s="23" t="s">
        <v>63</v>
      </c>
      <c r="F2916" s="24"/>
      <c r="G2916" s="24"/>
      <c r="H2916" s="30">
        <v>42642</v>
      </c>
      <c r="I2916" s="31">
        <v>46521</v>
      </c>
      <c r="J2916" s="30"/>
      <c r="K2916" s="31">
        <f t="shared" si="45"/>
        <v>1.090966652596032</v>
      </c>
    </row>
    <row r="2917" spans="1:11" x14ac:dyDescent="0.2">
      <c r="A2917" s="1" t="s">
        <v>528</v>
      </c>
      <c r="C2917" s="173"/>
      <c r="D2917" s="174"/>
      <c r="E2917" s="175" t="s">
        <v>709</v>
      </c>
      <c r="F2917" s="176"/>
      <c r="G2917" s="176"/>
      <c r="H2917" s="177">
        <v>42642</v>
      </c>
      <c r="I2917" s="178">
        <v>46521</v>
      </c>
      <c r="J2917" s="177"/>
      <c r="K2917" s="178">
        <f t="shared" si="45"/>
        <v>1.090966652596032</v>
      </c>
    </row>
    <row r="2918" spans="1:11" hidden="1" x14ac:dyDescent="0.2">
      <c r="A2918" s="1" t="s">
        <v>528</v>
      </c>
      <c r="C2918" s="173"/>
      <c r="D2918" s="174"/>
      <c r="E2918" s="175"/>
      <c r="F2918" s="176" t="s">
        <v>710</v>
      </c>
      <c r="G2918" s="176" t="s">
        <v>711</v>
      </c>
      <c r="H2918" s="177"/>
      <c r="I2918" s="178">
        <v>46521</v>
      </c>
      <c r="J2918" s="177"/>
      <c r="K2918" s="178" t="str">
        <f t="shared" si="45"/>
        <v>***</v>
      </c>
    </row>
    <row r="2919" spans="1:11" x14ac:dyDescent="0.2">
      <c r="A2919" s="1" t="s">
        <v>13</v>
      </c>
      <c r="C2919" s="19" t="s">
        <v>1355</v>
      </c>
      <c r="D2919" s="25" t="s">
        <v>65</v>
      </c>
      <c r="E2919" s="20" t="s">
        <v>66</v>
      </c>
      <c r="F2919" s="21"/>
      <c r="G2919" s="21"/>
      <c r="H2919" s="28">
        <v>41574</v>
      </c>
      <c r="I2919" s="29">
        <v>43636</v>
      </c>
      <c r="J2919" s="28" t="s">
        <v>15</v>
      </c>
      <c r="K2919" s="29">
        <f t="shared" si="45"/>
        <v>1.0495983066339538</v>
      </c>
    </row>
    <row r="2920" spans="1:11" x14ac:dyDescent="0.2">
      <c r="A2920" s="1" t="s">
        <v>16</v>
      </c>
      <c r="C2920" s="22"/>
      <c r="D2920" s="157"/>
      <c r="E2920" s="23" t="s">
        <v>63</v>
      </c>
      <c r="F2920" s="24"/>
      <c r="G2920" s="24"/>
      <c r="H2920" s="30">
        <v>41574</v>
      </c>
      <c r="I2920" s="31">
        <v>43636</v>
      </c>
      <c r="J2920" s="30"/>
      <c r="K2920" s="31">
        <f t="shared" si="45"/>
        <v>1.0495983066339538</v>
      </c>
    </row>
    <row r="2921" spans="1:11" x14ac:dyDescent="0.2">
      <c r="A2921" s="1" t="s">
        <v>528</v>
      </c>
      <c r="C2921" s="173"/>
      <c r="D2921" s="174"/>
      <c r="E2921" s="175" t="s">
        <v>709</v>
      </c>
      <c r="F2921" s="176"/>
      <c r="G2921" s="176"/>
      <c r="H2921" s="177">
        <v>41574</v>
      </c>
      <c r="I2921" s="178">
        <v>43636</v>
      </c>
      <c r="J2921" s="177"/>
      <c r="K2921" s="178">
        <f t="shared" si="45"/>
        <v>1.0495983066339538</v>
      </c>
    </row>
    <row r="2922" spans="1:11" hidden="1" x14ac:dyDescent="0.2">
      <c r="A2922" s="1" t="s">
        <v>528</v>
      </c>
      <c r="C2922" s="173"/>
      <c r="D2922" s="174"/>
      <c r="E2922" s="175"/>
      <c r="F2922" s="176" t="s">
        <v>710</v>
      </c>
      <c r="G2922" s="176" t="s">
        <v>711</v>
      </c>
      <c r="H2922" s="177"/>
      <c r="I2922" s="178">
        <v>43636</v>
      </c>
      <c r="J2922" s="177"/>
      <c r="K2922" s="178" t="str">
        <f t="shared" si="45"/>
        <v>***</v>
      </c>
    </row>
    <row r="2923" spans="1:11" x14ac:dyDescent="0.2">
      <c r="A2923" s="1" t="s">
        <v>13</v>
      </c>
      <c r="C2923" s="19" t="s">
        <v>1356</v>
      </c>
      <c r="D2923" s="25" t="s">
        <v>64</v>
      </c>
      <c r="E2923" s="20" t="s">
        <v>713</v>
      </c>
      <c r="F2923" s="21"/>
      <c r="G2923" s="21"/>
      <c r="H2923" s="28">
        <v>23429</v>
      </c>
      <c r="I2923" s="29">
        <v>24217</v>
      </c>
      <c r="J2923" s="28" t="s">
        <v>15</v>
      </c>
      <c r="K2923" s="29">
        <f t="shared" si="45"/>
        <v>1.0336335310939435</v>
      </c>
    </row>
    <row r="2924" spans="1:11" x14ac:dyDescent="0.2">
      <c r="A2924" s="1" t="s">
        <v>16</v>
      </c>
      <c r="C2924" s="22"/>
      <c r="D2924" s="157"/>
      <c r="E2924" s="23" t="s">
        <v>786</v>
      </c>
      <c r="F2924" s="24"/>
      <c r="G2924" s="24"/>
      <c r="H2924" s="30">
        <v>23429</v>
      </c>
      <c r="I2924" s="31">
        <v>24217</v>
      </c>
      <c r="J2924" s="30"/>
      <c r="K2924" s="31">
        <f t="shared" si="45"/>
        <v>1.0336335310939435</v>
      </c>
    </row>
    <row r="2925" spans="1:11" x14ac:dyDescent="0.2">
      <c r="A2925" s="1" t="s">
        <v>528</v>
      </c>
      <c r="C2925" s="173"/>
      <c r="D2925" s="174"/>
      <c r="E2925" s="175" t="s">
        <v>529</v>
      </c>
      <c r="F2925" s="176"/>
      <c r="G2925" s="176"/>
      <c r="H2925" s="177">
        <v>2387</v>
      </c>
      <c r="I2925" s="178">
        <v>2387</v>
      </c>
      <c r="J2925" s="177"/>
      <c r="K2925" s="178">
        <f t="shared" si="45"/>
        <v>1</v>
      </c>
    </row>
    <row r="2926" spans="1:11" hidden="1" x14ac:dyDescent="0.2">
      <c r="A2926" s="1" t="s">
        <v>528</v>
      </c>
      <c r="C2926" s="173"/>
      <c r="D2926" s="174"/>
      <c r="E2926" s="175"/>
      <c r="F2926" s="176" t="s">
        <v>530</v>
      </c>
      <c r="G2926" s="176" t="s">
        <v>726</v>
      </c>
      <c r="H2926" s="177"/>
      <c r="I2926" s="178">
        <v>2387</v>
      </c>
      <c r="J2926" s="177"/>
      <c r="K2926" s="178" t="str">
        <f t="shared" si="45"/>
        <v>***</v>
      </c>
    </row>
    <row r="2927" spans="1:11" x14ac:dyDescent="0.2">
      <c r="A2927" s="1" t="s">
        <v>528</v>
      </c>
      <c r="C2927" s="173"/>
      <c r="D2927" s="174"/>
      <c r="E2927" s="175" t="s">
        <v>709</v>
      </c>
      <c r="F2927" s="176"/>
      <c r="G2927" s="176"/>
      <c r="H2927" s="177">
        <v>21042</v>
      </c>
      <c r="I2927" s="178">
        <v>21830</v>
      </c>
      <c r="J2927" s="177"/>
      <c r="K2927" s="178">
        <f t="shared" si="45"/>
        <v>1.0374489117004086</v>
      </c>
    </row>
    <row r="2928" spans="1:11" hidden="1" x14ac:dyDescent="0.2">
      <c r="A2928" s="1" t="s">
        <v>528</v>
      </c>
      <c r="C2928" s="173"/>
      <c r="D2928" s="174"/>
      <c r="E2928" s="175"/>
      <c r="F2928" s="176" t="s">
        <v>710</v>
      </c>
      <c r="G2928" s="176" t="s">
        <v>726</v>
      </c>
      <c r="H2928" s="177"/>
      <c r="I2928" s="178">
        <v>21830</v>
      </c>
      <c r="J2928" s="177"/>
      <c r="K2928" s="178" t="str">
        <f t="shared" si="45"/>
        <v>***</v>
      </c>
    </row>
    <row r="2929" spans="1:11" x14ac:dyDescent="0.2">
      <c r="A2929" s="1" t="s">
        <v>13</v>
      </c>
      <c r="C2929" s="19" t="s">
        <v>1357</v>
      </c>
      <c r="D2929" s="25" t="s">
        <v>65</v>
      </c>
      <c r="E2929" s="20" t="s">
        <v>66</v>
      </c>
      <c r="F2929" s="21"/>
      <c r="G2929" s="21"/>
      <c r="H2929" s="28">
        <v>28930</v>
      </c>
      <c r="I2929" s="29">
        <v>32806</v>
      </c>
      <c r="J2929" s="28" t="s">
        <v>15</v>
      </c>
      <c r="K2929" s="29">
        <f t="shared" si="45"/>
        <v>1.1339785689595576</v>
      </c>
    </row>
    <row r="2930" spans="1:11" x14ac:dyDescent="0.2">
      <c r="A2930" s="1" t="s">
        <v>16</v>
      </c>
      <c r="C2930" s="22"/>
      <c r="D2930" s="157"/>
      <c r="E2930" s="23" t="s">
        <v>63</v>
      </c>
      <c r="F2930" s="24"/>
      <c r="G2930" s="24"/>
      <c r="H2930" s="30">
        <v>28930</v>
      </c>
      <c r="I2930" s="31">
        <v>32806</v>
      </c>
      <c r="J2930" s="30"/>
      <c r="K2930" s="31">
        <f t="shared" si="45"/>
        <v>1.1339785689595576</v>
      </c>
    </row>
    <row r="2931" spans="1:11" x14ac:dyDescent="0.2">
      <c r="A2931" s="1" t="s">
        <v>528</v>
      </c>
      <c r="C2931" s="173"/>
      <c r="D2931" s="174"/>
      <c r="E2931" s="175" t="s">
        <v>709</v>
      </c>
      <c r="F2931" s="176"/>
      <c r="G2931" s="176"/>
      <c r="H2931" s="177">
        <v>28930</v>
      </c>
      <c r="I2931" s="178">
        <v>32806</v>
      </c>
      <c r="J2931" s="177"/>
      <c r="K2931" s="178">
        <f t="shared" si="45"/>
        <v>1.1339785689595576</v>
      </c>
    </row>
    <row r="2932" spans="1:11" hidden="1" x14ac:dyDescent="0.2">
      <c r="A2932" s="1" t="s">
        <v>528</v>
      </c>
      <c r="C2932" s="173"/>
      <c r="D2932" s="174"/>
      <c r="E2932" s="175"/>
      <c r="F2932" s="176" t="s">
        <v>710</v>
      </c>
      <c r="G2932" s="176" t="s">
        <v>711</v>
      </c>
      <c r="H2932" s="177"/>
      <c r="I2932" s="178">
        <v>32806</v>
      </c>
      <c r="J2932" s="177"/>
      <c r="K2932" s="178" t="str">
        <f t="shared" si="45"/>
        <v>***</v>
      </c>
    </row>
    <row r="2933" spans="1:11" x14ac:dyDescent="0.2">
      <c r="A2933" s="1" t="s">
        <v>13</v>
      </c>
      <c r="C2933" s="19" t="s">
        <v>1358</v>
      </c>
      <c r="D2933" s="25" t="s">
        <v>65</v>
      </c>
      <c r="E2933" s="20" t="s">
        <v>66</v>
      </c>
      <c r="F2933" s="21"/>
      <c r="G2933" s="21"/>
      <c r="H2933" s="28">
        <v>24193</v>
      </c>
      <c r="I2933" s="29">
        <v>28661</v>
      </c>
      <c r="J2933" s="28" t="s">
        <v>15</v>
      </c>
      <c r="K2933" s="29">
        <f t="shared" si="45"/>
        <v>1.1846815194477742</v>
      </c>
    </row>
    <row r="2934" spans="1:11" x14ac:dyDescent="0.2">
      <c r="A2934" s="1" t="s">
        <v>16</v>
      </c>
      <c r="C2934" s="22"/>
      <c r="D2934" s="157"/>
      <c r="E2934" s="23" t="s">
        <v>63</v>
      </c>
      <c r="F2934" s="24"/>
      <c r="G2934" s="24"/>
      <c r="H2934" s="30">
        <v>24193</v>
      </c>
      <c r="I2934" s="31">
        <v>28661</v>
      </c>
      <c r="J2934" s="30"/>
      <c r="K2934" s="31">
        <f t="shared" si="45"/>
        <v>1.1846815194477742</v>
      </c>
    </row>
    <row r="2935" spans="1:11" x14ac:dyDescent="0.2">
      <c r="A2935" s="1" t="s">
        <v>528</v>
      </c>
      <c r="C2935" s="173"/>
      <c r="D2935" s="174"/>
      <c r="E2935" s="175" t="s">
        <v>709</v>
      </c>
      <c r="F2935" s="176"/>
      <c r="G2935" s="176"/>
      <c r="H2935" s="177">
        <v>24193</v>
      </c>
      <c r="I2935" s="178">
        <v>28661</v>
      </c>
      <c r="J2935" s="177"/>
      <c r="K2935" s="178">
        <f t="shared" si="45"/>
        <v>1.1846815194477742</v>
      </c>
    </row>
    <row r="2936" spans="1:11" hidden="1" x14ac:dyDescent="0.2">
      <c r="A2936" s="1" t="s">
        <v>528</v>
      </c>
      <c r="C2936" s="173"/>
      <c r="D2936" s="174"/>
      <c r="E2936" s="175"/>
      <c r="F2936" s="176" t="s">
        <v>710</v>
      </c>
      <c r="G2936" s="176" t="s">
        <v>711</v>
      </c>
      <c r="H2936" s="177"/>
      <c r="I2936" s="178">
        <v>28661</v>
      </c>
      <c r="J2936" s="177"/>
      <c r="K2936" s="178" t="str">
        <f t="shared" si="45"/>
        <v>***</v>
      </c>
    </row>
    <row r="2937" spans="1:11" x14ac:dyDescent="0.2">
      <c r="A2937" s="1" t="s">
        <v>13</v>
      </c>
      <c r="C2937" s="19" t="s">
        <v>1359</v>
      </c>
      <c r="D2937" s="25" t="s">
        <v>64</v>
      </c>
      <c r="E2937" s="20" t="s">
        <v>713</v>
      </c>
      <c r="F2937" s="21"/>
      <c r="G2937" s="21"/>
      <c r="H2937" s="28">
        <v>14617</v>
      </c>
      <c r="I2937" s="29">
        <v>14582</v>
      </c>
      <c r="J2937" s="28" t="s">
        <v>15</v>
      </c>
      <c r="K2937" s="29">
        <f t="shared" si="45"/>
        <v>0.99760552781008416</v>
      </c>
    </row>
    <row r="2938" spans="1:11" x14ac:dyDescent="0.2">
      <c r="A2938" s="1" t="s">
        <v>16</v>
      </c>
      <c r="C2938" s="22"/>
      <c r="D2938" s="157"/>
      <c r="E2938" s="23" t="s">
        <v>786</v>
      </c>
      <c r="F2938" s="24"/>
      <c r="G2938" s="24"/>
      <c r="H2938" s="30">
        <v>14617</v>
      </c>
      <c r="I2938" s="31">
        <v>14582</v>
      </c>
      <c r="J2938" s="30"/>
      <c r="K2938" s="31">
        <f t="shared" si="45"/>
        <v>0.99760552781008416</v>
      </c>
    </row>
    <row r="2939" spans="1:11" x14ac:dyDescent="0.2">
      <c r="A2939" s="1" t="s">
        <v>528</v>
      </c>
      <c r="C2939" s="173"/>
      <c r="D2939" s="174"/>
      <c r="E2939" s="175" t="s">
        <v>529</v>
      </c>
      <c r="F2939" s="176"/>
      <c r="G2939" s="176"/>
      <c r="H2939" s="177">
        <v>728</v>
      </c>
      <c r="I2939" s="178">
        <v>728</v>
      </c>
      <c r="J2939" s="177"/>
      <c r="K2939" s="178">
        <f t="shared" si="45"/>
        <v>1</v>
      </c>
    </row>
    <row r="2940" spans="1:11" hidden="1" x14ac:dyDescent="0.2">
      <c r="A2940" s="1" t="s">
        <v>528</v>
      </c>
      <c r="C2940" s="173"/>
      <c r="D2940" s="174"/>
      <c r="E2940" s="175"/>
      <c r="F2940" s="176" t="s">
        <v>530</v>
      </c>
      <c r="G2940" s="176" t="s">
        <v>726</v>
      </c>
      <c r="H2940" s="177"/>
      <c r="I2940" s="178">
        <v>728</v>
      </c>
      <c r="J2940" s="177"/>
      <c r="K2940" s="178" t="str">
        <f t="shared" ref="K2940:K3003" si="46">IF(H2940=0,"***",I2940/H2940)</f>
        <v>***</v>
      </c>
    </row>
    <row r="2941" spans="1:11" x14ac:dyDescent="0.2">
      <c r="A2941" s="1" t="s">
        <v>528</v>
      </c>
      <c r="C2941" s="173"/>
      <c r="D2941" s="174"/>
      <c r="E2941" s="175" t="s">
        <v>709</v>
      </c>
      <c r="F2941" s="176"/>
      <c r="G2941" s="176"/>
      <c r="H2941" s="177">
        <v>13889</v>
      </c>
      <c r="I2941" s="178">
        <v>13854</v>
      </c>
      <c r="J2941" s="177"/>
      <c r="K2941" s="178">
        <f t="shared" si="46"/>
        <v>0.99748002015983872</v>
      </c>
    </row>
    <row r="2942" spans="1:11" hidden="1" x14ac:dyDescent="0.2">
      <c r="A2942" s="1" t="s">
        <v>528</v>
      </c>
      <c r="C2942" s="173"/>
      <c r="D2942" s="174"/>
      <c r="E2942" s="175"/>
      <c r="F2942" s="176" t="s">
        <v>710</v>
      </c>
      <c r="G2942" s="176" t="s">
        <v>726</v>
      </c>
      <c r="H2942" s="177"/>
      <c r="I2942" s="178">
        <v>13854</v>
      </c>
      <c r="J2942" s="177"/>
      <c r="K2942" s="178" t="str">
        <f t="shared" si="46"/>
        <v>***</v>
      </c>
    </row>
    <row r="2943" spans="1:11" x14ac:dyDescent="0.2">
      <c r="A2943" s="1" t="s">
        <v>13</v>
      </c>
      <c r="C2943" s="19" t="s">
        <v>1360</v>
      </c>
      <c r="D2943" s="25" t="s">
        <v>65</v>
      </c>
      <c r="E2943" s="20" t="s">
        <v>66</v>
      </c>
      <c r="F2943" s="21"/>
      <c r="G2943" s="21"/>
      <c r="H2943" s="28">
        <v>30752</v>
      </c>
      <c r="I2943" s="29">
        <v>31895</v>
      </c>
      <c r="J2943" s="28" t="s">
        <v>15</v>
      </c>
      <c r="K2943" s="29">
        <f t="shared" si="46"/>
        <v>1.0371683142559833</v>
      </c>
    </row>
    <row r="2944" spans="1:11" x14ac:dyDescent="0.2">
      <c r="A2944" s="1" t="s">
        <v>16</v>
      </c>
      <c r="C2944" s="22"/>
      <c r="D2944" s="157"/>
      <c r="E2944" s="23" t="s">
        <v>63</v>
      </c>
      <c r="F2944" s="24"/>
      <c r="G2944" s="24"/>
      <c r="H2944" s="30">
        <v>30752</v>
      </c>
      <c r="I2944" s="31">
        <v>31895</v>
      </c>
      <c r="J2944" s="30"/>
      <c r="K2944" s="31">
        <f t="shared" si="46"/>
        <v>1.0371683142559833</v>
      </c>
    </row>
    <row r="2945" spans="1:11" x14ac:dyDescent="0.2">
      <c r="A2945" s="1" t="s">
        <v>528</v>
      </c>
      <c r="C2945" s="173"/>
      <c r="D2945" s="174"/>
      <c r="E2945" s="175" t="s">
        <v>709</v>
      </c>
      <c r="F2945" s="176"/>
      <c r="G2945" s="176"/>
      <c r="H2945" s="177">
        <v>30752</v>
      </c>
      <c r="I2945" s="178">
        <v>31895</v>
      </c>
      <c r="J2945" s="177"/>
      <c r="K2945" s="178">
        <f t="shared" si="46"/>
        <v>1.0371683142559833</v>
      </c>
    </row>
    <row r="2946" spans="1:11" hidden="1" x14ac:dyDescent="0.2">
      <c r="A2946" s="1" t="s">
        <v>528</v>
      </c>
      <c r="C2946" s="173"/>
      <c r="D2946" s="174"/>
      <c r="E2946" s="175"/>
      <c r="F2946" s="176" t="s">
        <v>710</v>
      </c>
      <c r="G2946" s="176" t="s">
        <v>711</v>
      </c>
      <c r="H2946" s="177"/>
      <c r="I2946" s="178">
        <v>31895</v>
      </c>
      <c r="J2946" s="177"/>
      <c r="K2946" s="178" t="str">
        <f t="shared" si="46"/>
        <v>***</v>
      </c>
    </row>
    <row r="2947" spans="1:11" x14ac:dyDescent="0.2">
      <c r="A2947" s="1" t="s">
        <v>13</v>
      </c>
      <c r="C2947" s="19" t="s">
        <v>1361</v>
      </c>
      <c r="D2947" s="25" t="s">
        <v>65</v>
      </c>
      <c r="E2947" s="20" t="s">
        <v>66</v>
      </c>
      <c r="F2947" s="21"/>
      <c r="G2947" s="21"/>
      <c r="H2947" s="28">
        <v>64719</v>
      </c>
      <c r="I2947" s="29">
        <v>78598</v>
      </c>
      <c r="J2947" s="28" t="s">
        <v>15</v>
      </c>
      <c r="K2947" s="29">
        <f t="shared" si="46"/>
        <v>1.2144501614672663</v>
      </c>
    </row>
    <row r="2948" spans="1:11" x14ac:dyDescent="0.2">
      <c r="A2948" s="1" t="s">
        <v>16</v>
      </c>
      <c r="C2948" s="22"/>
      <c r="D2948" s="157"/>
      <c r="E2948" s="23" t="s">
        <v>63</v>
      </c>
      <c r="F2948" s="24"/>
      <c r="G2948" s="24"/>
      <c r="H2948" s="30">
        <v>64719</v>
      </c>
      <c r="I2948" s="31">
        <v>78598</v>
      </c>
      <c r="J2948" s="30"/>
      <c r="K2948" s="31">
        <f t="shared" si="46"/>
        <v>1.2144501614672663</v>
      </c>
    </row>
    <row r="2949" spans="1:11" x14ac:dyDescent="0.2">
      <c r="A2949" s="1" t="s">
        <v>528</v>
      </c>
      <c r="C2949" s="173"/>
      <c r="D2949" s="174"/>
      <c r="E2949" s="175" t="s">
        <v>709</v>
      </c>
      <c r="F2949" s="176"/>
      <c r="G2949" s="176"/>
      <c r="H2949" s="177">
        <v>64719</v>
      </c>
      <c r="I2949" s="178">
        <v>78598</v>
      </c>
      <c r="J2949" s="177"/>
      <c r="K2949" s="178">
        <f t="shared" si="46"/>
        <v>1.2144501614672663</v>
      </c>
    </row>
    <row r="2950" spans="1:11" hidden="1" x14ac:dyDescent="0.2">
      <c r="A2950" s="1" t="s">
        <v>528</v>
      </c>
      <c r="C2950" s="173"/>
      <c r="D2950" s="174"/>
      <c r="E2950" s="175"/>
      <c r="F2950" s="176" t="s">
        <v>710</v>
      </c>
      <c r="G2950" s="176" t="s">
        <v>711</v>
      </c>
      <c r="H2950" s="177"/>
      <c r="I2950" s="178">
        <v>78598</v>
      </c>
      <c r="J2950" s="177"/>
      <c r="K2950" s="178" t="str">
        <f t="shared" si="46"/>
        <v>***</v>
      </c>
    </row>
    <row r="2951" spans="1:11" x14ac:dyDescent="0.2">
      <c r="A2951" s="1" t="s">
        <v>13</v>
      </c>
      <c r="C2951" s="19" t="s">
        <v>1362</v>
      </c>
      <c r="D2951" s="25" t="s">
        <v>65</v>
      </c>
      <c r="E2951" s="20" t="s">
        <v>66</v>
      </c>
      <c r="F2951" s="21"/>
      <c r="G2951" s="21"/>
      <c r="H2951" s="28">
        <v>32854</v>
      </c>
      <c r="I2951" s="29">
        <v>38764</v>
      </c>
      <c r="J2951" s="28" t="s">
        <v>15</v>
      </c>
      <c r="K2951" s="29">
        <f t="shared" si="46"/>
        <v>1.17988677177817</v>
      </c>
    </row>
    <row r="2952" spans="1:11" x14ac:dyDescent="0.2">
      <c r="A2952" s="1" t="s">
        <v>16</v>
      </c>
      <c r="C2952" s="22"/>
      <c r="D2952" s="157"/>
      <c r="E2952" s="23" t="s">
        <v>63</v>
      </c>
      <c r="F2952" s="24"/>
      <c r="G2952" s="24"/>
      <c r="H2952" s="30">
        <v>32854</v>
      </c>
      <c r="I2952" s="31">
        <v>38764</v>
      </c>
      <c r="J2952" s="30"/>
      <c r="K2952" s="31">
        <f t="shared" si="46"/>
        <v>1.17988677177817</v>
      </c>
    </row>
    <row r="2953" spans="1:11" x14ac:dyDescent="0.2">
      <c r="A2953" s="1" t="s">
        <v>528</v>
      </c>
      <c r="C2953" s="173"/>
      <c r="D2953" s="174"/>
      <c r="E2953" s="175" t="s">
        <v>709</v>
      </c>
      <c r="F2953" s="176"/>
      <c r="G2953" s="176"/>
      <c r="H2953" s="177">
        <v>32854</v>
      </c>
      <c r="I2953" s="178">
        <v>38764</v>
      </c>
      <c r="J2953" s="177"/>
      <c r="K2953" s="178">
        <f t="shared" si="46"/>
        <v>1.17988677177817</v>
      </c>
    </row>
    <row r="2954" spans="1:11" hidden="1" x14ac:dyDescent="0.2">
      <c r="A2954" s="1" t="s">
        <v>528</v>
      </c>
      <c r="C2954" s="173"/>
      <c r="D2954" s="174"/>
      <c r="E2954" s="175"/>
      <c r="F2954" s="176" t="s">
        <v>710</v>
      </c>
      <c r="G2954" s="176" t="s">
        <v>711</v>
      </c>
      <c r="H2954" s="177"/>
      <c r="I2954" s="178">
        <v>38764</v>
      </c>
      <c r="J2954" s="177"/>
      <c r="K2954" s="178" t="str">
        <f t="shared" si="46"/>
        <v>***</v>
      </c>
    </row>
    <row r="2955" spans="1:11" x14ac:dyDescent="0.2">
      <c r="A2955" s="1" t="s">
        <v>13</v>
      </c>
      <c r="C2955" s="19" t="s">
        <v>1363</v>
      </c>
      <c r="D2955" s="25" t="s">
        <v>65</v>
      </c>
      <c r="E2955" s="20" t="s">
        <v>66</v>
      </c>
      <c r="F2955" s="21"/>
      <c r="G2955" s="21"/>
      <c r="H2955" s="28">
        <v>84252</v>
      </c>
      <c r="I2955" s="29">
        <v>92865</v>
      </c>
      <c r="J2955" s="28" t="s">
        <v>15</v>
      </c>
      <c r="K2955" s="29">
        <f t="shared" si="46"/>
        <v>1.102229027204102</v>
      </c>
    </row>
    <row r="2956" spans="1:11" x14ac:dyDescent="0.2">
      <c r="A2956" s="1" t="s">
        <v>16</v>
      </c>
      <c r="C2956" s="22"/>
      <c r="D2956" s="157"/>
      <c r="E2956" s="23" t="s">
        <v>63</v>
      </c>
      <c r="F2956" s="24"/>
      <c r="G2956" s="24"/>
      <c r="H2956" s="30">
        <v>84252</v>
      </c>
      <c r="I2956" s="31">
        <v>92865</v>
      </c>
      <c r="J2956" s="30"/>
      <c r="K2956" s="31">
        <f t="shared" si="46"/>
        <v>1.102229027204102</v>
      </c>
    </row>
    <row r="2957" spans="1:11" x14ac:dyDescent="0.2">
      <c r="A2957" s="1" t="s">
        <v>528</v>
      </c>
      <c r="C2957" s="173"/>
      <c r="D2957" s="174"/>
      <c r="E2957" s="175" t="s">
        <v>709</v>
      </c>
      <c r="F2957" s="176"/>
      <c r="G2957" s="176"/>
      <c r="H2957" s="177">
        <v>84252</v>
      </c>
      <c r="I2957" s="178">
        <v>92865</v>
      </c>
      <c r="J2957" s="177"/>
      <c r="K2957" s="178">
        <f t="shared" si="46"/>
        <v>1.102229027204102</v>
      </c>
    </row>
    <row r="2958" spans="1:11" hidden="1" x14ac:dyDescent="0.2">
      <c r="A2958" s="1" t="s">
        <v>528</v>
      </c>
      <c r="C2958" s="173"/>
      <c r="D2958" s="174"/>
      <c r="E2958" s="175"/>
      <c r="F2958" s="176" t="s">
        <v>710</v>
      </c>
      <c r="G2958" s="176" t="s">
        <v>711</v>
      </c>
      <c r="H2958" s="177"/>
      <c r="I2958" s="178">
        <v>92865</v>
      </c>
      <c r="J2958" s="177"/>
      <c r="K2958" s="178" t="str">
        <f t="shared" si="46"/>
        <v>***</v>
      </c>
    </row>
    <row r="2959" spans="1:11" x14ac:dyDescent="0.2">
      <c r="A2959" s="1" t="s">
        <v>13</v>
      </c>
      <c r="C2959" s="19" t="s">
        <v>1364</v>
      </c>
      <c r="D2959" s="25" t="s">
        <v>65</v>
      </c>
      <c r="E2959" s="20" t="s">
        <v>66</v>
      </c>
      <c r="F2959" s="21"/>
      <c r="G2959" s="21"/>
      <c r="H2959" s="28">
        <v>56959</v>
      </c>
      <c r="I2959" s="29">
        <v>61545</v>
      </c>
      <c r="J2959" s="28" t="s">
        <v>15</v>
      </c>
      <c r="K2959" s="29">
        <f t="shared" si="46"/>
        <v>1.0805140539686442</v>
      </c>
    </row>
    <row r="2960" spans="1:11" x14ac:dyDescent="0.2">
      <c r="A2960" s="1" t="s">
        <v>16</v>
      </c>
      <c r="C2960" s="22"/>
      <c r="D2960" s="157"/>
      <c r="E2960" s="23" t="s">
        <v>63</v>
      </c>
      <c r="F2960" s="24"/>
      <c r="G2960" s="24"/>
      <c r="H2960" s="30">
        <v>56959</v>
      </c>
      <c r="I2960" s="31">
        <v>61545</v>
      </c>
      <c r="J2960" s="30"/>
      <c r="K2960" s="31">
        <f t="shared" si="46"/>
        <v>1.0805140539686442</v>
      </c>
    </row>
    <row r="2961" spans="1:11" x14ac:dyDescent="0.2">
      <c r="A2961" s="1" t="s">
        <v>528</v>
      </c>
      <c r="C2961" s="173"/>
      <c r="D2961" s="174"/>
      <c r="E2961" s="175" t="s">
        <v>709</v>
      </c>
      <c r="F2961" s="176"/>
      <c r="G2961" s="176"/>
      <c r="H2961" s="177">
        <v>56959</v>
      </c>
      <c r="I2961" s="178">
        <v>61545</v>
      </c>
      <c r="J2961" s="177"/>
      <c r="K2961" s="178">
        <f t="shared" si="46"/>
        <v>1.0805140539686442</v>
      </c>
    </row>
    <row r="2962" spans="1:11" hidden="1" x14ac:dyDescent="0.2">
      <c r="A2962" s="1" t="s">
        <v>528</v>
      </c>
      <c r="C2962" s="173"/>
      <c r="D2962" s="174"/>
      <c r="E2962" s="175"/>
      <c r="F2962" s="176" t="s">
        <v>710</v>
      </c>
      <c r="G2962" s="176" t="s">
        <v>711</v>
      </c>
      <c r="H2962" s="177"/>
      <c r="I2962" s="178">
        <v>61545</v>
      </c>
      <c r="J2962" s="177"/>
      <c r="K2962" s="178" t="str">
        <f t="shared" si="46"/>
        <v>***</v>
      </c>
    </row>
    <row r="2963" spans="1:11" x14ac:dyDescent="0.2">
      <c r="A2963" s="1" t="s">
        <v>13</v>
      </c>
      <c r="C2963" s="19" t="s">
        <v>1365</v>
      </c>
      <c r="D2963" s="25" t="s">
        <v>65</v>
      </c>
      <c r="E2963" s="20" t="s">
        <v>66</v>
      </c>
      <c r="F2963" s="21"/>
      <c r="G2963" s="21"/>
      <c r="H2963" s="28">
        <v>31097</v>
      </c>
      <c r="I2963" s="29">
        <v>33551</v>
      </c>
      <c r="J2963" s="28" t="s">
        <v>15</v>
      </c>
      <c r="K2963" s="29">
        <f t="shared" si="46"/>
        <v>1.0789143647297168</v>
      </c>
    </row>
    <row r="2964" spans="1:11" x14ac:dyDescent="0.2">
      <c r="A2964" s="1" t="s">
        <v>16</v>
      </c>
      <c r="C2964" s="22"/>
      <c r="D2964" s="157"/>
      <c r="E2964" s="23" t="s">
        <v>1205</v>
      </c>
      <c r="F2964" s="24"/>
      <c r="G2964" s="24"/>
      <c r="H2964" s="30">
        <v>31097</v>
      </c>
      <c r="I2964" s="31">
        <v>33551</v>
      </c>
      <c r="J2964" s="30"/>
      <c r="K2964" s="31">
        <f t="shared" si="46"/>
        <v>1.0789143647297168</v>
      </c>
    </row>
    <row r="2965" spans="1:11" x14ac:dyDescent="0.2">
      <c r="A2965" s="1" t="s">
        <v>528</v>
      </c>
      <c r="C2965" s="173"/>
      <c r="D2965" s="174"/>
      <c r="E2965" s="175" t="s">
        <v>709</v>
      </c>
      <c r="F2965" s="176"/>
      <c r="G2965" s="176"/>
      <c r="H2965" s="177">
        <v>31097</v>
      </c>
      <c r="I2965" s="178">
        <v>33551</v>
      </c>
      <c r="J2965" s="177"/>
      <c r="K2965" s="178">
        <f t="shared" si="46"/>
        <v>1.0789143647297168</v>
      </c>
    </row>
    <row r="2966" spans="1:11" hidden="1" x14ac:dyDescent="0.2">
      <c r="A2966" s="1" t="s">
        <v>528</v>
      </c>
      <c r="C2966" s="173"/>
      <c r="D2966" s="174"/>
      <c r="E2966" s="175"/>
      <c r="F2966" s="176" t="s">
        <v>710</v>
      </c>
      <c r="G2966" s="176" t="s">
        <v>711</v>
      </c>
      <c r="H2966" s="177"/>
      <c r="I2966" s="178">
        <v>33551</v>
      </c>
      <c r="J2966" s="177"/>
      <c r="K2966" s="178" t="str">
        <f t="shared" si="46"/>
        <v>***</v>
      </c>
    </row>
    <row r="2967" spans="1:11" x14ac:dyDescent="0.2">
      <c r="A2967" s="1" t="s">
        <v>13</v>
      </c>
      <c r="C2967" s="19" t="s">
        <v>1366</v>
      </c>
      <c r="D2967" s="25" t="s">
        <v>65</v>
      </c>
      <c r="E2967" s="20" t="s">
        <v>66</v>
      </c>
      <c r="F2967" s="21"/>
      <c r="G2967" s="21"/>
      <c r="H2967" s="28">
        <v>35032</v>
      </c>
      <c r="I2967" s="29">
        <v>37524</v>
      </c>
      <c r="J2967" s="28" t="s">
        <v>15</v>
      </c>
      <c r="K2967" s="29">
        <f t="shared" si="46"/>
        <v>1.0711349623201645</v>
      </c>
    </row>
    <row r="2968" spans="1:11" x14ac:dyDescent="0.2">
      <c r="A2968" s="1" t="s">
        <v>16</v>
      </c>
      <c r="C2968" s="22"/>
      <c r="D2968" s="157"/>
      <c r="E2968" s="23" t="s">
        <v>63</v>
      </c>
      <c r="F2968" s="24"/>
      <c r="G2968" s="24"/>
      <c r="H2968" s="30">
        <v>35032</v>
      </c>
      <c r="I2968" s="31">
        <v>37524</v>
      </c>
      <c r="J2968" s="30"/>
      <c r="K2968" s="31">
        <f t="shared" si="46"/>
        <v>1.0711349623201645</v>
      </c>
    </row>
    <row r="2969" spans="1:11" x14ac:dyDescent="0.2">
      <c r="A2969" s="1" t="s">
        <v>528</v>
      </c>
      <c r="C2969" s="173"/>
      <c r="D2969" s="174"/>
      <c r="E2969" s="175" t="s">
        <v>709</v>
      </c>
      <c r="F2969" s="176"/>
      <c r="G2969" s="176"/>
      <c r="H2969" s="177">
        <v>35032</v>
      </c>
      <c r="I2969" s="178">
        <v>37524</v>
      </c>
      <c r="J2969" s="177"/>
      <c r="K2969" s="178">
        <f t="shared" si="46"/>
        <v>1.0711349623201645</v>
      </c>
    </row>
    <row r="2970" spans="1:11" hidden="1" x14ac:dyDescent="0.2">
      <c r="A2970" s="1" t="s">
        <v>528</v>
      </c>
      <c r="C2970" s="173"/>
      <c r="D2970" s="174"/>
      <c r="E2970" s="175"/>
      <c r="F2970" s="176" t="s">
        <v>710</v>
      </c>
      <c r="G2970" s="176" t="s">
        <v>711</v>
      </c>
      <c r="H2970" s="177"/>
      <c r="I2970" s="178">
        <v>37524</v>
      </c>
      <c r="J2970" s="177"/>
      <c r="K2970" s="178" t="str">
        <f t="shared" si="46"/>
        <v>***</v>
      </c>
    </row>
    <row r="2971" spans="1:11" x14ac:dyDescent="0.2">
      <c r="A2971" s="1" t="s">
        <v>13</v>
      </c>
      <c r="C2971" s="19" t="s">
        <v>1367</v>
      </c>
      <c r="D2971" s="25" t="s">
        <v>65</v>
      </c>
      <c r="E2971" s="20" t="s">
        <v>66</v>
      </c>
      <c r="F2971" s="21"/>
      <c r="G2971" s="21"/>
      <c r="H2971" s="28">
        <v>93841</v>
      </c>
      <c r="I2971" s="29">
        <v>107804</v>
      </c>
      <c r="J2971" s="28" t="s">
        <v>15</v>
      </c>
      <c r="K2971" s="29">
        <f t="shared" si="46"/>
        <v>1.1487942370605599</v>
      </c>
    </row>
    <row r="2972" spans="1:11" x14ac:dyDescent="0.2">
      <c r="A2972" s="1" t="s">
        <v>16</v>
      </c>
      <c r="C2972" s="22"/>
      <c r="D2972" s="157"/>
      <c r="E2972" s="23" t="s">
        <v>63</v>
      </c>
      <c r="F2972" s="24"/>
      <c r="G2972" s="24"/>
      <c r="H2972" s="30">
        <v>93841</v>
      </c>
      <c r="I2972" s="31">
        <v>107804</v>
      </c>
      <c r="J2972" s="30"/>
      <c r="K2972" s="31">
        <f t="shared" si="46"/>
        <v>1.1487942370605599</v>
      </c>
    </row>
    <row r="2973" spans="1:11" x14ac:dyDescent="0.2">
      <c r="A2973" s="1" t="s">
        <v>528</v>
      </c>
      <c r="C2973" s="173"/>
      <c r="D2973" s="174"/>
      <c r="E2973" s="175" t="s">
        <v>709</v>
      </c>
      <c r="F2973" s="176"/>
      <c r="G2973" s="176"/>
      <c r="H2973" s="177">
        <v>93841</v>
      </c>
      <c r="I2973" s="178">
        <v>107804</v>
      </c>
      <c r="J2973" s="177"/>
      <c r="K2973" s="178">
        <f t="shared" si="46"/>
        <v>1.1487942370605599</v>
      </c>
    </row>
    <row r="2974" spans="1:11" hidden="1" x14ac:dyDescent="0.2">
      <c r="A2974" s="1" t="s">
        <v>528</v>
      </c>
      <c r="C2974" s="173"/>
      <c r="D2974" s="174"/>
      <c r="E2974" s="175"/>
      <c r="F2974" s="176" t="s">
        <v>710</v>
      </c>
      <c r="G2974" s="176" t="s">
        <v>711</v>
      </c>
      <c r="H2974" s="177"/>
      <c r="I2974" s="178">
        <v>107804</v>
      </c>
      <c r="J2974" s="177"/>
      <c r="K2974" s="178" t="str">
        <f t="shared" si="46"/>
        <v>***</v>
      </c>
    </row>
    <row r="2975" spans="1:11" x14ac:dyDescent="0.2">
      <c r="A2975" s="1" t="s">
        <v>13</v>
      </c>
      <c r="C2975" s="19" t="s">
        <v>1368</v>
      </c>
      <c r="D2975" s="25" t="s">
        <v>65</v>
      </c>
      <c r="E2975" s="20" t="s">
        <v>66</v>
      </c>
      <c r="F2975" s="21"/>
      <c r="G2975" s="21"/>
      <c r="H2975" s="28">
        <v>54667</v>
      </c>
      <c r="I2975" s="29">
        <v>57433</v>
      </c>
      <c r="J2975" s="28" t="s">
        <v>15</v>
      </c>
      <c r="K2975" s="29">
        <f t="shared" si="46"/>
        <v>1.0505972524557776</v>
      </c>
    </row>
    <row r="2976" spans="1:11" x14ac:dyDescent="0.2">
      <c r="A2976" s="1" t="s">
        <v>16</v>
      </c>
      <c r="C2976" s="22"/>
      <c r="D2976" s="157"/>
      <c r="E2976" s="23" t="s">
        <v>63</v>
      </c>
      <c r="F2976" s="24"/>
      <c r="G2976" s="24"/>
      <c r="H2976" s="30">
        <v>54667</v>
      </c>
      <c r="I2976" s="31">
        <v>57433</v>
      </c>
      <c r="J2976" s="30"/>
      <c r="K2976" s="31">
        <f t="shared" si="46"/>
        <v>1.0505972524557776</v>
      </c>
    </row>
    <row r="2977" spans="1:11" x14ac:dyDescent="0.2">
      <c r="A2977" s="1" t="s">
        <v>528</v>
      </c>
      <c r="C2977" s="173"/>
      <c r="D2977" s="174"/>
      <c r="E2977" s="175" t="s">
        <v>709</v>
      </c>
      <c r="F2977" s="176"/>
      <c r="G2977" s="176"/>
      <c r="H2977" s="177">
        <v>54667</v>
      </c>
      <c r="I2977" s="178">
        <v>57433</v>
      </c>
      <c r="J2977" s="177"/>
      <c r="K2977" s="178">
        <f t="shared" si="46"/>
        <v>1.0505972524557776</v>
      </c>
    </row>
    <row r="2978" spans="1:11" hidden="1" x14ac:dyDescent="0.2">
      <c r="A2978" s="1" t="s">
        <v>528</v>
      </c>
      <c r="C2978" s="173"/>
      <c r="D2978" s="174"/>
      <c r="E2978" s="175"/>
      <c r="F2978" s="176" t="s">
        <v>710</v>
      </c>
      <c r="G2978" s="176" t="s">
        <v>711</v>
      </c>
      <c r="H2978" s="177"/>
      <c r="I2978" s="178">
        <v>57433</v>
      </c>
      <c r="J2978" s="177"/>
      <c r="K2978" s="178" t="str">
        <f t="shared" si="46"/>
        <v>***</v>
      </c>
    </row>
    <row r="2979" spans="1:11" x14ac:dyDescent="0.2">
      <c r="A2979" s="1" t="s">
        <v>13</v>
      </c>
      <c r="C2979" s="19" t="s">
        <v>1369</v>
      </c>
      <c r="D2979" s="25" t="s">
        <v>65</v>
      </c>
      <c r="E2979" s="20" t="s">
        <v>66</v>
      </c>
      <c r="F2979" s="21"/>
      <c r="G2979" s="21"/>
      <c r="H2979" s="28">
        <v>52032</v>
      </c>
      <c r="I2979" s="29">
        <v>57950</v>
      </c>
      <c r="J2979" s="28" t="s">
        <v>15</v>
      </c>
      <c r="K2979" s="29">
        <f t="shared" si="46"/>
        <v>1.1137376998769988</v>
      </c>
    </row>
    <row r="2980" spans="1:11" x14ac:dyDescent="0.2">
      <c r="A2980" s="1" t="s">
        <v>16</v>
      </c>
      <c r="C2980" s="22"/>
      <c r="D2980" s="157"/>
      <c r="E2980" s="23" t="s">
        <v>63</v>
      </c>
      <c r="F2980" s="24"/>
      <c r="G2980" s="24"/>
      <c r="H2980" s="30">
        <v>52032</v>
      </c>
      <c r="I2980" s="31">
        <v>57950</v>
      </c>
      <c r="J2980" s="30"/>
      <c r="K2980" s="31">
        <f t="shared" si="46"/>
        <v>1.1137376998769988</v>
      </c>
    </row>
    <row r="2981" spans="1:11" x14ac:dyDescent="0.2">
      <c r="A2981" s="1" t="s">
        <v>528</v>
      </c>
      <c r="C2981" s="173"/>
      <c r="D2981" s="174"/>
      <c r="E2981" s="175" t="s">
        <v>709</v>
      </c>
      <c r="F2981" s="176"/>
      <c r="G2981" s="176"/>
      <c r="H2981" s="177">
        <v>52032</v>
      </c>
      <c r="I2981" s="178">
        <v>57950</v>
      </c>
      <c r="J2981" s="177"/>
      <c r="K2981" s="178">
        <f t="shared" si="46"/>
        <v>1.1137376998769988</v>
      </c>
    </row>
    <row r="2982" spans="1:11" hidden="1" x14ac:dyDescent="0.2">
      <c r="A2982" s="1" t="s">
        <v>528</v>
      </c>
      <c r="C2982" s="173"/>
      <c r="D2982" s="174"/>
      <c r="E2982" s="175"/>
      <c r="F2982" s="176" t="s">
        <v>710</v>
      </c>
      <c r="G2982" s="176" t="s">
        <v>711</v>
      </c>
      <c r="H2982" s="177"/>
      <c r="I2982" s="178">
        <v>57950</v>
      </c>
      <c r="J2982" s="177"/>
      <c r="K2982" s="178" t="str">
        <f t="shared" si="46"/>
        <v>***</v>
      </c>
    </row>
    <row r="2983" spans="1:11" x14ac:dyDescent="0.2">
      <c r="A2983" s="1" t="s">
        <v>13</v>
      </c>
      <c r="C2983" s="19" t="s">
        <v>1370</v>
      </c>
      <c r="D2983" s="25" t="s">
        <v>65</v>
      </c>
      <c r="E2983" s="20" t="s">
        <v>66</v>
      </c>
      <c r="F2983" s="21"/>
      <c r="G2983" s="21"/>
      <c r="H2983" s="28">
        <v>65615</v>
      </c>
      <c r="I2983" s="29">
        <v>68339</v>
      </c>
      <c r="J2983" s="28" t="s">
        <v>15</v>
      </c>
      <c r="K2983" s="29">
        <f t="shared" si="46"/>
        <v>1.0415148975081918</v>
      </c>
    </row>
    <row r="2984" spans="1:11" x14ac:dyDescent="0.2">
      <c r="A2984" s="1" t="s">
        <v>16</v>
      </c>
      <c r="C2984" s="22"/>
      <c r="D2984" s="157"/>
      <c r="E2984" s="23" t="s">
        <v>63</v>
      </c>
      <c r="F2984" s="24"/>
      <c r="G2984" s="24"/>
      <c r="H2984" s="30">
        <v>65615</v>
      </c>
      <c r="I2984" s="31">
        <v>68339</v>
      </c>
      <c r="J2984" s="30"/>
      <c r="K2984" s="31">
        <f t="shared" si="46"/>
        <v>1.0415148975081918</v>
      </c>
    </row>
    <row r="2985" spans="1:11" x14ac:dyDescent="0.2">
      <c r="A2985" s="1" t="s">
        <v>528</v>
      </c>
      <c r="C2985" s="173"/>
      <c r="D2985" s="174"/>
      <c r="E2985" s="175" t="s">
        <v>709</v>
      </c>
      <c r="F2985" s="176"/>
      <c r="G2985" s="176"/>
      <c r="H2985" s="177">
        <v>65615</v>
      </c>
      <c r="I2985" s="178">
        <v>68339</v>
      </c>
      <c r="J2985" s="177"/>
      <c r="K2985" s="178">
        <f t="shared" si="46"/>
        <v>1.0415148975081918</v>
      </c>
    </row>
    <row r="2986" spans="1:11" hidden="1" x14ac:dyDescent="0.2">
      <c r="A2986" s="1" t="s">
        <v>528</v>
      </c>
      <c r="C2986" s="173"/>
      <c r="D2986" s="174"/>
      <c r="E2986" s="175"/>
      <c r="F2986" s="176" t="s">
        <v>710</v>
      </c>
      <c r="G2986" s="176" t="s">
        <v>711</v>
      </c>
      <c r="H2986" s="177"/>
      <c r="I2986" s="178">
        <v>68339</v>
      </c>
      <c r="J2986" s="177"/>
      <c r="K2986" s="178" t="str">
        <f t="shared" si="46"/>
        <v>***</v>
      </c>
    </row>
    <row r="2987" spans="1:11" x14ac:dyDescent="0.2">
      <c r="A2987" s="1" t="s">
        <v>13</v>
      </c>
      <c r="C2987" s="19" t="s">
        <v>1371</v>
      </c>
      <c r="D2987" s="25" t="s">
        <v>65</v>
      </c>
      <c r="E2987" s="20" t="s">
        <v>66</v>
      </c>
      <c r="F2987" s="21"/>
      <c r="G2987" s="21"/>
      <c r="H2987" s="28">
        <v>46499</v>
      </c>
      <c r="I2987" s="29">
        <v>53064</v>
      </c>
      <c r="J2987" s="28" t="s">
        <v>15</v>
      </c>
      <c r="K2987" s="29">
        <f t="shared" si="46"/>
        <v>1.1411858319533754</v>
      </c>
    </row>
    <row r="2988" spans="1:11" x14ac:dyDescent="0.2">
      <c r="A2988" s="1" t="s">
        <v>16</v>
      </c>
      <c r="C2988" s="22"/>
      <c r="D2988" s="157"/>
      <c r="E2988" s="23" t="s">
        <v>63</v>
      </c>
      <c r="F2988" s="24"/>
      <c r="G2988" s="24"/>
      <c r="H2988" s="30">
        <v>46499</v>
      </c>
      <c r="I2988" s="31">
        <v>53064</v>
      </c>
      <c r="J2988" s="30"/>
      <c r="K2988" s="31">
        <f t="shared" si="46"/>
        <v>1.1411858319533754</v>
      </c>
    </row>
    <row r="2989" spans="1:11" x14ac:dyDescent="0.2">
      <c r="A2989" s="1" t="s">
        <v>528</v>
      </c>
      <c r="C2989" s="173"/>
      <c r="D2989" s="174"/>
      <c r="E2989" s="175" t="s">
        <v>709</v>
      </c>
      <c r="F2989" s="176"/>
      <c r="G2989" s="176"/>
      <c r="H2989" s="177">
        <v>46499</v>
      </c>
      <c r="I2989" s="178">
        <v>53064</v>
      </c>
      <c r="J2989" s="177"/>
      <c r="K2989" s="178">
        <f t="shared" si="46"/>
        <v>1.1411858319533754</v>
      </c>
    </row>
    <row r="2990" spans="1:11" hidden="1" x14ac:dyDescent="0.2">
      <c r="A2990" s="1" t="s">
        <v>528</v>
      </c>
      <c r="C2990" s="173"/>
      <c r="D2990" s="174"/>
      <c r="E2990" s="175"/>
      <c r="F2990" s="176" t="s">
        <v>710</v>
      </c>
      <c r="G2990" s="176" t="s">
        <v>711</v>
      </c>
      <c r="H2990" s="177"/>
      <c r="I2990" s="178">
        <v>53064</v>
      </c>
      <c r="J2990" s="177"/>
      <c r="K2990" s="178" t="str">
        <f t="shared" si="46"/>
        <v>***</v>
      </c>
    </row>
    <row r="2991" spans="1:11" x14ac:dyDescent="0.2">
      <c r="A2991" s="1" t="s">
        <v>13</v>
      </c>
      <c r="C2991" s="19" t="s">
        <v>1372</v>
      </c>
      <c r="D2991" s="25" t="s">
        <v>65</v>
      </c>
      <c r="E2991" s="20" t="s">
        <v>66</v>
      </c>
      <c r="F2991" s="21"/>
      <c r="G2991" s="21"/>
      <c r="H2991" s="28">
        <v>46652</v>
      </c>
      <c r="I2991" s="29">
        <v>53152</v>
      </c>
      <c r="J2991" s="28" t="s">
        <v>15</v>
      </c>
      <c r="K2991" s="29">
        <f t="shared" si="46"/>
        <v>1.1393295035582611</v>
      </c>
    </row>
    <row r="2992" spans="1:11" x14ac:dyDescent="0.2">
      <c r="A2992" s="1" t="s">
        <v>16</v>
      </c>
      <c r="C2992" s="22"/>
      <c r="D2992" s="157"/>
      <c r="E2992" s="23" t="s">
        <v>63</v>
      </c>
      <c r="F2992" s="24"/>
      <c r="G2992" s="24"/>
      <c r="H2992" s="30">
        <v>46652</v>
      </c>
      <c r="I2992" s="31">
        <v>53152</v>
      </c>
      <c r="J2992" s="30"/>
      <c r="K2992" s="31">
        <f t="shared" si="46"/>
        <v>1.1393295035582611</v>
      </c>
    </row>
    <row r="2993" spans="1:11" x14ac:dyDescent="0.2">
      <c r="A2993" s="1" t="s">
        <v>528</v>
      </c>
      <c r="C2993" s="173"/>
      <c r="D2993" s="174"/>
      <c r="E2993" s="175" t="s">
        <v>709</v>
      </c>
      <c r="F2993" s="176"/>
      <c r="G2993" s="176"/>
      <c r="H2993" s="177">
        <v>46652</v>
      </c>
      <c r="I2993" s="178">
        <v>53152</v>
      </c>
      <c r="J2993" s="177"/>
      <c r="K2993" s="178">
        <f t="shared" si="46"/>
        <v>1.1393295035582611</v>
      </c>
    </row>
    <row r="2994" spans="1:11" hidden="1" x14ac:dyDescent="0.2">
      <c r="A2994" s="1" t="s">
        <v>528</v>
      </c>
      <c r="C2994" s="173"/>
      <c r="D2994" s="174"/>
      <c r="E2994" s="175"/>
      <c r="F2994" s="176" t="s">
        <v>710</v>
      </c>
      <c r="G2994" s="176" t="s">
        <v>711</v>
      </c>
      <c r="H2994" s="177"/>
      <c r="I2994" s="178">
        <v>53152</v>
      </c>
      <c r="J2994" s="177"/>
      <c r="K2994" s="178" t="str">
        <f t="shared" si="46"/>
        <v>***</v>
      </c>
    </row>
    <row r="2995" spans="1:11" x14ac:dyDescent="0.2">
      <c r="A2995" s="1" t="s">
        <v>13</v>
      </c>
      <c r="C2995" s="19" t="s">
        <v>1373</v>
      </c>
      <c r="D2995" s="25" t="s">
        <v>65</v>
      </c>
      <c r="E2995" s="20" t="s">
        <v>66</v>
      </c>
      <c r="F2995" s="21"/>
      <c r="G2995" s="21"/>
      <c r="H2995" s="28">
        <v>44637</v>
      </c>
      <c r="I2995" s="29">
        <v>55356</v>
      </c>
      <c r="J2995" s="28" t="s">
        <v>15</v>
      </c>
      <c r="K2995" s="29">
        <f t="shared" si="46"/>
        <v>1.2401371059883057</v>
      </c>
    </row>
    <row r="2996" spans="1:11" x14ac:dyDescent="0.2">
      <c r="A2996" s="1" t="s">
        <v>16</v>
      </c>
      <c r="C2996" s="22"/>
      <c r="D2996" s="157"/>
      <c r="E2996" s="23" t="s">
        <v>63</v>
      </c>
      <c r="F2996" s="24"/>
      <c r="G2996" s="24"/>
      <c r="H2996" s="30">
        <v>44637</v>
      </c>
      <c r="I2996" s="31">
        <v>55356</v>
      </c>
      <c r="J2996" s="30"/>
      <c r="K2996" s="31">
        <f t="shared" si="46"/>
        <v>1.2401371059883057</v>
      </c>
    </row>
    <row r="2997" spans="1:11" x14ac:dyDescent="0.2">
      <c r="A2997" s="1" t="s">
        <v>528</v>
      </c>
      <c r="C2997" s="173"/>
      <c r="D2997" s="174"/>
      <c r="E2997" s="175" t="s">
        <v>709</v>
      </c>
      <c r="F2997" s="176"/>
      <c r="G2997" s="176"/>
      <c r="H2997" s="177">
        <v>44637</v>
      </c>
      <c r="I2997" s="178">
        <v>55356</v>
      </c>
      <c r="J2997" s="177"/>
      <c r="K2997" s="178">
        <f t="shared" si="46"/>
        <v>1.2401371059883057</v>
      </c>
    </row>
    <row r="2998" spans="1:11" hidden="1" x14ac:dyDescent="0.2">
      <c r="A2998" s="1" t="s">
        <v>528</v>
      </c>
      <c r="C2998" s="173"/>
      <c r="D2998" s="174"/>
      <c r="E2998" s="175"/>
      <c r="F2998" s="176" t="s">
        <v>710</v>
      </c>
      <c r="G2998" s="176" t="s">
        <v>711</v>
      </c>
      <c r="H2998" s="177"/>
      <c r="I2998" s="178">
        <v>55356</v>
      </c>
      <c r="J2998" s="177"/>
      <c r="K2998" s="178" t="str">
        <f t="shared" si="46"/>
        <v>***</v>
      </c>
    </row>
    <row r="2999" spans="1:11" x14ac:dyDescent="0.2">
      <c r="A2999" s="1" t="s">
        <v>13</v>
      </c>
      <c r="C2999" s="19" t="s">
        <v>1374</v>
      </c>
      <c r="D2999" s="25" t="s">
        <v>64</v>
      </c>
      <c r="E2999" s="20" t="s">
        <v>713</v>
      </c>
      <c r="F2999" s="21"/>
      <c r="G2999" s="21"/>
      <c r="H2999" s="28">
        <v>25513</v>
      </c>
      <c r="I2999" s="29">
        <v>27982</v>
      </c>
      <c r="J2999" s="28" t="s">
        <v>15</v>
      </c>
      <c r="K2999" s="29">
        <f t="shared" si="46"/>
        <v>1.096774193548387</v>
      </c>
    </row>
    <row r="3000" spans="1:11" x14ac:dyDescent="0.2">
      <c r="A3000" s="1" t="s">
        <v>16</v>
      </c>
      <c r="C3000" s="22"/>
      <c r="D3000" s="157"/>
      <c r="E3000" s="23" t="s">
        <v>786</v>
      </c>
      <c r="F3000" s="24"/>
      <c r="G3000" s="24"/>
      <c r="H3000" s="30">
        <v>25513</v>
      </c>
      <c r="I3000" s="31">
        <v>27982</v>
      </c>
      <c r="J3000" s="30"/>
      <c r="K3000" s="31">
        <f t="shared" si="46"/>
        <v>1.096774193548387</v>
      </c>
    </row>
    <row r="3001" spans="1:11" x14ac:dyDescent="0.2">
      <c r="A3001" s="1" t="s">
        <v>528</v>
      </c>
      <c r="C3001" s="173"/>
      <c r="D3001" s="174"/>
      <c r="E3001" s="175" t="s">
        <v>529</v>
      </c>
      <c r="F3001" s="176"/>
      <c r="G3001" s="176"/>
      <c r="H3001" s="177">
        <v>1802</v>
      </c>
      <c r="I3001" s="178">
        <v>1802</v>
      </c>
      <c r="J3001" s="177"/>
      <c r="K3001" s="178">
        <f t="shared" si="46"/>
        <v>1</v>
      </c>
    </row>
    <row r="3002" spans="1:11" hidden="1" x14ac:dyDescent="0.2">
      <c r="A3002" s="1" t="s">
        <v>528</v>
      </c>
      <c r="C3002" s="173"/>
      <c r="D3002" s="174"/>
      <c r="E3002" s="175"/>
      <c r="F3002" s="176" t="s">
        <v>530</v>
      </c>
      <c r="G3002" s="176" t="s">
        <v>726</v>
      </c>
      <c r="H3002" s="177"/>
      <c r="I3002" s="178">
        <v>1802</v>
      </c>
      <c r="J3002" s="177"/>
      <c r="K3002" s="178" t="str">
        <f t="shared" si="46"/>
        <v>***</v>
      </c>
    </row>
    <row r="3003" spans="1:11" x14ac:dyDescent="0.2">
      <c r="A3003" s="1" t="s">
        <v>528</v>
      </c>
      <c r="C3003" s="173"/>
      <c r="D3003" s="174"/>
      <c r="E3003" s="175" t="s">
        <v>709</v>
      </c>
      <c r="F3003" s="176"/>
      <c r="G3003" s="176"/>
      <c r="H3003" s="177">
        <v>23711</v>
      </c>
      <c r="I3003" s="178">
        <v>26180</v>
      </c>
      <c r="J3003" s="177"/>
      <c r="K3003" s="178">
        <f t="shared" si="46"/>
        <v>1.1041288853274851</v>
      </c>
    </row>
    <row r="3004" spans="1:11" hidden="1" x14ac:dyDescent="0.2">
      <c r="A3004" s="1" t="s">
        <v>528</v>
      </c>
      <c r="C3004" s="173"/>
      <c r="D3004" s="174"/>
      <c r="E3004" s="175"/>
      <c r="F3004" s="176" t="s">
        <v>710</v>
      </c>
      <c r="G3004" s="176" t="s">
        <v>726</v>
      </c>
      <c r="H3004" s="177"/>
      <c r="I3004" s="178">
        <v>26180</v>
      </c>
      <c r="J3004" s="177"/>
      <c r="K3004" s="178" t="str">
        <f t="shared" ref="K3004:K3067" si="47">IF(H3004=0,"***",I3004/H3004)</f>
        <v>***</v>
      </c>
    </row>
    <row r="3005" spans="1:11" x14ac:dyDescent="0.2">
      <c r="A3005" s="1" t="s">
        <v>13</v>
      </c>
      <c r="C3005" s="19" t="s">
        <v>1375</v>
      </c>
      <c r="D3005" s="25" t="s">
        <v>65</v>
      </c>
      <c r="E3005" s="20" t="s">
        <v>66</v>
      </c>
      <c r="F3005" s="21"/>
      <c r="G3005" s="21"/>
      <c r="H3005" s="28">
        <v>71809</v>
      </c>
      <c r="I3005" s="29">
        <v>76997</v>
      </c>
      <c r="J3005" s="28" t="s">
        <v>15</v>
      </c>
      <c r="K3005" s="29">
        <f t="shared" si="47"/>
        <v>1.0722472113523374</v>
      </c>
    </row>
    <row r="3006" spans="1:11" x14ac:dyDescent="0.2">
      <c r="A3006" s="1" t="s">
        <v>16</v>
      </c>
      <c r="C3006" s="22"/>
      <c r="D3006" s="157"/>
      <c r="E3006" s="23" t="s">
        <v>63</v>
      </c>
      <c r="F3006" s="24"/>
      <c r="G3006" s="24"/>
      <c r="H3006" s="30">
        <v>71809</v>
      </c>
      <c r="I3006" s="31">
        <v>76997</v>
      </c>
      <c r="J3006" s="30"/>
      <c r="K3006" s="31">
        <f t="shared" si="47"/>
        <v>1.0722472113523374</v>
      </c>
    </row>
    <row r="3007" spans="1:11" x14ac:dyDescent="0.2">
      <c r="A3007" s="1" t="s">
        <v>528</v>
      </c>
      <c r="C3007" s="173"/>
      <c r="D3007" s="174"/>
      <c r="E3007" s="175" t="s">
        <v>709</v>
      </c>
      <c r="F3007" s="176"/>
      <c r="G3007" s="176"/>
      <c r="H3007" s="177">
        <v>71809</v>
      </c>
      <c r="I3007" s="178">
        <v>76997</v>
      </c>
      <c r="J3007" s="177"/>
      <c r="K3007" s="178">
        <f t="shared" si="47"/>
        <v>1.0722472113523374</v>
      </c>
    </row>
    <row r="3008" spans="1:11" hidden="1" x14ac:dyDescent="0.2">
      <c r="A3008" s="1" t="s">
        <v>528</v>
      </c>
      <c r="C3008" s="173"/>
      <c r="D3008" s="174"/>
      <c r="E3008" s="175"/>
      <c r="F3008" s="176" t="s">
        <v>710</v>
      </c>
      <c r="G3008" s="176" t="s">
        <v>711</v>
      </c>
      <c r="H3008" s="177"/>
      <c r="I3008" s="178">
        <v>76997</v>
      </c>
      <c r="J3008" s="177"/>
      <c r="K3008" s="178" t="str">
        <f t="shared" si="47"/>
        <v>***</v>
      </c>
    </row>
    <row r="3009" spans="1:11" x14ac:dyDescent="0.2">
      <c r="A3009" s="1" t="s">
        <v>13</v>
      </c>
      <c r="C3009" s="19" t="s">
        <v>1376</v>
      </c>
      <c r="D3009" s="25" t="s">
        <v>65</v>
      </c>
      <c r="E3009" s="20" t="s">
        <v>66</v>
      </c>
      <c r="F3009" s="21"/>
      <c r="G3009" s="21"/>
      <c r="H3009" s="28">
        <v>55000</v>
      </c>
      <c r="I3009" s="29">
        <v>59194</v>
      </c>
      <c r="J3009" s="28" t="s">
        <v>15</v>
      </c>
      <c r="K3009" s="29">
        <f t="shared" si="47"/>
        <v>1.0762545454545454</v>
      </c>
    </row>
    <row r="3010" spans="1:11" x14ac:dyDescent="0.2">
      <c r="A3010" s="1" t="s">
        <v>16</v>
      </c>
      <c r="C3010" s="22"/>
      <c r="D3010" s="157"/>
      <c r="E3010" s="23" t="s">
        <v>63</v>
      </c>
      <c r="F3010" s="24"/>
      <c r="G3010" s="24"/>
      <c r="H3010" s="30">
        <v>55000</v>
      </c>
      <c r="I3010" s="31">
        <v>59194</v>
      </c>
      <c r="J3010" s="30"/>
      <c r="K3010" s="31">
        <f t="shared" si="47"/>
        <v>1.0762545454545454</v>
      </c>
    </row>
    <row r="3011" spans="1:11" x14ac:dyDescent="0.2">
      <c r="A3011" s="1" t="s">
        <v>528</v>
      </c>
      <c r="C3011" s="173"/>
      <c r="D3011" s="174"/>
      <c r="E3011" s="175" t="s">
        <v>709</v>
      </c>
      <c r="F3011" s="176"/>
      <c r="G3011" s="176"/>
      <c r="H3011" s="177">
        <v>55000</v>
      </c>
      <c r="I3011" s="178">
        <v>59194</v>
      </c>
      <c r="J3011" s="177"/>
      <c r="K3011" s="178">
        <f t="shared" si="47"/>
        <v>1.0762545454545454</v>
      </c>
    </row>
    <row r="3012" spans="1:11" hidden="1" x14ac:dyDescent="0.2">
      <c r="A3012" s="1" t="s">
        <v>528</v>
      </c>
      <c r="C3012" s="173"/>
      <c r="D3012" s="174"/>
      <c r="E3012" s="175"/>
      <c r="F3012" s="176" t="s">
        <v>710</v>
      </c>
      <c r="G3012" s="176" t="s">
        <v>711</v>
      </c>
      <c r="H3012" s="177"/>
      <c r="I3012" s="178">
        <v>59194</v>
      </c>
      <c r="J3012" s="177"/>
      <c r="K3012" s="178" t="str">
        <f t="shared" si="47"/>
        <v>***</v>
      </c>
    </row>
    <row r="3013" spans="1:11" x14ac:dyDescent="0.2">
      <c r="A3013" s="1" t="s">
        <v>13</v>
      </c>
      <c r="C3013" s="19" t="s">
        <v>1377</v>
      </c>
      <c r="D3013" s="25" t="s">
        <v>65</v>
      </c>
      <c r="E3013" s="20" t="s">
        <v>66</v>
      </c>
      <c r="F3013" s="21"/>
      <c r="G3013" s="21"/>
      <c r="H3013" s="28">
        <v>55155</v>
      </c>
      <c r="I3013" s="29">
        <v>57505</v>
      </c>
      <c r="J3013" s="28" t="s">
        <v>15</v>
      </c>
      <c r="K3013" s="29">
        <f t="shared" si="47"/>
        <v>1.0426071978968361</v>
      </c>
    </row>
    <row r="3014" spans="1:11" x14ac:dyDescent="0.2">
      <c r="A3014" s="1" t="s">
        <v>16</v>
      </c>
      <c r="C3014" s="22"/>
      <c r="D3014" s="157"/>
      <c r="E3014" s="23" t="s">
        <v>63</v>
      </c>
      <c r="F3014" s="24"/>
      <c r="G3014" s="24"/>
      <c r="H3014" s="30">
        <v>55155</v>
      </c>
      <c r="I3014" s="31">
        <v>57505</v>
      </c>
      <c r="J3014" s="30"/>
      <c r="K3014" s="31">
        <f t="shared" si="47"/>
        <v>1.0426071978968361</v>
      </c>
    </row>
    <row r="3015" spans="1:11" x14ac:dyDescent="0.2">
      <c r="A3015" s="1" t="s">
        <v>528</v>
      </c>
      <c r="C3015" s="173"/>
      <c r="D3015" s="174"/>
      <c r="E3015" s="175" t="s">
        <v>709</v>
      </c>
      <c r="F3015" s="176"/>
      <c r="G3015" s="176"/>
      <c r="H3015" s="177">
        <v>55155</v>
      </c>
      <c r="I3015" s="178">
        <v>57505</v>
      </c>
      <c r="J3015" s="177"/>
      <c r="K3015" s="178">
        <f t="shared" si="47"/>
        <v>1.0426071978968361</v>
      </c>
    </row>
    <row r="3016" spans="1:11" hidden="1" x14ac:dyDescent="0.2">
      <c r="A3016" s="1" t="s">
        <v>528</v>
      </c>
      <c r="C3016" s="173"/>
      <c r="D3016" s="174"/>
      <c r="E3016" s="175"/>
      <c r="F3016" s="176" t="s">
        <v>710</v>
      </c>
      <c r="G3016" s="176" t="s">
        <v>711</v>
      </c>
      <c r="H3016" s="177"/>
      <c r="I3016" s="178">
        <v>57505</v>
      </c>
      <c r="J3016" s="177"/>
      <c r="K3016" s="178" t="str">
        <f t="shared" si="47"/>
        <v>***</v>
      </c>
    </row>
    <row r="3017" spans="1:11" x14ac:dyDescent="0.2">
      <c r="A3017" s="1" t="s">
        <v>13</v>
      </c>
      <c r="C3017" s="19" t="s">
        <v>1378</v>
      </c>
      <c r="D3017" s="25" t="s">
        <v>64</v>
      </c>
      <c r="E3017" s="20" t="s">
        <v>713</v>
      </c>
      <c r="F3017" s="21"/>
      <c r="G3017" s="21"/>
      <c r="H3017" s="28">
        <v>15780</v>
      </c>
      <c r="I3017" s="29">
        <v>11703</v>
      </c>
      <c r="J3017" s="28" t="s">
        <v>15</v>
      </c>
      <c r="K3017" s="29">
        <f t="shared" si="47"/>
        <v>0.74163498098859315</v>
      </c>
    </row>
    <row r="3018" spans="1:11" x14ac:dyDescent="0.2">
      <c r="A3018" s="1" t="s">
        <v>16</v>
      </c>
      <c r="C3018" s="22"/>
      <c r="D3018" s="157"/>
      <c r="E3018" s="23" t="s">
        <v>786</v>
      </c>
      <c r="F3018" s="24"/>
      <c r="G3018" s="24"/>
      <c r="H3018" s="30">
        <v>15780</v>
      </c>
      <c r="I3018" s="31">
        <v>11703</v>
      </c>
      <c r="J3018" s="30"/>
      <c r="K3018" s="31">
        <f t="shared" si="47"/>
        <v>0.74163498098859315</v>
      </c>
    </row>
    <row r="3019" spans="1:11" x14ac:dyDescent="0.2">
      <c r="A3019" s="1" t="s">
        <v>528</v>
      </c>
      <c r="C3019" s="173"/>
      <c r="D3019" s="174"/>
      <c r="E3019" s="175" t="s">
        <v>529</v>
      </c>
      <c r="F3019" s="176"/>
      <c r="G3019" s="176"/>
      <c r="H3019" s="177">
        <v>1379</v>
      </c>
      <c r="I3019" s="178">
        <v>1379</v>
      </c>
      <c r="J3019" s="177"/>
      <c r="K3019" s="178">
        <f t="shared" si="47"/>
        <v>1</v>
      </c>
    </row>
    <row r="3020" spans="1:11" hidden="1" x14ac:dyDescent="0.2">
      <c r="A3020" s="1" t="s">
        <v>528</v>
      </c>
      <c r="C3020" s="173"/>
      <c r="D3020" s="174"/>
      <c r="E3020" s="175"/>
      <c r="F3020" s="176" t="s">
        <v>530</v>
      </c>
      <c r="G3020" s="176" t="s">
        <v>726</v>
      </c>
      <c r="H3020" s="177"/>
      <c r="I3020" s="178">
        <v>1379</v>
      </c>
      <c r="J3020" s="177"/>
      <c r="K3020" s="178" t="str">
        <f t="shared" si="47"/>
        <v>***</v>
      </c>
    </row>
    <row r="3021" spans="1:11" x14ac:dyDescent="0.2">
      <c r="A3021" s="1" t="s">
        <v>528</v>
      </c>
      <c r="C3021" s="173"/>
      <c r="D3021" s="174"/>
      <c r="E3021" s="175" t="s">
        <v>709</v>
      </c>
      <c r="F3021" s="176"/>
      <c r="G3021" s="176"/>
      <c r="H3021" s="177">
        <v>14401</v>
      </c>
      <c r="I3021" s="178">
        <v>10324</v>
      </c>
      <c r="J3021" s="177"/>
      <c r="K3021" s="178">
        <f t="shared" si="47"/>
        <v>0.71689466009304914</v>
      </c>
    </row>
    <row r="3022" spans="1:11" hidden="1" x14ac:dyDescent="0.2">
      <c r="A3022" s="1" t="s">
        <v>528</v>
      </c>
      <c r="C3022" s="173"/>
      <c r="D3022" s="174"/>
      <c r="E3022" s="175"/>
      <c r="F3022" s="176" t="s">
        <v>710</v>
      </c>
      <c r="G3022" s="176" t="s">
        <v>726</v>
      </c>
      <c r="H3022" s="177"/>
      <c r="I3022" s="178">
        <v>10324</v>
      </c>
      <c r="J3022" s="177"/>
      <c r="K3022" s="178" t="str">
        <f t="shared" si="47"/>
        <v>***</v>
      </c>
    </row>
    <row r="3023" spans="1:11" x14ac:dyDescent="0.2">
      <c r="A3023" s="1" t="s">
        <v>13</v>
      </c>
      <c r="C3023" s="19" t="s">
        <v>1379</v>
      </c>
      <c r="D3023" s="25" t="s">
        <v>64</v>
      </c>
      <c r="E3023" s="20" t="s">
        <v>713</v>
      </c>
      <c r="F3023" s="21"/>
      <c r="G3023" s="21"/>
      <c r="H3023" s="28">
        <v>25789</v>
      </c>
      <c r="I3023" s="29">
        <v>27576</v>
      </c>
      <c r="J3023" s="28" t="s">
        <v>15</v>
      </c>
      <c r="K3023" s="29">
        <f t="shared" si="47"/>
        <v>1.069293109465276</v>
      </c>
    </row>
    <row r="3024" spans="1:11" x14ac:dyDescent="0.2">
      <c r="A3024" s="1" t="s">
        <v>16</v>
      </c>
      <c r="C3024" s="22"/>
      <c r="D3024" s="157"/>
      <c r="E3024" s="23" t="s">
        <v>786</v>
      </c>
      <c r="F3024" s="24"/>
      <c r="G3024" s="24"/>
      <c r="H3024" s="30">
        <v>25789</v>
      </c>
      <c r="I3024" s="31">
        <v>27576</v>
      </c>
      <c r="J3024" s="30"/>
      <c r="K3024" s="31">
        <f t="shared" si="47"/>
        <v>1.069293109465276</v>
      </c>
    </row>
    <row r="3025" spans="1:11" x14ac:dyDescent="0.2">
      <c r="A3025" s="1" t="s">
        <v>528</v>
      </c>
      <c r="C3025" s="173"/>
      <c r="D3025" s="174"/>
      <c r="E3025" s="175" t="s">
        <v>529</v>
      </c>
      <c r="F3025" s="176"/>
      <c r="G3025" s="176"/>
      <c r="H3025" s="177">
        <v>1302</v>
      </c>
      <c r="I3025" s="178">
        <v>1302</v>
      </c>
      <c r="J3025" s="177"/>
      <c r="K3025" s="178">
        <f t="shared" si="47"/>
        <v>1</v>
      </c>
    </row>
    <row r="3026" spans="1:11" hidden="1" x14ac:dyDescent="0.2">
      <c r="A3026" s="1" t="s">
        <v>528</v>
      </c>
      <c r="C3026" s="173"/>
      <c r="D3026" s="174"/>
      <c r="E3026" s="175"/>
      <c r="F3026" s="176" t="s">
        <v>530</v>
      </c>
      <c r="G3026" s="176" t="s">
        <v>726</v>
      </c>
      <c r="H3026" s="177"/>
      <c r="I3026" s="178">
        <v>1302</v>
      </c>
      <c r="J3026" s="177"/>
      <c r="K3026" s="178" t="str">
        <f t="shared" si="47"/>
        <v>***</v>
      </c>
    </row>
    <row r="3027" spans="1:11" x14ac:dyDescent="0.2">
      <c r="A3027" s="1" t="s">
        <v>528</v>
      </c>
      <c r="C3027" s="173"/>
      <c r="D3027" s="174"/>
      <c r="E3027" s="175" t="s">
        <v>709</v>
      </c>
      <c r="F3027" s="176"/>
      <c r="G3027" s="176"/>
      <c r="H3027" s="177">
        <v>24487</v>
      </c>
      <c r="I3027" s="178">
        <v>26274</v>
      </c>
      <c r="J3027" s="177"/>
      <c r="K3027" s="178">
        <f t="shared" si="47"/>
        <v>1.0729774982643852</v>
      </c>
    </row>
    <row r="3028" spans="1:11" hidden="1" x14ac:dyDescent="0.2">
      <c r="A3028" s="1" t="s">
        <v>528</v>
      </c>
      <c r="C3028" s="173"/>
      <c r="D3028" s="174"/>
      <c r="E3028" s="175"/>
      <c r="F3028" s="176" t="s">
        <v>710</v>
      </c>
      <c r="G3028" s="176" t="s">
        <v>726</v>
      </c>
      <c r="H3028" s="177"/>
      <c r="I3028" s="178">
        <v>26274</v>
      </c>
      <c r="J3028" s="177"/>
      <c r="K3028" s="178" t="str">
        <f t="shared" si="47"/>
        <v>***</v>
      </c>
    </row>
    <row r="3029" spans="1:11" x14ac:dyDescent="0.2">
      <c r="A3029" s="1" t="s">
        <v>13</v>
      </c>
      <c r="C3029" s="19" t="s">
        <v>1380</v>
      </c>
      <c r="D3029" s="25" t="s">
        <v>64</v>
      </c>
      <c r="E3029" s="20" t="s">
        <v>713</v>
      </c>
      <c r="F3029" s="21"/>
      <c r="G3029" s="21"/>
      <c r="H3029" s="28">
        <v>31147</v>
      </c>
      <c r="I3029" s="29">
        <v>31913</v>
      </c>
      <c r="J3029" s="28" t="s">
        <v>15</v>
      </c>
      <c r="K3029" s="29">
        <f t="shared" si="47"/>
        <v>1.0245930587215462</v>
      </c>
    </row>
    <row r="3030" spans="1:11" x14ac:dyDescent="0.2">
      <c r="A3030" s="1" t="s">
        <v>16</v>
      </c>
      <c r="C3030" s="22"/>
      <c r="D3030" s="157"/>
      <c r="E3030" s="23" t="s">
        <v>786</v>
      </c>
      <c r="F3030" s="24"/>
      <c r="G3030" s="24"/>
      <c r="H3030" s="30">
        <v>31147</v>
      </c>
      <c r="I3030" s="31">
        <v>31913</v>
      </c>
      <c r="J3030" s="30"/>
      <c r="K3030" s="31">
        <f t="shared" si="47"/>
        <v>1.0245930587215462</v>
      </c>
    </row>
    <row r="3031" spans="1:11" x14ac:dyDescent="0.2">
      <c r="A3031" s="1" t="s">
        <v>528</v>
      </c>
      <c r="C3031" s="173"/>
      <c r="D3031" s="174"/>
      <c r="E3031" s="175" t="s">
        <v>529</v>
      </c>
      <c r="F3031" s="176"/>
      <c r="G3031" s="176"/>
      <c r="H3031" s="177">
        <v>3495</v>
      </c>
      <c r="I3031" s="178">
        <v>3495</v>
      </c>
      <c r="J3031" s="177"/>
      <c r="K3031" s="178">
        <f t="shared" si="47"/>
        <v>1</v>
      </c>
    </row>
    <row r="3032" spans="1:11" hidden="1" x14ac:dyDescent="0.2">
      <c r="A3032" s="1" t="s">
        <v>528</v>
      </c>
      <c r="C3032" s="173"/>
      <c r="D3032" s="174"/>
      <c r="E3032" s="175"/>
      <c r="F3032" s="176" t="s">
        <v>530</v>
      </c>
      <c r="G3032" s="176" t="s">
        <v>726</v>
      </c>
      <c r="H3032" s="177"/>
      <c r="I3032" s="178">
        <v>3495</v>
      </c>
      <c r="J3032" s="177"/>
      <c r="K3032" s="178" t="str">
        <f t="shared" si="47"/>
        <v>***</v>
      </c>
    </row>
    <row r="3033" spans="1:11" x14ac:dyDescent="0.2">
      <c r="A3033" s="1" t="s">
        <v>528</v>
      </c>
      <c r="C3033" s="173"/>
      <c r="D3033" s="174"/>
      <c r="E3033" s="175" t="s">
        <v>709</v>
      </c>
      <c r="F3033" s="176"/>
      <c r="G3033" s="176"/>
      <c r="H3033" s="177">
        <v>27652</v>
      </c>
      <c r="I3033" s="178">
        <v>28418</v>
      </c>
      <c r="J3033" s="177"/>
      <c r="K3033" s="178">
        <f t="shared" si="47"/>
        <v>1.0277014320844786</v>
      </c>
    </row>
    <row r="3034" spans="1:11" hidden="1" x14ac:dyDescent="0.2">
      <c r="A3034" s="1" t="s">
        <v>528</v>
      </c>
      <c r="C3034" s="173"/>
      <c r="D3034" s="174"/>
      <c r="E3034" s="175"/>
      <c r="F3034" s="176" t="s">
        <v>710</v>
      </c>
      <c r="G3034" s="176" t="s">
        <v>726</v>
      </c>
      <c r="H3034" s="177"/>
      <c r="I3034" s="178">
        <v>28418</v>
      </c>
      <c r="J3034" s="177"/>
      <c r="K3034" s="178" t="str">
        <f t="shared" si="47"/>
        <v>***</v>
      </c>
    </row>
    <row r="3035" spans="1:11" x14ac:dyDescent="0.2">
      <c r="A3035" s="1" t="s">
        <v>13</v>
      </c>
      <c r="C3035" s="19" t="s">
        <v>1381</v>
      </c>
      <c r="D3035" s="25" t="s">
        <v>65</v>
      </c>
      <c r="E3035" s="20" t="s">
        <v>66</v>
      </c>
      <c r="F3035" s="21"/>
      <c r="G3035" s="21"/>
      <c r="H3035" s="28">
        <v>36231</v>
      </c>
      <c r="I3035" s="29">
        <v>39264</v>
      </c>
      <c r="J3035" s="28" t="s">
        <v>15</v>
      </c>
      <c r="K3035" s="29">
        <f t="shared" si="47"/>
        <v>1.0837128425933593</v>
      </c>
    </row>
    <row r="3036" spans="1:11" x14ac:dyDescent="0.2">
      <c r="A3036" s="1" t="s">
        <v>16</v>
      </c>
      <c r="C3036" s="22"/>
      <c r="D3036" s="157"/>
      <c r="E3036" s="23" t="s">
        <v>63</v>
      </c>
      <c r="F3036" s="24"/>
      <c r="G3036" s="24"/>
      <c r="H3036" s="30">
        <v>36231</v>
      </c>
      <c r="I3036" s="31">
        <v>39264</v>
      </c>
      <c r="J3036" s="30"/>
      <c r="K3036" s="31">
        <f t="shared" si="47"/>
        <v>1.0837128425933593</v>
      </c>
    </row>
    <row r="3037" spans="1:11" x14ac:dyDescent="0.2">
      <c r="A3037" s="1" t="s">
        <v>528</v>
      </c>
      <c r="C3037" s="173"/>
      <c r="D3037" s="174"/>
      <c r="E3037" s="175" t="s">
        <v>709</v>
      </c>
      <c r="F3037" s="176"/>
      <c r="G3037" s="176"/>
      <c r="H3037" s="177">
        <v>36231</v>
      </c>
      <c r="I3037" s="178">
        <v>39264</v>
      </c>
      <c r="J3037" s="177"/>
      <c r="K3037" s="178">
        <f t="shared" si="47"/>
        <v>1.0837128425933593</v>
      </c>
    </row>
    <row r="3038" spans="1:11" hidden="1" x14ac:dyDescent="0.2">
      <c r="A3038" s="1" t="s">
        <v>528</v>
      </c>
      <c r="C3038" s="173"/>
      <c r="D3038" s="174"/>
      <c r="E3038" s="175"/>
      <c r="F3038" s="176" t="s">
        <v>710</v>
      </c>
      <c r="G3038" s="176" t="s">
        <v>711</v>
      </c>
      <c r="H3038" s="177"/>
      <c r="I3038" s="178">
        <v>39264</v>
      </c>
      <c r="J3038" s="177"/>
      <c r="K3038" s="178" t="str">
        <f t="shared" si="47"/>
        <v>***</v>
      </c>
    </row>
    <row r="3039" spans="1:11" x14ac:dyDescent="0.2">
      <c r="A3039" s="1" t="s">
        <v>13</v>
      </c>
      <c r="C3039" s="19" t="s">
        <v>1382</v>
      </c>
      <c r="D3039" s="25" t="s">
        <v>65</v>
      </c>
      <c r="E3039" s="20" t="s">
        <v>66</v>
      </c>
      <c r="F3039" s="21"/>
      <c r="G3039" s="21"/>
      <c r="H3039" s="28">
        <v>29700</v>
      </c>
      <c r="I3039" s="29">
        <v>33080</v>
      </c>
      <c r="J3039" s="28" t="s">
        <v>15</v>
      </c>
      <c r="K3039" s="29">
        <f t="shared" si="47"/>
        <v>1.1138047138047138</v>
      </c>
    </row>
    <row r="3040" spans="1:11" x14ac:dyDescent="0.2">
      <c r="A3040" s="1" t="s">
        <v>16</v>
      </c>
      <c r="C3040" s="22"/>
      <c r="D3040" s="157"/>
      <c r="E3040" s="23" t="s">
        <v>63</v>
      </c>
      <c r="F3040" s="24"/>
      <c r="G3040" s="24"/>
      <c r="H3040" s="30">
        <v>29700</v>
      </c>
      <c r="I3040" s="31">
        <v>33080</v>
      </c>
      <c r="J3040" s="30"/>
      <c r="K3040" s="31">
        <f t="shared" si="47"/>
        <v>1.1138047138047138</v>
      </c>
    </row>
    <row r="3041" spans="1:11" x14ac:dyDescent="0.2">
      <c r="A3041" s="1" t="s">
        <v>528</v>
      </c>
      <c r="C3041" s="173"/>
      <c r="D3041" s="174"/>
      <c r="E3041" s="175" t="s">
        <v>709</v>
      </c>
      <c r="F3041" s="176"/>
      <c r="G3041" s="176"/>
      <c r="H3041" s="177">
        <v>29700</v>
      </c>
      <c r="I3041" s="178">
        <v>33080</v>
      </c>
      <c r="J3041" s="177"/>
      <c r="K3041" s="178">
        <f t="shared" si="47"/>
        <v>1.1138047138047138</v>
      </c>
    </row>
    <row r="3042" spans="1:11" hidden="1" x14ac:dyDescent="0.2">
      <c r="A3042" s="1" t="s">
        <v>528</v>
      </c>
      <c r="C3042" s="173"/>
      <c r="D3042" s="174"/>
      <c r="E3042" s="175"/>
      <c r="F3042" s="176" t="s">
        <v>710</v>
      </c>
      <c r="G3042" s="176" t="s">
        <v>711</v>
      </c>
      <c r="H3042" s="177"/>
      <c r="I3042" s="178">
        <v>33080</v>
      </c>
      <c r="J3042" s="177"/>
      <c r="K3042" s="178" t="str">
        <f t="shared" si="47"/>
        <v>***</v>
      </c>
    </row>
    <row r="3043" spans="1:11" x14ac:dyDescent="0.2">
      <c r="A3043" s="1" t="s">
        <v>13</v>
      </c>
      <c r="C3043" s="19" t="s">
        <v>1383</v>
      </c>
      <c r="D3043" s="25" t="s">
        <v>65</v>
      </c>
      <c r="E3043" s="20" t="s">
        <v>66</v>
      </c>
      <c r="F3043" s="21"/>
      <c r="G3043" s="21"/>
      <c r="H3043" s="28">
        <v>35671</v>
      </c>
      <c r="I3043" s="29">
        <v>42921</v>
      </c>
      <c r="J3043" s="28" t="s">
        <v>15</v>
      </c>
      <c r="K3043" s="29">
        <f t="shared" si="47"/>
        <v>1.2032463345574838</v>
      </c>
    </row>
    <row r="3044" spans="1:11" x14ac:dyDescent="0.2">
      <c r="A3044" s="1" t="s">
        <v>16</v>
      </c>
      <c r="C3044" s="22"/>
      <c r="D3044" s="157"/>
      <c r="E3044" s="23" t="s">
        <v>63</v>
      </c>
      <c r="F3044" s="24"/>
      <c r="G3044" s="24"/>
      <c r="H3044" s="30">
        <v>35671</v>
      </c>
      <c r="I3044" s="31">
        <v>42921</v>
      </c>
      <c r="J3044" s="30"/>
      <c r="K3044" s="31">
        <f t="shared" si="47"/>
        <v>1.2032463345574838</v>
      </c>
    </row>
    <row r="3045" spans="1:11" x14ac:dyDescent="0.2">
      <c r="A3045" s="1" t="s">
        <v>528</v>
      </c>
      <c r="C3045" s="173"/>
      <c r="D3045" s="174"/>
      <c r="E3045" s="175" t="s">
        <v>709</v>
      </c>
      <c r="F3045" s="176"/>
      <c r="G3045" s="176"/>
      <c r="H3045" s="177">
        <v>35671</v>
      </c>
      <c r="I3045" s="178">
        <v>42921</v>
      </c>
      <c r="J3045" s="177"/>
      <c r="K3045" s="178">
        <f t="shared" si="47"/>
        <v>1.2032463345574838</v>
      </c>
    </row>
    <row r="3046" spans="1:11" hidden="1" x14ac:dyDescent="0.2">
      <c r="A3046" s="1" t="s">
        <v>528</v>
      </c>
      <c r="C3046" s="173"/>
      <c r="D3046" s="174"/>
      <c r="E3046" s="175"/>
      <c r="F3046" s="176" t="s">
        <v>710</v>
      </c>
      <c r="G3046" s="176" t="s">
        <v>711</v>
      </c>
      <c r="H3046" s="177"/>
      <c r="I3046" s="178">
        <v>42921</v>
      </c>
      <c r="J3046" s="177"/>
      <c r="K3046" s="178" t="str">
        <f t="shared" si="47"/>
        <v>***</v>
      </c>
    </row>
    <row r="3047" spans="1:11" x14ac:dyDescent="0.2">
      <c r="A3047" s="1" t="s">
        <v>13</v>
      </c>
      <c r="C3047" s="19" t="s">
        <v>1384</v>
      </c>
      <c r="D3047" s="25" t="s">
        <v>65</v>
      </c>
      <c r="E3047" s="20" t="s">
        <v>66</v>
      </c>
      <c r="F3047" s="21"/>
      <c r="G3047" s="21"/>
      <c r="H3047" s="28">
        <v>42267</v>
      </c>
      <c r="I3047" s="29">
        <v>49425</v>
      </c>
      <c r="J3047" s="28" t="s">
        <v>15</v>
      </c>
      <c r="K3047" s="29">
        <f t="shared" si="47"/>
        <v>1.1693519767194265</v>
      </c>
    </row>
    <row r="3048" spans="1:11" x14ac:dyDescent="0.2">
      <c r="A3048" s="1" t="s">
        <v>16</v>
      </c>
      <c r="C3048" s="22"/>
      <c r="D3048" s="157"/>
      <c r="E3048" s="23" t="s">
        <v>63</v>
      </c>
      <c r="F3048" s="24"/>
      <c r="G3048" s="24"/>
      <c r="H3048" s="30">
        <v>42267</v>
      </c>
      <c r="I3048" s="31">
        <v>49425</v>
      </c>
      <c r="J3048" s="30"/>
      <c r="K3048" s="31">
        <f t="shared" si="47"/>
        <v>1.1693519767194265</v>
      </c>
    </row>
    <row r="3049" spans="1:11" x14ac:dyDescent="0.2">
      <c r="A3049" s="1" t="s">
        <v>528</v>
      </c>
      <c r="C3049" s="173"/>
      <c r="D3049" s="174"/>
      <c r="E3049" s="175" t="s">
        <v>709</v>
      </c>
      <c r="F3049" s="176"/>
      <c r="G3049" s="176"/>
      <c r="H3049" s="177">
        <v>42267</v>
      </c>
      <c r="I3049" s="178">
        <v>49425</v>
      </c>
      <c r="J3049" s="177"/>
      <c r="K3049" s="178">
        <f t="shared" si="47"/>
        <v>1.1693519767194265</v>
      </c>
    </row>
    <row r="3050" spans="1:11" hidden="1" x14ac:dyDescent="0.2">
      <c r="A3050" s="1" t="s">
        <v>528</v>
      </c>
      <c r="C3050" s="173"/>
      <c r="D3050" s="174"/>
      <c r="E3050" s="175"/>
      <c r="F3050" s="176" t="s">
        <v>710</v>
      </c>
      <c r="G3050" s="176" t="s">
        <v>711</v>
      </c>
      <c r="H3050" s="177"/>
      <c r="I3050" s="178">
        <v>49425</v>
      </c>
      <c r="J3050" s="177"/>
      <c r="K3050" s="178" t="str">
        <f t="shared" si="47"/>
        <v>***</v>
      </c>
    </row>
    <row r="3051" spans="1:11" x14ac:dyDescent="0.2">
      <c r="A3051" s="1" t="s">
        <v>13</v>
      </c>
      <c r="C3051" s="19" t="s">
        <v>1385</v>
      </c>
      <c r="D3051" s="25" t="s">
        <v>65</v>
      </c>
      <c r="E3051" s="20" t="s">
        <v>66</v>
      </c>
      <c r="F3051" s="21"/>
      <c r="G3051" s="21"/>
      <c r="H3051" s="28">
        <v>33481</v>
      </c>
      <c r="I3051" s="29">
        <v>36273</v>
      </c>
      <c r="J3051" s="28" t="s">
        <v>15</v>
      </c>
      <c r="K3051" s="29">
        <f t="shared" si="47"/>
        <v>1.0833905797317882</v>
      </c>
    </row>
    <row r="3052" spans="1:11" x14ac:dyDescent="0.2">
      <c r="A3052" s="1" t="s">
        <v>16</v>
      </c>
      <c r="C3052" s="22"/>
      <c r="D3052" s="157"/>
      <c r="E3052" s="23" t="s">
        <v>63</v>
      </c>
      <c r="F3052" s="24"/>
      <c r="G3052" s="24"/>
      <c r="H3052" s="30">
        <v>33481</v>
      </c>
      <c r="I3052" s="31">
        <v>36273</v>
      </c>
      <c r="J3052" s="30"/>
      <c r="K3052" s="31">
        <f t="shared" si="47"/>
        <v>1.0833905797317882</v>
      </c>
    </row>
    <row r="3053" spans="1:11" x14ac:dyDescent="0.2">
      <c r="A3053" s="1" t="s">
        <v>528</v>
      </c>
      <c r="C3053" s="173"/>
      <c r="D3053" s="174"/>
      <c r="E3053" s="175" t="s">
        <v>709</v>
      </c>
      <c r="F3053" s="176"/>
      <c r="G3053" s="176"/>
      <c r="H3053" s="177">
        <v>33481</v>
      </c>
      <c r="I3053" s="178">
        <v>36273</v>
      </c>
      <c r="J3053" s="177"/>
      <c r="K3053" s="178">
        <f t="shared" si="47"/>
        <v>1.0833905797317882</v>
      </c>
    </row>
    <row r="3054" spans="1:11" hidden="1" x14ac:dyDescent="0.2">
      <c r="A3054" s="1" t="s">
        <v>528</v>
      </c>
      <c r="C3054" s="173"/>
      <c r="D3054" s="174"/>
      <c r="E3054" s="175"/>
      <c r="F3054" s="176" t="s">
        <v>710</v>
      </c>
      <c r="G3054" s="176" t="s">
        <v>711</v>
      </c>
      <c r="H3054" s="177"/>
      <c r="I3054" s="178">
        <v>36273</v>
      </c>
      <c r="J3054" s="177"/>
      <c r="K3054" s="178" t="str">
        <f t="shared" si="47"/>
        <v>***</v>
      </c>
    </row>
    <row r="3055" spans="1:11" x14ac:dyDescent="0.2">
      <c r="A3055" s="1" t="s">
        <v>13</v>
      </c>
      <c r="C3055" s="19" t="s">
        <v>1386</v>
      </c>
      <c r="D3055" s="25" t="s">
        <v>65</v>
      </c>
      <c r="E3055" s="20" t="s">
        <v>66</v>
      </c>
      <c r="F3055" s="21"/>
      <c r="G3055" s="21"/>
      <c r="H3055" s="28">
        <v>42756</v>
      </c>
      <c r="I3055" s="29">
        <v>47830</v>
      </c>
      <c r="J3055" s="28" t="s">
        <v>15</v>
      </c>
      <c r="K3055" s="29">
        <f t="shared" si="47"/>
        <v>1.1186734025633829</v>
      </c>
    </row>
    <row r="3056" spans="1:11" x14ac:dyDescent="0.2">
      <c r="A3056" s="1" t="s">
        <v>16</v>
      </c>
      <c r="C3056" s="22"/>
      <c r="D3056" s="157"/>
      <c r="E3056" s="23" t="s">
        <v>63</v>
      </c>
      <c r="F3056" s="24"/>
      <c r="G3056" s="24"/>
      <c r="H3056" s="30">
        <v>42756</v>
      </c>
      <c r="I3056" s="31">
        <v>47830</v>
      </c>
      <c r="J3056" s="30"/>
      <c r="K3056" s="31">
        <f t="shared" si="47"/>
        <v>1.1186734025633829</v>
      </c>
    </row>
    <row r="3057" spans="1:11" x14ac:dyDescent="0.2">
      <c r="A3057" s="1" t="s">
        <v>528</v>
      </c>
      <c r="C3057" s="173"/>
      <c r="D3057" s="174"/>
      <c r="E3057" s="175" t="s">
        <v>709</v>
      </c>
      <c r="F3057" s="176"/>
      <c r="G3057" s="176"/>
      <c r="H3057" s="177">
        <v>42756</v>
      </c>
      <c r="I3057" s="178">
        <v>47830</v>
      </c>
      <c r="J3057" s="177"/>
      <c r="K3057" s="178">
        <f t="shared" si="47"/>
        <v>1.1186734025633829</v>
      </c>
    </row>
    <row r="3058" spans="1:11" hidden="1" x14ac:dyDescent="0.2">
      <c r="A3058" s="1" t="s">
        <v>528</v>
      </c>
      <c r="C3058" s="173"/>
      <c r="D3058" s="174"/>
      <c r="E3058" s="175"/>
      <c r="F3058" s="176" t="s">
        <v>710</v>
      </c>
      <c r="G3058" s="176" t="s">
        <v>711</v>
      </c>
      <c r="H3058" s="177"/>
      <c r="I3058" s="178">
        <v>47830</v>
      </c>
      <c r="J3058" s="177"/>
      <c r="K3058" s="178" t="str">
        <f t="shared" si="47"/>
        <v>***</v>
      </c>
    </row>
    <row r="3059" spans="1:11" x14ac:dyDescent="0.2">
      <c r="A3059" s="1" t="s">
        <v>13</v>
      </c>
      <c r="C3059" s="19" t="s">
        <v>1387</v>
      </c>
      <c r="D3059" s="25" t="s">
        <v>65</v>
      </c>
      <c r="E3059" s="20" t="s">
        <v>66</v>
      </c>
      <c r="F3059" s="21"/>
      <c r="G3059" s="21"/>
      <c r="H3059" s="28">
        <v>51622</v>
      </c>
      <c r="I3059" s="29">
        <v>52052</v>
      </c>
      <c r="J3059" s="28" t="s">
        <v>15</v>
      </c>
      <c r="K3059" s="29">
        <f t="shared" si="47"/>
        <v>1.0083297818759445</v>
      </c>
    </row>
    <row r="3060" spans="1:11" x14ac:dyDescent="0.2">
      <c r="A3060" s="1" t="s">
        <v>16</v>
      </c>
      <c r="C3060" s="22"/>
      <c r="D3060" s="157"/>
      <c r="E3060" s="23" t="s">
        <v>63</v>
      </c>
      <c r="F3060" s="24"/>
      <c r="G3060" s="24"/>
      <c r="H3060" s="30">
        <v>51622</v>
      </c>
      <c r="I3060" s="31">
        <v>52052</v>
      </c>
      <c r="J3060" s="30"/>
      <c r="K3060" s="31">
        <f t="shared" si="47"/>
        <v>1.0083297818759445</v>
      </c>
    </row>
    <row r="3061" spans="1:11" x14ac:dyDescent="0.2">
      <c r="A3061" s="1" t="s">
        <v>528</v>
      </c>
      <c r="C3061" s="173"/>
      <c r="D3061" s="174"/>
      <c r="E3061" s="175" t="s">
        <v>709</v>
      </c>
      <c r="F3061" s="176"/>
      <c r="G3061" s="176"/>
      <c r="H3061" s="177">
        <v>51622</v>
      </c>
      <c r="I3061" s="178">
        <v>52052</v>
      </c>
      <c r="J3061" s="177"/>
      <c r="K3061" s="178">
        <f t="shared" si="47"/>
        <v>1.0083297818759445</v>
      </c>
    </row>
    <row r="3062" spans="1:11" hidden="1" x14ac:dyDescent="0.2">
      <c r="A3062" s="1" t="s">
        <v>528</v>
      </c>
      <c r="C3062" s="173"/>
      <c r="D3062" s="174"/>
      <c r="E3062" s="175"/>
      <c r="F3062" s="176" t="s">
        <v>710</v>
      </c>
      <c r="G3062" s="176" t="s">
        <v>711</v>
      </c>
      <c r="H3062" s="177"/>
      <c r="I3062" s="178">
        <v>52052</v>
      </c>
      <c r="J3062" s="177"/>
      <c r="K3062" s="178" t="str">
        <f t="shared" si="47"/>
        <v>***</v>
      </c>
    </row>
    <row r="3063" spans="1:11" x14ac:dyDescent="0.2">
      <c r="A3063" s="1" t="s">
        <v>13</v>
      </c>
      <c r="C3063" s="19" t="s">
        <v>1388</v>
      </c>
      <c r="D3063" s="25" t="s">
        <v>65</v>
      </c>
      <c r="E3063" s="20" t="s">
        <v>66</v>
      </c>
      <c r="F3063" s="21"/>
      <c r="G3063" s="21"/>
      <c r="H3063" s="28">
        <v>31800</v>
      </c>
      <c r="I3063" s="29">
        <v>37642</v>
      </c>
      <c r="J3063" s="28" t="s">
        <v>15</v>
      </c>
      <c r="K3063" s="29">
        <f t="shared" si="47"/>
        <v>1.1837106918238993</v>
      </c>
    </row>
    <row r="3064" spans="1:11" x14ac:dyDescent="0.2">
      <c r="A3064" s="1" t="s">
        <v>16</v>
      </c>
      <c r="C3064" s="22"/>
      <c r="D3064" s="157"/>
      <c r="E3064" s="23" t="s">
        <v>63</v>
      </c>
      <c r="F3064" s="24"/>
      <c r="G3064" s="24"/>
      <c r="H3064" s="30">
        <v>31800</v>
      </c>
      <c r="I3064" s="31">
        <v>37642</v>
      </c>
      <c r="J3064" s="30"/>
      <c r="K3064" s="31">
        <f t="shared" si="47"/>
        <v>1.1837106918238993</v>
      </c>
    </row>
    <row r="3065" spans="1:11" x14ac:dyDescent="0.2">
      <c r="A3065" s="1" t="s">
        <v>528</v>
      </c>
      <c r="C3065" s="173"/>
      <c r="D3065" s="174"/>
      <c r="E3065" s="175" t="s">
        <v>709</v>
      </c>
      <c r="F3065" s="176"/>
      <c r="G3065" s="176"/>
      <c r="H3065" s="177">
        <v>31800</v>
      </c>
      <c r="I3065" s="178">
        <v>37642</v>
      </c>
      <c r="J3065" s="177"/>
      <c r="K3065" s="178">
        <f t="shared" si="47"/>
        <v>1.1837106918238993</v>
      </c>
    </row>
    <row r="3066" spans="1:11" hidden="1" x14ac:dyDescent="0.2">
      <c r="A3066" s="1" t="s">
        <v>528</v>
      </c>
      <c r="C3066" s="173"/>
      <c r="D3066" s="174"/>
      <c r="E3066" s="175"/>
      <c r="F3066" s="176" t="s">
        <v>710</v>
      </c>
      <c r="G3066" s="176" t="s">
        <v>711</v>
      </c>
      <c r="H3066" s="177"/>
      <c r="I3066" s="178">
        <v>37642</v>
      </c>
      <c r="J3066" s="177"/>
      <c r="K3066" s="178" t="str">
        <f t="shared" si="47"/>
        <v>***</v>
      </c>
    </row>
    <row r="3067" spans="1:11" x14ac:dyDescent="0.2">
      <c r="A3067" s="1" t="s">
        <v>13</v>
      </c>
      <c r="C3067" s="19" t="s">
        <v>1389</v>
      </c>
      <c r="D3067" s="25" t="s">
        <v>64</v>
      </c>
      <c r="E3067" s="20" t="s">
        <v>713</v>
      </c>
      <c r="F3067" s="21"/>
      <c r="G3067" s="21"/>
      <c r="H3067" s="28">
        <v>25011</v>
      </c>
      <c r="I3067" s="29">
        <v>28116</v>
      </c>
      <c r="J3067" s="28" t="s">
        <v>15</v>
      </c>
      <c r="K3067" s="29">
        <f t="shared" si="47"/>
        <v>1.1241453760345448</v>
      </c>
    </row>
    <row r="3068" spans="1:11" x14ac:dyDescent="0.2">
      <c r="A3068" s="1" t="s">
        <v>16</v>
      </c>
      <c r="C3068" s="22"/>
      <c r="D3068" s="157"/>
      <c r="E3068" s="23" t="s">
        <v>786</v>
      </c>
      <c r="F3068" s="24"/>
      <c r="G3068" s="24"/>
      <c r="H3068" s="30">
        <v>25011</v>
      </c>
      <c r="I3068" s="31">
        <v>28116</v>
      </c>
      <c r="J3068" s="30"/>
      <c r="K3068" s="31">
        <f t="shared" ref="K3068:K3124" si="48">IF(H3068=0,"***",I3068/H3068)</f>
        <v>1.1241453760345448</v>
      </c>
    </row>
    <row r="3069" spans="1:11" x14ac:dyDescent="0.2">
      <c r="A3069" s="1" t="s">
        <v>528</v>
      </c>
      <c r="C3069" s="173"/>
      <c r="D3069" s="174"/>
      <c r="E3069" s="175" t="s">
        <v>529</v>
      </c>
      <c r="F3069" s="176"/>
      <c r="G3069" s="176"/>
      <c r="H3069" s="177">
        <v>2418</v>
      </c>
      <c r="I3069" s="178">
        <v>3918</v>
      </c>
      <c r="J3069" s="177"/>
      <c r="K3069" s="178">
        <f t="shared" si="48"/>
        <v>1.620347394540943</v>
      </c>
    </row>
    <row r="3070" spans="1:11" hidden="1" x14ac:dyDescent="0.2">
      <c r="A3070" s="1" t="s">
        <v>528</v>
      </c>
      <c r="C3070" s="173"/>
      <c r="D3070" s="174"/>
      <c r="E3070" s="175"/>
      <c r="F3070" s="176" t="s">
        <v>530</v>
      </c>
      <c r="G3070" s="176" t="s">
        <v>726</v>
      </c>
      <c r="H3070" s="177"/>
      <c r="I3070" s="178">
        <v>3918</v>
      </c>
      <c r="J3070" s="177"/>
      <c r="K3070" s="178" t="str">
        <f t="shared" si="48"/>
        <v>***</v>
      </c>
    </row>
    <row r="3071" spans="1:11" x14ac:dyDescent="0.2">
      <c r="A3071" s="1" t="s">
        <v>528</v>
      </c>
      <c r="C3071" s="173"/>
      <c r="D3071" s="174"/>
      <c r="E3071" s="175" t="s">
        <v>709</v>
      </c>
      <c r="F3071" s="176"/>
      <c r="G3071" s="176"/>
      <c r="H3071" s="177">
        <v>22593</v>
      </c>
      <c r="I3071" s="178">
        <v>24198</v>
      </c>
      <c r="J3071" s="177"/>
      <c r="K3071" s="178">
        <f t="shared" si="48"/>
        <v>1.0710397025627407</v>
      </c>
    </row>
    <row r="3072" spans="1:11" hidden="1" x14ac:dyDescent="0.2">
      <c r="A3072" s="1" t="s">
        <v>528</v>
      </c>
      <c r="C3072" s="173"/>
      <c r="D3072" s="174"/>
      <c r="E3072" s="175"/>
      <c r="F3072" s="176" t="s">
        <v>710</v>
      </c>
      <c r="G3072" s="176" t="s">
        <v>726</v>
      </c>
      <c r="H3072" s="177"/>
      <c r="I3072" s="178">
        <v>24198</v>
      </c>
      <c r="J3072" s="177"/>
      <c r="K3072" s="178" t="str">
        <f t="shared" si="48"/>
        <v>***</v>
      </c>
    </row>
    <row r="3073" spans="1:11" x14ac:dyDescent="0.2">
      <c r="A3073" s="1" t="s">
        <v>13</v>
      </c>
      <c r="C3073" s="19" t="s">
        <v>1390</v>
      </c>
      <c r="D3073" s="25" t="s">
        <v>64</v>
      </c>
      <c r="E3073" s="20" t="s">
        <v>713</v>
      </c>
      <c r="F3073" s="21"/>
      <c r="G3073" s="21"/>
      <c r="H3073" s="28">
        <v>9668</v>
      </c>
      <c r="I3073" s="29">
        <v>9964</v>
      </c>
      <c r="J3073" s="28" t="s">
        <v>15</v>
      </c>
      <c r="K3073" s="29">
        <f t="shared" si="48"/>
        <v>1.030616466694249</v>
      </c>
    </row>
    <row r="3074" spans="1:11" x14ac:dyDescent="0.2">
      <c r="A3074" s="1" t="s">
        <v>16</v>
      </c>
      <c r="C3074" s="22"/>
      <c r="D3074" s="157"/>
      <c r="E3074" s="23" t="s">
        <v>786</v>
      </c>
      <c r="F3074" s="24"/>
      <c r="G3074" s="24"/>
      <c r="H3074" s="30">
        <v>9668</v>
      </c>
      <c r="I3074" s="31">
        <v>9964</v>
      </c>
      <c r="J3074" s="30"/>
      <c r="K3074" s="31">
        <f t="shared" si="48"/>
        <v>1.030616466694249</v>
      </c>
    </row>
    <row r="3075" spans="1:11" x14ac:dyDescent="0.2">
      <c r="A3075" s="1" t="s">
        <v>528</v>
      </c>
      <c r="C3075" s="173"/>
      <c r="D3075" s="174"/>
      <c r="E3075" s="175" t="s">
        <v>529</v>
      </c>
      <c r="F3075" s="176"/>
      <c r="G3075" s="176"/>
      <c r="H3075" s="177">
        <v>499</v>
      </c>
      <c r="I3075" s="178">
        <v>499</v>
      </c>
      <c r="J3075" s="177"/>
      <c r="K3075" s="178">
        <f t="shared" si="48"/>
        <v>1</v>
      </c>
    </row>
    <row r="3076" spans="1:11" hidden="1" x14ac:dyDescent="0.2">
      <c r="A3076" s="1" t="s">
        <v>528</v>
      </c>
      <c r="C3076" s="173"/>
      <c r="D3076" s="174"/>
      <c r="E3076" s="175"/>
      <c r="F3076" s="176" t="s">
        <v>530</v>
      </c>
      <c r="G3076" s="176" t="s">
        <v>726</v>
      </c>
      <c r="H3076" s="177"/>
      <c r="I3076" s="178">
        <v>499</v>
      </c>
      <c r="J3076" s="177"/>
      <c r="K3076" s="178" t="str">
        <f t="shared" si="48"/>
        <v>***</v>
      </c>
    </row>
    <row r="3077" spans="1:11" x14ac:dyDescent="0.2">
      <c r="A3077" s="1" t="s">
        <v>528</v>
      </c>
      <c r="C3077" s="173"/>
      <c r="D3077" s="174"/>
      <c r="E3077" s="175" t="s">
        <v>709</v>
      </c>
      <c r="F3077" s="176"/>
      <c r="G3077" s="176"/>
      <c r="H3077" s="177">
        <v>9169</v>
      </c>
      <c r="I3077" s="178">
        <v>9465</v>
      </c>
      <c r="J3077" s="177"/>
      <c r="K3077" s="178">
        <f t="shared" si="48"/>
        <v>1.0322826916784817</v>
      </c>
    </row>
    <row r="3078" spans="1:11" hidden="1" x14ac:dyDescent="0.2">
      <c r="A3078" s="1" t="s">
        <v>528</v>
      </c>
      <c r="C3078" s="173"/>
      <c r="D3078" s="174"/>
      <c r="E3078" s="175"/>
      <c r="F3078" s="176" t="s">
        <v>710</v>
      </c>
      <c r="G3078" s="176" t="s">
        <v>726</v>
      </c>
      <c r="H3078" s="177"/>
      <c r="I3078" s="178">
        <v>9465</v>
      </c>
      <c r="J3078" s="177"/>
      <c r="K3078" s="178" t="str">
        <f t="shared" si="48"/>
        <v>***</v>
      </c>
    </row>
    <row r="3079" spans="1:11" x14ac:dyDescent="0.2">
      <c r="A3079" s="1" t="s">
        <v>13</v>
      </c>
      <c r="C3079" s="19" t="s">
        <v>1391</v>
      </c>
      <c r="D3079" s="25" t="s">
        <v>65</v>
      </c>
      <c r="E3079" s="20" t="s">
        <v>66</v>
      </c>
      <c r="F3079" s="21"/>
      <c r="G3079" s="21"/>
      <c r="H3079" s="28">
        <v>32105</v>
      </c>
      <c r="I3079" s="29">
        <v>35660</v>
      </c>
      <c r="J3079" s="28" t="s">
        <v>15</v>
      </c>
      <c r="K3079" s="29">
        <f t="shared" si="48"/>
        <v>1.1107304158230804</v>
      </c>
    </row>
    <row r="3080" spans="1:11" x14ac:dyDescent="0.2">
      <c r="A3080" s="1" t="s">
        <v>16</v>
      </c>
      <c r="C3080" s="22"/>
      <c r="D3080" s="157"/>
      <c r="E3080" s="23" t="s">
        <v>63</v>
      </c>
      <c r="F3080" s="24"/>
      <c r="G3080" s="24"/>
      <c r="H3080" s="30">
        <v>32105</v>
      </c>
      <c r="I3080" s="31">
        <v>35660</v>
      </c>
      <c r="J3080" s="30"/>
      <c r="K3080" s="31">
        <f t="shared" si="48"/>
        <v>1.1107304158230804</v>
      </c>
    </row>
    <row r="3081" spans="1:11" x14ac:dyDescent="0.2">
      <c r="A3081" s="1" t="s">
        <v>528</v>
      </c>
      <c r="C3081" s="173"/>
      <c r="D3081" s="174"/>
      <c r="E3081" s="175" t="s">
        <v>709</v>
      </c>
      <c r="F3081" s="176"/>
      <c r="G3081" s="176"/>
      <c r="H3081" s="177">
        <v>32105</v>
      </c>
      <c r="I3081" s="178">
        <v>35660</v>
      </c>
      <c r="J3081" s="177"/>
      <c r="K3081" s="178">
        <f t="shared" si="48"/>
        <v>1.1107304158230804</v>
      </c>
    </row>
    <row r="3082" spans="1:11" hidden="1" x14ac:dyDescent="0.2">
      <c r="A3082" s="1" t="s">
        <v>528</v>
      </c>
      <c r="C3082" s="173"/>
      <c r="D3082" s="174"/>
      <c r="E3082" s="175"/>
      <c r="F3082" s="176" t="s">
        <v>710</v>
      </c>
      <c r="G3082" s="176" t="s">
        <v>711</v>
      </c>
      <c r="H3082" s="177"/>
      <c r="I3082" s="178">
        <v>35660</v>
      </c>
      <c r="J3082" s="177"/>
      <c r="K3082" s="178" t="str">
        <f t="shared" si="48"/>
        <v>***</v>
      </c>
    </row>
    <row r="3083" spans="1:11" x14ac:dyDescent="0.2">
      <c r="A3083" s="1" t="s">
        <v>13</v>
      </c>
      <c r="C3083" s="19" t="s">
        <v>1392</v>
      </c>
      <c r="D3083" s="25" t="s">
        <v>65</v>
      </c>
      <c r="E3083" s="20" t="s">
        <v>66</v>
      </c>
      <c r="F3083" s="21"/>
      <c r="G3083" s="21"/>
      <c r="H3083" s="28">
        <v>3206</v>
      </c>
      <c r="I3083" s="29">
        <v>3532</v>
      </c>
      <c r="J3083" s="28" t="s">
        <v>15</v>
      </c>
      <c r="K3083" s="29">
        <f t="shared" si="48"/>
        <v>1.1016843418590143</v>
      </c>
    </row>
    <row r="3084" spans="1:11" x14ac:dyDescent="0.2">
      <c r="A3084" s="1" t="s">
        <v>16</v>
      </c>
      <c r="C3084" s="22"/>
      <c r="D3084" s="157"/>
      <c r="E3084" s="23" t="s">
        <v>1094</v>
      </c>
      <c r="F3084" s="24"/>
      <c r="G3084" s="24"/>
      <c r="H3084" s="30">
        <v>3206</v>
      </c>
      <c r="I3084" s="31">
        <v>3532</v>
      </c>
      <c r="J3084" s="30"/>
      <c r="K3084" s="31">
        <f t="shared" si="48"/>
        <v>1.1016843418590143</v>
      </c>
    </row>
    <row r="3085" spans="1:11" x14ac:dyDescent="0.2">
      <c r="A3085" s="1" t="s">
        <v>528</v>
      </c>
      <c r="C3085" s="173"/>
      <c r="D3085" s="174"/>
      <c r="E3085" s="175" t="s">
        <v>709</v>
      </c>
      <c r="F3085" s="176"/>
      <c r="G3085" s="176"/>
      <c r="H3085" s="177">
        <v>3206</v>
      </c>
      <c r="I3085" s="178">
        <v>3532</v>
      </c>
      <c r="J3085" s="177"/>
      <c r="K3085" s="178">
        <f t="shared" si="48"/>
        <v>1.1016843418590143</v>
      </c>
    </row>
    <row r="3086" spans="1:11" hidden="1" x14ac:dyDescent="0.2">
      <c r="A3086" s="1" t="s">
        <v>528</v>
      </c>
      <c r="C3086" s="173"/>
      <c r="D3086" s="174"/>
      <c r="E3086" s="175"/>
      <c r="F3086" s="176" t="s">
        <v>710</v>
      </c>
      <c r="G3086" s="176" t="s">
        <v>711</v>
      </c>
      <c r="H3086" s="177"/>
      <c r="I3086" s="178">
        <v>3532</v>
      </c>
      <c r="J3086" s="177"/>
      <c r="K3086" s="178" t="str">
        <f t="shared" si="48"/>
        <v>***</v>
      </c>
    </row>
    <row r="3087" spans="1:11" x14ac:dyDescent="0.2">
      <c r="A3087" s="1" t="s">
        <v>13</v>
      </c>
      <c r="C3087" s="19" t="s">
        <v>1393</v>
      </c>
      <c r="D3087" s="25" t="s">
        <v>65</v>
      </c>
      <c r="E3087" s="20" t="s">
        <v>66</v>
      </c>
      <c r="F3087" s="21"/>
      <c r="G3087" s="21"/>
      <c r="H3087" s="28">
        <v>2713</v>
      </c>
      <c r="I3087" s="29">
        <v>3146</v>
      </c>
      <c r="J3087" s="28" t="s">
        <v>15</v>
      </c>
      <c r="K3087" s="29">
        <f t="shared" si="48"/>
        <v>1.159601916697383</v>
      </c>
    </row>
    <row r="3088" spans="1:11" x14ac:dyDescent="0.2">
      <c r="A3088" s="1" t="s">
        <v>16</v>
      </c>
      <c r="C3088" s="22"/>
      <c r="D3088" s="157"/>
      <c r="E3088" s="23" t="s">
        <v>1094</v>
      </c>
      <c r="F3088" s="24"/>
      <c r="G3088" s="24"/>
      <c r="H3088" s="30">
        <v>2713</v>
      </c>
      <c r="I3088" s="31">
        <v>3146</v>
      </c>
      <c r="J3088" s="30"/>
      <c r="K3088" s="31">
        <f t="shared" si="48"/>
        <v>1.159601916697383</v>
      </c>
    </row>
    <row r="3089" spans="1:11" x14ac:dyDescent="0.2">
      <c r="A3089" s="1" t="s">
        <v>528</v>
      </c>
      <c r="C3089" s="173"/>
      <c r="D3089" s="174"/>
      <c r="E3089" s="175" t="s">
        <v>709</v>
      </c>
      <c r="F3089" s="176"/>
      <c r="G3089" s="176"/>
      <c r="H3089" s="177">
        <v>2713</v>
      </c>
      <c r="I3089" s="178">
        <v>3146</v>
      </c>
      <c r="J3089" s="177"/>
      <c r="K3089" s="178">
        <f t="shared" si="48"/>
        <v>1.159601916697383</v>
      </c>
    </row>
    <row r="3090" spans="1:11" hidden="1" x14ac:dyDescent="0.2">
      <c r="A3090" s="1" t="s">
        <v>528</v>
      </c>
      <c r="C3090" s="173"/>
      <c r="D3090" s="174"/>
      <c r="E3090" s="175"/>
      <c r="F3090" s="176" t="s">
        <v>710</v>
      </c>
      <c r="G3090" s="176" t="s">
        <v>711</v>
      </c>
      <c r="H3090" s="177"/>
      <c r="I3090" s="178">
        <v>3146</v>
      </c>
      <c r="J3090" s="177"/>
      <c r="K3090" s="178" t="str">
        <f t="shared" si="48"/>
        <v>***</v>
      </c>
    </row>
    <row r="3091" spans="1:11" x14ac:dyDescent="0.2">
      <c r="A3091" s="1" t="s">
        <v>13</v>
      </c>
      <c r="C3091" s="19" t="s">
        <v>1394</v>
      </c>
      <c r="D3091" s="25" t="s">
        <v>65</v>
      </c>
      <c r="E3091" s="20" t="s">
        <v>66</v>
      </c>
      <c r="F3091" s="21"/>
      <c r="G3091" s="21"/>
      <c r="H3091" s="28">
        <v>5914</v>
      </c>
      <c r="I3091" s="29">
        <v>6590</v>
      </c>
      <c r="J3091" s="28" t="s">
        <v>15</v>
      </c>
      <c r="K3091" s="29">
        <f t="shared" si="48"/>
        <v>1.1143050388907676</v>
      </c>
    </row>
    <row r="3092" spans="1:11" x14ac:dyDescent="0.2">
      <c r="A3092" s="1" t="s">
        <v>16</v>
      </c>
      <c r="C3092" s="22"/>
      <c r="D3092" s="157"/>
      <c r="E3092" s="23" t="s">
        <v>1094</v>
      </c>
      <c r="F3092" s="24"/>
      <c r="G3092" s="24"/>
      <c r="H3092" s="30">
        <v>5914</v>
      </c>
      <c r="I3092" s="31">
        <v>6590</v>
      </c>
      <c r="J3092" s="30"/>
      <c r="K3092" s="31">
        <f t="shared" si="48"/>
        <v>1.1143050388907676</v>
      </c>
    </row>
    <row r="3093" spans="1:11" x14ac:dyDescent="0.2">
      <c r="A3093" s="1" t="s">
        <v>528</v>
      </c>
      <c r="C3093" s="173"/>
      <c r="D3093" s="174"/>
      <c r="E3093" s="175" t="s">
        <v>709</v>
      </c>
      <c r="F3093" s="176"/>
      <c r="G3093" s="176"/>
      <c r="H3093" s="177">
        <v>5914</v>
      </c>
      <c r="I3093" s="178">
        <v>6590</v>
      </c>
      <c r="J3093" s="177"/>
      <c r="K3093" s="178">
        <f t="shared" si="48"/>
        <v>1.1143050388907676</v>
      </c>
    </row>
    <row r="3094" spans="1:11" hidden="1" x14ac:dyDescent="0.2">
      <c r="A3094" s="1" t="s">
        <v>528</v>
      </c>
      <c r="C3094" s="173"/>
      <c r="D3094" s="174"/>
      <c r="E3094" s="175"/>
      <c r="F3094" s="176" t="s">
        <v>710</v>
      </c>
      <c r="G3094" s="176" t="s">
        <v>711</v>
      </c>
      <c r="H3094" s="177"/>
      <c r="I3094" s="178">
        <v>6590</v>
      </c>
      <c r="J3094" s="177"/>
      <c r="K3094" s="178" t="str">
        <f t="shared" si="48"/>
        <v>***</v>
      </c>
    </row>
    <row r="3095" spans="1:11" x14ac:dyDescent="0.2">
      <c r="A3095" s="1" t="s">
        <v>13</v>
      </c>
      <c r="C3095" s="19" t="s">
        <v>1395</v>
      </c>
      <c r="D3095" s="25" t="s">
        <v>65</v>
      </c>
      <c r="E3095" s="20" t="s">
        <v>66</v>
      </c>
      <c r="F3095" s="21"/>
      <c r="G3095" s="21"/>
      <c r="H3095" s="28">
        <v>8578</v>
      </c>
      <c r="I3095" s="29">
        <v>9057</v>
      </c>
      <c r="J3095" s="28" t="s">
        <v>15</v>
      </c>
      <c r="K3095" s="29">
        <f t="shared" si="48"/>
        <v>1.0558405222662626</v>
      </c>
    </row>
    <row r="3096" spans="1:11" x14ac:dyDescent="0.2">
      <c r="A3096" s="1" t="s">
        <v>16</v>
      </c>
      <c r="C3096" s="22"/>
      <c r="D3096" s="157"/>
      <c r="E3096" s="23" t="s">
        <v>1094</v>
      </c>
      <c r="F3096" s="24"/>
      <c r="G3096" s="24"/>
      <c r="H3096" s="30">
        <v>8578</v>
      </c>
      <c r="I3096" s="31">
        <v>9057</v>
      </c>
      <c r="J3096" s="30"/>
      <c r="K3096" s="31">
        <f t="shared" si="48"/>
        <v>1.0558405222662626</v>
      </c>
    </row>
    <row r="3097" spans="1:11" x14ac:dyDescent="0.2">
      <c r="A3097" s="1" t="s">
        <v>528</v>
      </c>
      <c r="C3097" s="173"/>
      <c r="D3097" s="174"/>
      <c r="E3097" s="175" t="s">
        <v>709</v>
      </c>
      <c r="F3097" s="176"/>
      <c r="G3097" s="176"/>
      <c r="H3097" s="177">
        <v>8578</v>
      </c>
      <c r="I3097" s="178">
        <v>9057</v>
      </c>
      <c r="J3097" s="177"/>
      <c r="K3097" s="178">
        <f t="shared" si="48"/>
        <v>1.0558405222662626</v>
      </c>
    </row>
    <row r="3098" spans="1:11" hidden="1" x14ac:dyDescent="0.2">
      <c r="A3098" s="1" t="s">
        <v>528</v>
      </c>
      <c r="C3098" s="173"/>
      <c r="D3098" s="174"/>
      <c r="E3098" s="175"/>
      <c r="F3098" s="176" t="s">
        <v>710</v>
      </c>
      <c r="G3098" s="176" t="s">
        <v>711</v>
      </c>
      <c r="H3098" s="177"/>
      <c r="I3098" s="178">
        <v>9057</v>
      </c>
      <c r="J3098" s="177"/>
      <c r="K3098" s="178" t="str">
        <f t="shared" si="48"/>
        <v>***</v>
      </c>
    </row>
    <row r="3099" spans="1:11" x14ac:dyDescent="0.2">
      <c r="A3099" s="1" t="s">
        <v>13</v>
      </c>
      <c r="C3099" s="19" t="s">
        <v>1396</v>
      </c>
      <c r="D3099" s="25" t="s">
        <v>65</v>
      </c>
      <c r="E3099" s="20" t="s">
        <v>66</v>
      </c>
      <c r="F3099" s="21"/>
      <c r="G3099" s="21"/>
      <c r="H3099" s="28">
        <v>11247</v>
      </c>
      <c r="I3099" s="29">
        <v>11899</v>
      </c>
      <c r="J3099" s="28" t="s">
        <v>15</v>
      </c>
      <c r="K3099" s="29">
        <f t="shared" si="48"/>
        <v>1.0579710144927537</v>
      </c>
    </row>
    <row r="3100" spans="1:11" x14ac:dyDescent="0.2">
      <c r="A3100" s="1" t="s">
        <v>16</v>
      </c>
      <c r="C3100" s="22"/>
      <c r="D3100" s="157"/>
      <c r="E3100" s="23" t="s">
        <v>1094</v>
      </c>
      <c r="F3100" s="24"/>
      <c r="G3100" s="24"/>
      <c r="H3100" s="30">
        <v>11247</v>
      </c>
      <c r="I3100" s="31">
        <v>11899</v>
      </c>
      <c r="J3100" s="30"/>
      <c r="K3100" s="31">
        <f t="shared" si="48"/>
        <v>1.0579710144927537</v>
      </c>
    </row>
    <row r="3101" spans="1:11" x14ac:dyDescent="0.2">
      <c r="A3101" s="1" t="s">
        <v>528</v>
      </c>
      <c r="C3101" s="173"/>
      <c r="D3101" s="174"/>
      <c r="E3101" s="175" t="s">
        <v>709</v>
      </c>
      <c r="F3101" s="176"/>
      <c r="G3101" s="176"/>
      <c r="H3101" s="177">
        <v>11247</v>
      </c>
      <c r="I3101" s="178">
        <v>11899</v>
      </c>
      <c r="J3101" s="177"/>
      <c r="K3101" s="178">
        <f t="shared" si="48"/>
        <v>1.0579710144927537</v>
      </c>
    </row>
    <row r="3102" spans="1:11" hidden="1" x14ac:dyDescent="0.2">
      <c r="A3102" s="1" t="s">
        <v>528</v>
      </c>
      <c r="C3102" s="173"/>
      <c r="D3102" s="174"/>
      <c r="E3102" s="175"/>
      <c r="F3102" s="176" t="s">
        <v>710</v>
      </c>
      <c r="G3102" s="176" t="s">
        <v>711</v>
      </c>
      <c r="H3102" s="177"/>
      <c r="I3102" s="178">
        <v>11899</v>
      </c>
      <c r="J3102" s="177"/>
      <c r="K3102" s="178" t="str">
        <f t="shared" si="48"/>
        <v>***</v>
      </c>
    </row>
    <row r="3103" spans="1:11" x14ac:dyDescent="0.2">
      <c r="A3103" s="1" t="s">
        <v>13</v>
      </c>
      <c r="C3103" s="19" t="s">
        <v>1397</v>
      </c>
      <c r="D3103" s="25" t="s">
        <v>65</v>
      </c>
      <c r="E3103" s="20" t="s">
        <v>66</v>
      </c>
      <c r="F3103" s="21"/>
      <c r="G3103" s="21"/>
      <c r="H3103" s="28">
        <v>4333</v>
      </c>
      <c r="I3103" s="29">
        <v>3814</v>
      </c>
      <c r="J3103" s="28" t="s">
        <v>15</v>
      </c>
      <c r="K3103" s="29">
        <f t="shared" si="48"/>
        <v>0.8802215555042695</v>
      </c>
    </row>
    <row r="3104" spans="1:11" x14ac:dyDescent="0.2">
      <c r="A3104" s="1" t="s">
        <v>16</v>
      </c>
      <c r="C3104" s="22"/>
      <c r="D3104" s="157"/>
      <c r="E3104" s="23" t="s">
        <v>1094</v>
      </c>
      <c r="F3104" s="24"/>
      <c r="G3104" s="24"/>
      <c r="H3104" s="30">
        <v>4333</v>
      </c>
      <c r="I3104" s="31">
        <v>3814</v>
      </c>
      <c r="J3104" s="30"/>
      <c r="K3104" s="31">
        <f t="shared" si="48"/>
        <v>0.8802215555042695</v>
      </c>
    </row>
    <row r="3105" spans="1:11" x14ac:dyDescent="0.2">
      <c r="A3105" s="1" t="s">
        <v>528</v>
      </c>
      <c r="C3105" s="173"/>
      <c r="D3105" s="174"/>
      <c r="E3105" s="175" t="s">
        <v>709</v>
      </c>
      <c r="F3105" s="176"/>
      <c r="G3105" s="176"/>
      <c r="H3105" s="177">
        <v>4333</v>
      </c>
      <c r="I3105" s="178">
        <v>3814</v>
      </c>
      <c r="J3105" s="177"/>
      <c r="K3105" s="178">
        <f t="shared" si="48"/>
        <v>0.8802215555042695</v>
      </c>
    </row>
    <row r="3106" spans="1:11" hidden="1" x14ac:dyDescent="0.2">
      <c r="A3106" s="1" t="s">
        <v>528</v>
      </c>
      <c r="C3106" s="173"/>
      <c r="D3106" s="174"/>
      <c r="E3106" s="175"/>
      <c r="F3106" s="176" t="s">
        <v>710</v>
      </c>
      <c r="G3106" s="176" t="s">
        <v>711</v>
      </c>
      <c r="H3106" s="177"/>
      <c r="I3106" s="178">
        <v>3814</v>
      </c>
      <c r="J3106" s="177"/>
      <c r="K3106" s="178" t="str">
        <f t="shared" si="48"/>
        <v>***</v>
      </c>
    </row>
    <row r="3107" spans="1:11" x14ac:dyDescent="0.2">
      <c r="A3107" s="1" t="s">
        <v>13</v>
      </c>
      <c r="C3107" s="19" t="s">
        <v>1398</v>
      </c>
      <c r="D3107" s="25" t="s">
        <v>65</v>
      </c>
      <c r="E3107" s="20" t="s">
        <v>66</v>
      </c>
      <c r="F3107" s="21"/>
      <c r="G3107" s="21"/>
      <c r="H3107" s="28">
        <v>41865</v>
      </c>
      <c r="I3107" s="29">
        <v>48014</v>
      </c>
      <c r="J3107" s="28" t="s">
        <v>15</v>
      </c>
      <c r="K3107" s="29">
        <f t="shared" si="48"/>
        <v>1.1468768661172817</v>
      </c>
    </row>
    <row r="3108" spans="1:11" x14ac:dyDescent="0.2">
      <c r="A3108" s="1" t="s">
        <v>16</v>
      </c>
      <c r="C3108" s="22"/>
      <c r="D3108" s="157"/>
      <c r="E3108" s="23" t="s">
        <v>1094</v>
      </c>
      <c r="F3108" s="24"/>
      <c r="G3108" s="24"/>
      <c r="H3108" s="30">
        <v>41865</v>
      </c>
      <c r="I3108" s="31">
        <v>48014</v>
      </c>
      <c r="J3108" s="30"/>
      <c r="K3108" s="31">
        <f t="shared" si="48"/>
        <v>1.1468768661172817</v>
      </c>
    </row>
    <row r="3109" spans="1:11" x14ac:dyDescent="0.2">
      <c r="A3109" s="1" t="s">
        <v>528</v>
      </c>
      <c r="C3109" s="173"/>
      <c r="D3109" s="174"/>
      <c r="E3109" s="175" t="s">
        <v>709</v>
      </c>
      <c r="F3109" s="176"/>
      <c r="G3109" s="176"/>
      <c r="H3109" s="177">
        <v>41865</v>
      </c>
      <c r="I3109" s="178">
        <v>48014</v>
      </c>
      <c r="J3109" s="177"/>
      <c r="K3109" s="178">
        <f t="shared" si="48"/>
        <v>1.1468768661172817</v>
      </c>
    </row>
    <row r="3110" spans="1:11" hidden="1" x14ac:dyDescent="0.2">
      <c r="A3110" s="1" t="s">
        <v>528</v>
      </c>
      <c r="C3110" s="173"/>
      <c r="D3110" s="174"/>
      <c r="E3110" s="175"/>
      <c r="F3110" s="176" t="s">
        <v>710</v>
      </c>
      <c r="G3110" s="176" t="s">
        <v>711</v>
      </c>
      <c r="H3110" s="177"/>
      <c r="I3110" s="178">
        <v>48014</v>
      </c>
      <c r="J3110" s="177"/>
      <c r="K3110" s="178" t="str">
        <f t="shared" si="48"/>
        <v>***</v>
      </c>
    </row>
    <row r="3111" spans="1:11" x14ac:dyDescent="0.2">
      <c r="A3111" s="1" t="s">
        <v>13</v>
      </c>
      <c r="C3111" s="19" t="s">
        <v>1399</v>
      </c>
      <c r="D3111" s="25" t="s">
        <v>65</v>
      </c>
      <c r="E3111" s="20" t="s">
        <v>66</v>
      </c>
      <c r="F3111" s="21"/>
      <c r="G3111" s="21"/>
      <c r="H3111" s="28">
        <v>7062</v>
      </c>
      <c r="I3111" s="29">
        <v>5830</v>
      </c>
      <c r="J3111" s="28" t="s">
        <v>15</v>
      </c>
      <c r="K3111" s="29">
        <f t="shared" si="48"/>
        <v>0.82554517133956384</v>
      </c>
    </row>
    <row r="3112" spans="1:11" x14ac:dyDescent="0.2">
      <c r="A3112" s="1" t="s">
        <v>16</v>
      </c>
      <c r="C3112" s="22"/>
      <c r="D3112" s="157"/>
      <c r="E3112" s="23" t="s">
        <v>1094</v>
      </c>
      <c r="F3112" s="24"/>
      <c r="G3112" s="24"/>
      <c r="H3112" s="30">
        <v>7062</v>
      </c>
      <c r="I3112" s="31">
        <v>5830</v>
      </c>
      <c r="J3112" s="30"/>
      <c r="K3112" s="31">
        <f t="shared" si="48"/>
        <v>0.82554517133956384</v>
      </c>
    </row>
    <row r="3113" spans="1:11" x14ac:dyDescent="0.2">
      <c r="A3113" s="1" t="s">
        <v>528</v>
      </c>
      <c r="C3113" s="173"/>
      <c r="D3113" s="174"/>
      <c r="E3113" s="175" t="s">
        <v>709</v>
      </c>
      <c r="F3113" s="176"/>
      <c r="G3113" s="176"/>
      <c r="H3113" s="177">
        <v>7062</v>
      </c>
      <c r="I3113" s="178">
        <v>5830</v>
      </c>
      <c r="J3113" s="177"/>
      <c r="K3113" s="178">
        <f t="shared" si="48"/>
        <v>0.82554517133956384</v>
      </c>
    </row>
    <row r="3114" spans="1:11" hidden="1" x14ac:dyDescent="0.2">
      <c r="A3114" s="1" t="s">
        <v>528</v>
      </c>
      <c r="C3114" s="173"/>
      <c r="D3114" s="174"/>
      <c r="E3114" s="175"/>
      <c r="F3114" s="176" t="s">
        <v>710</v>
      </c>
      <c r="G3114" s="176" t="s">
        <v>711</v>
      </c>
      <c r="H3114" s="177"/>
      <c r="I3114" s="178">
        <v>5830</v>
      </c>
      <c r="J3114" s="177"/>
      <c r="K3114" s="178" t="str">
        <f t="shared" si="48"/>
        <v>***</v>
      </c>
    </row>
    <row r="3115" spans="1:11" x14ac:dyDescent="0.2">
      <c r="A3115" s="1" t="s">
        <v>13</v>
      </c>
      <c r="C3115" s="19" t="s">
        <v>1400</v>
      </c>
      <c r="D3115" s="25" t="s">
        <v>65</v>
      </c>
      <c r="E3115" s="20" t="s">
        <v>66</v>
      </c>
      <c r="F3115" s="21"/>
      <c r="G3115" s="21"/>
      <c r="H3115" s="28">
        <v>4024</v>
      </c>
      <c r="I3115" s="29">
        <v>4447</v>
      </c>
      <c r="J3115" s="28" t="s">
        <v>15</v>
      </c>
      <c r="K3115" s="29">
        <f t="shared" si="48"/>
        <v>1.1051192842942346</v>
      </c>
    </row>
    <row r="3116" spans="1:11" x14ac:dyDescent="0.2">
      <c r="A3116" s="1" t="s">
        <v>16</v>
      </c>
      <c r="C3116" s="22"/>
      <c r="D3116" s="157"/>
      <c r="E3116" s="23" t="s">
        <v>1094</v>
      </c>
      <c r="F3116" s="24"/>
      <c r="G3116" s="24"/>
      <c r="H3116" s="30">
        <v>4024</v>
      </c>
      <c r="I3116" s="31">
        <v>4447</v>
      </c>
      <c r="J3116" s="30"/>
      <c r="K3116" s="31">
        <f t="shared" si="48"/>
        <v>1.1051192842942346</v>
      </c>
    </row>
    <row r="3117" spans="1:11" x14ac:dyDescent="0.2">
      <c r="A3117" s="1" t="s">
        <v>528</v>
      </c>
      <c r="C3117" s="173"/>
      <c r="D3117" s="174"/>
      <c r="E3117" s="175" t="s">
        <v>709</v>
      </c>
      <c r="F3117" s="176"/>
      <c r="G3117" s="176"/>
      <c r="H3117" s="177">
        <v>4024</v>
      </c>
      <c r="I3117" s="178">
        <v>4447</v>
      </c>
      <c r="J3117" s="177"/>
      <c r="K3117" s="178">
        <f t="shared" si="48"/>
        <v>1.1051192842942346</v>
      </c>
    </row>
    <row r="3118" spans="1:11" hidden="1" x14ac:dyDescent="0.2">
      <c r="A3118" s="1" t="s">
        <v>528</v>
      </c>
      <c r="C3118" s="173"/>
      <c r="D3118" s="174"/>
      <c r="E3118" s="175"/>
      <c r="F3118" s="176" t="s">
        <v>710</v>
      </c>
      <c r="G3118" s="176" t="s">
        <v>711</v>
      </c>
      <c r="H3118" s="177"/>
      <c r="I3118" s="178">
        <v>4447</v>
      </c>
      <c r="J3118" s="177"/>
      <c r="K3118" s="178" t="str">
        <f t="shared" si="48"/>
        <v>***</v>
      </c>
    </row>
    <row r="3119" spans="1:11" x14ac:dyDescent="0.2">
      <c r="A3119" s="1" t="s">
        <v>13</v>
      </c>
      <c r="C3119" s="19" t="s">
        <v>1401</v>
      </c>
      <c r="D3119" s="25" t="s">
        <v>64</v>
      </c>
      <c r="E3119" s="20" t="s">
        <v>713</v>
      </c>
      <c r="F3119" s="21"/>
      <c r="G3119" s="21"/>
      <c r="H3119" s="28">
        <v>10716</v>
      </c>
      <c r="I3119" s="29">
        <v>9771</v>
      </c>
      <c r="J3119" s="28" t="s">
        <v>15</v>
      </c>
      <c r="K3119" s="29">
        <f t="shared" si="48"/>
        <v>0.91181410974244126</v>
      </c>
    </row>
    <row r="3120" spans="1:11" x14ac:dyDescent="0.2">
      <c r="A3120" s="1" t="s">
        <v>16</v>
      </c>
      <c r="C3120" s="22"/>
      <c r="D3120" s="157"/>
      <c r="E3120" s="23" t="s">
        <v>1094</v>
      </c>
      <c r="F3120" s="24"/>
      <c r="G3120" s="24"/>
      <c r="H3120" s="30">
        <v>10716</v>
      </c>
      <c r="I3120" s="31">
        <v>9771</v>
      </c>
      <c r="J3120" s="30"/>
      <c r="K3120" s="31">
        <f t="shared" si="48"/>
        <v>0.91181410974244126</v>
      </c>
    </row>
    <row r="3121" spans="1:11" x14ac:dyDescent="0.2">
      <c r="A3121" s="1" t="s">
        <v>528</v>
      </c>
      <c r="C3121" s="173"/>
      <c r="D3121" s="174"/>
      <c r="E3121" s="175" t="s">
        <v>529</v>
      </c>
      <c r="F3121" s="176"/>
      <c r="G3121" s="176"/>
      <c r="H3121" s="177">
        <v>3053</v>
      </c>
      <c r="I3121" s="178">
        <v>3350</v>
      </c>
      <c r="J3121" s="177"/>
      <c r="K3121" s="178">
        <f t="shared" si="48"/>
        <v>1.0972813625941698</v>
      </c>
    </row>
    <row r="3122" spans="1:11" hidden="1" x14ac:dyDescent="0.2">
      <c r="A3122" s="1" t="s">
        <v>528</v>
      </c>
      <c r="C3122" s="173"/>
      <c r="D3122" s="174"/>
      <c r="E3122" s="175"/>
      <c r="F3122" s="176" t="s">
        <v>530</v>
      </c>
      <c r="G3122" s="176" t="s">
        <v>550</v>
      </c>
      <c r="H3122" s="177"/>
      <c r="I3122" s="178">
        <v>3350</v>
      </c>
      <c r="J3122" s="177"/>
      <c r="K3122" s="178" t="str">
        <f t="shared" si="48"/>
        <v>***</v>
      </c>
    </row>
    <row r="3123" spans="1:11" ht="13.5" thickBot="1" x14ac:dyDescent="0.25">
      <c r="A3123" s="1" t="s">
        <v>528</v>
      </c>
      <c r="C3123" s="173"/>
      <c r="D3123" s="174"/>
      <c r="E3123" s="175" t="s">
        <v>709</v>
      </c>
      <c r="F3123" s="176"/>
      <c r="G3123" s="176"/>
      <c r="H3123" s="177">
        <v>7663</v>
      </c>
      <c r="I3123" s="178">
        <v>6421</v>
      </c>
      <c r="J3123" s="177"/>
      <c r="K3123" s="178">
        <f t="shared" si="48"/>
        <v>0.8379224846665797</v>
      </c>
    </row>
    <row r="3124" spans="1:11" ht="13.5" hidden="1" thickBot="1" x14ac:dyDescent="0.25">
      <c r="A3124" s="1" t="s">
        <v>528</v>
      </c>
      <c r="C3124" s="173"/>
      <c r="D3124" s="174"/>
      <c r="E3124" s="175"/>
      <c r="F3124" s="176" t="s">
        <v>710</v>
      </c>
      <c r="G3124" s="176" t="s">
        <v>550</v>
      </c>
      <c r="H3124" s="177"/>
      <c r="I3124" s="178">
        <v>6421</v>
      </c>
      <c r="J3124" s="177"/>
      <c r="K3124" s="178" t="str">
        <f t="shared" si="48"/>
        <v>***</v>
      </c>
    </row>
    <row r="3125" spans="1:11" ht="13.5" thickBot="1" x14ac:dyDescent="0.25">
      <c r="A3125" s="1" t="s">
        <v>12</v>
      </c>
      <c r="C3125" s="171" t="s">
        <v>337</v>
      </c>
      <c r="D3125" s="172"/>
      <c r="E3125" s="144"/>
      <c r="F3125" s="9"/>
      <c r="G3125" s="9"/>
      <c r="H3125" s="179" t="s">
        <v>551</v>
      </c>
      <c r="I3125" s="15">
        <v>23989986.800000001</v>
      </c>
      <c r="J3125" s="27"/>
      <c r="K3125" s="180" t="s">
        <v>25</v>
      </c>
    </row>
    <row r="3126" spans="1:11" ht="13.5" thickBot="1" x14ac:dyDescent="0.25">
      <c r="A3126" s="1" t="s">
        <v>12</v>
      </c>
      <c r="C3126" s="171" t="s">
        <v>342</v>
      </c>
      <c r="D3126" s="172"/>
      <c r="E3126" s="144"/>
      <c r="F3126" s="9"/>
      <c r="G3126" s="9"/>
      <c r="H3126" s="27"/>
      <c r="I3126" s="15"/>
      <c r="J3126" s="27"/>
      <c r="K3126" s="15"/>
    </row>
    <row r="3127" spans="1:11" x14ac:dyDescent="0.2">
      <c r="A3127" s="1" t="s">
        <v>13</v>
      </c>
      <c r="C3127" s="19" t="s">
        <v>19</v>
      </c>
      <c r="D3127" s="25" t="s">
        <v>1402</v>
      </c>
      <c r="E3127" s="20" t="s">
        <v>1403</v>
      </c>
      <c r="F3127" s="21"/>
      <c r="G3127" s="21"/>
      <c r="H3127" s="28">
        <v>0</v>
      </c>
      <c r="I3127" s="29">
        <v>3460410.5</v>
      </c>
      <c r="J3127" s="28" t="s">
        <v>15</v>
      </c>
      <c r="K3127" s="29" t="str">
        <f>IF(H3127=0,"***",I3127/H3127)</f>
        <v>***</v>
      </c>
    </row>
    <row r="3128" spans="1:11" x14ac:dyDescent="0.2">
      <c r="A3128" s="1" t="s">
        <v>16</v>
      </c>
      <c r="C3128" s="22"/>
      <c r="D3128" s="157"/>
      <c r="E3128" s="23" t="s">
        <v>1404</v>
      </c>
      <c r="F3128" s="24"/>
      <c r="G3128" s="24"/>
      <c r="H3128" s="30">
        <v>0</v>
      </c>
      <c r="I3128" s="31">
        <v>3460410.5</v>
      </c>
      <c r="J3128" s="30"/>
      <c r="K3128" s="31" t="str">
        <f>IF(H3128=0,"***",I3128/H3128)</f>
        <v>***</v>
      </c>
    </row>
    <row r="3129" spans="1:11" ht="13.5" thickBot="1" x14ac:dyDescent="0.25">
      <c r="A3129" s="1" t="s">
        <v>528</v>
      </c>
      <c r="C3129" s="173"/>
      <c r="D3129" s="174"/>
      <c r="E3129" s="175" t="s">
        <v>1405</v>
      </c>
      <c r="F3129" s="176"/>
      <c r="G3129" s="176"/>
      <c r="H3129" s="177">
        <v>0</v>
      </c>
      <c r="I3129" s="178">
        <v>3460410.5</v>
      </c>
      <c r="J3129" s="177"/>
      <c r="K3129" s="178" t="str">
        <f>IF(H3129=0,"***",I3129/H3129)</f>
        <v>***</v>
      </c>
    </row>
    <row r="3130" spans="1:11" ht="13.5" hidden="1" thickBot="1" x14ac:dyDescent="0.25">
      <c r="A3130" s="1" t="s">
        <v>528</v>
      </c>
      <c r="C3130" s="173"/>
      <c r="D3130" s="174"/>
      <c r="E3130" s="175"/>
      <c r="F3130" s="176" t="s">
        <v>548</v>
      </c>
      <c r="G3130" s="176" t="s">
        <v>1403</v>
      </c>
      <c r="H3130" s="177"/>
      <c r="I3130" s="178">
        <v>3460410.5</v>
      </c>
      <c r="J3130" s="177"/>
      <c r="K3130" s="178" t="str">
        <f>IF(H3130=0,"***",I3130/H3130)</f>
        <v>***</v>
      </c>
    </row>
    <row r="3131" spans="1:11" ht="13.5" thickBot="1" x14ac:dyDescent="0.25">
      <c r="A3131" s="1" t="s">
        <v>12</v>
      </c>
      <c r="C3131" s="171" t="s">
        <v>343</v>
      </c>
      <c r="D3131" s="172"/>
      <c r="E3131" s="144"/>
      <c r="F3131" s="9"/>
      <c r="G3131" s="9"/>
      <c r="H3131" s="179" t="s">
        <v>551</v>
      </c>
      <c r="I3131" s="15">
        <v>3460410.5</v>
      </c>
      <c r="J3131" s="27"/>
      <c r="K3131" s="180" t="s">
        <v>25</v>
      </c>
    </row>
    <row r="3132" spans="1:11" ht="13.5" thickBot="1" x14ac:dyDescent="0.25">
      <c r="A3132" s="1" t="s">
        <v>21</v>
      </c>
      <c r="C3132" s="6" t="s">
        <v>22</v>
      </c>
      <c r="D3132" s="12"/>
      <c r="E3132" s="7"/>
      <c r="F3132" s="8"/>
      <c r="G3132" s="8"/>
      <c r="H3132" s="182" t="s">
        <v>551</v>
      </c>
      <c r="I3132" s="182">
        <f>SUM(I13:I3131)/5</f>
        <v>27505708.600000001</v>
      </c>
      <c r="J3132" s="181" t="e">
        <f>I3132-#REF!</f>
        <v>#REF!</v>
      </c>
      <c r="K3132" s="183" t="s">
        <v>25</v>
      </c>
    </row>
    <row r="3133" spans="1:11" x14ac:dyDescent="0.2">
      <c r="A3133" s="1" t="s">
        <v>1</v>
      </c>
      <c r="D3133" s="11"/>
      <c r="H3133" s="26"/>
      <c r="I3133" s="26"/>
      <c r="J3133" s="26"/>
      <c r="K3133" s="26"/>
    </row>
  </sheetData>
  <mergeCells count="1">
    <mergeCell ref="H10:K10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N262"/>
  <sheetViews>
    <sheetView showGridLines="0" topLeftCell="B1" workbookViewId="0">
      <selection activeCell="C1" sqref="C1"/>
    </sheetView>
  </sheetViews>
  <sheetFormatPr defaultRowHeight="12.75" x14ac:dyDescent="0.2"/>
  <cols>
    <col min="1" max="1" width="4.28515625" style="1" hidden="1" customWidth="1"/>
    <col min="2" max="2" width="0.85546875" style="1" customWidth="1"/>
    <col min="3" max="3" width="26.140625" style="1" customWidth="1"/>
    <col min="4" max="4" width="8.7109375" style="1" customWidth="1"/>
    <col min="5" max="5" width="48.28515625" style="1" customWidth="1"/>
    <col min="6" max="6" width="4.42578125" style="18" hidden="1" customWidth="1"/>
    <col min="7" max="7" width="39.28515625" style="18" hidden="1" customWidth="1"/>
    <col min="8" max="9" width="15" style="18" customWidth="1"/>
    <col min="10" max="10" width="10" style="18" hidden="1" customWidth="1"/>
    <col min="11" max="11" width="8.28515625" style="18" customWidth="1"/>
    <col min="12" max="14" width="9.140625" style="18"/>
    <col min="257" max="257" width="0" hidden="1" customWidth="1"/>
    <col min="258" max="258" width="0.85546875" customWidth="1"/>
    <col min="259" max="259" width="26.140625" customWidth="1"/>
    <col min="260" max="260" width="8.7109375" customWidth="1"/>
    <col min="261" max="261" width="48.28515625" customWidth="1"/>
    <col min="262" max="263" width="0" hidden="1" customWidth="1"/>
    <col min="264" max="265" width="15" customWidth="1"/>
    <col min="266" max="266" width="0" hidden="1" customWidth="1"/>
    <col min="267" max="267" width="8.28515625" customWidth="1"/>
    <col min="513" max="513" width="0" hidden="1" customWidth="1"/>
    <col min="514" max="514" width="0.85546875" customWidth="1"/>
    <col min="515" max="515" width="26.140625" customWidth="1"/>
    <col min="516" max="516" width="8.7109375" customWidth="1"/>
    <col min="517" max="517" width="48.28515625" customWidth="1"/>
    <col min="518" max="519" width="0" hidden="1" customWidth="1"/>
    <col min="520" max="521" width="15" customWidth="1"/>
    <col min="522" max="522" width="0" hidden="1" customWidth="1"/>
    <col min="523" max="523" width="8.28515625" customWidth="1"/>
    <col min="769" max="769" width="0" hidden="1" customWidth="1"/>
    <col min="770" max="770" width="0.85546875" customWidth="1"/>
    <col min="771" max="771" width="26.140625" customWidth="1"/>
    <col min="772" max="772" width="8.7109375" customWidth="1"/>
    <col min="773" max="773" width="48.28515625" customWidth="1"/>
    <col min="774" max="775" width="0" hidden="1" customWidth="1"/>
    <col min="776" max="777" width="15" customWidth="1"/>
    <col min="778" max="778" width="0" hidden="1" customWidth="1"/>
    <col min="779" max="779" width="8.28515625" customWidth="1"/>
    <col min="1025" max="1025" width="0" hidden="1" customWidth="1"/>
    <col min="1026" max="1026" width="0.85546875" customWidth="1"/>
    <col min="1027" max="1027" width="26.140625" customWidth="1"/>
    <col min="1028" max="1028" width="8.7109375" customWidth="1"/>
    <col min="1029" max="1029" width="48.28515625" customWidth="1"/>
    <col min="1030" max="1031" width="0" hidden="1" customWidth="1"/>
    <col min="1032" max="1033" width="15" customWidth="1"/>
    <col min="1034" max="1034" width="0" hidden="1" customWidth="1"/>
    <col min="1035" max="1035" width="8.28515625" customWidth="1"/>
    <col min="1281" max="1281" width="0" hidden="1" customWidth="1"/>
    <col min="1282" max="1282" width="0.85546875" customWidth="1"/>
    <col min="1283" max="1283" width="26.140625" customWidth="1"/>
    <col min="1284" max="1284" width="8.7109375" customWidth="1"/>
    <col min="1285" max="1285" width="48.28515625" customWidth="1"/>
    <col min="1286" max="1287" width="0" hidden="1" customWidth="1"/>
    <col min="1288" max="1289" width="15" customWidth="1"/>
    <col min="1290" max="1290" width="0" hidden="1" customWidth="1"/>
    <col min="1291" max="1291" width="8.28515625" customWidth="1"/>
    <col min="1537" max="1537" width="0" hidden="1" customWidth="1"/>
    <col min="1538" max="1538" width="0.85546875" customWidth="1"/>
    <col min="1539" max="1539" width="26.140625" customWidth="1"/>
    <col min="1540" max="1540" width="8.7109375" customWidth="1"/>
    <col min="1541" max="1541" width="48.28515625" customWidth="1"/>
    <col min="1542" max="1543" width="0" hidden="1" customWidth="1"/>
    <col min="1544" max="1545" width="15" customWidth="1"/>
    <col min="1546" max="1546" width="0" hidden="1" customWidth="1"/>
    <col min="1547" max="1547" width="8.28515625" customWidth="1"/>
    <col min="1793" max="1793" width="0" hidden="1" customWidth="1"/>
    <col min="1794" max="1794" width="0.85546875" customWidth="1"/>
    <col min="1795" max="1795" width="26.140625" customWidth="1"/>
    <col min="1796" max="1796" width="8.7109375" customWidth="1"/>
    <col min="1797" max="1797" width="48.28515625" customWidth="1"/>
    <col min="1798" max="1799" width="0" hidden="1" customWidth="1"/>
    <col min="1800" max="1801" width="15" customWidth="1"/>
    <col min="1802" max="1802" width="0" hidden="1" customWidth="1"/>
    <col min="1803" max="1803" width="8.28515625" customWidth="1"/>
    <col min="2049" max="2049" width="0" hidden="1" customWidth="1"/>
    <col min="2050" max="2050" width="0.85546875" customWidth="1"/>
    <col min="2051" max="2051" width="26.140625" customWidth="1"/>
    <col min="2052" max="2052" width="8.7109375" customWidth="1"/>
    <col min="2053" max="2053" width="48.28515625" customWidth="1"/>
    <col min="2054" max="2055" width="0" hidden="1" customWidth="1"/>
    <col min="2056" max="2057" width="15" customWidth="1"/>
    <col min="2058" max="2058" width="0" hidden="1" customWidth="1"/>
    <col min="2059" max="2059" width="8.28515625" customWidth="1"/>
    <col min="2305" max="2305" width="0" hidden="1" customWidth="1"/>
    <col min="2306" max="2306" width="0.85546875" customWidth="1"/>
    <col min="2307" max="2307" width="26.140625" customWidth="1"/>
    <col min="2308" max="2308" width="8.7109375" customWidth="1"/>
    <col min="2309" max="2309" width="48.28515625" customWidth="1"/>
    <col min="2310" max="2311" width="0" hidden="1" customWidth="1"/>
    <col min="2312" max="2313" width="15" customWidth="1"/>
    <col min="2314" max="2314" width="0" hidden="1" customWidth="1"/>
    <col min="2315" max="2315" width="8.28515625" customWidth="1"/>
    <col min="2561" max="2561" width="0" hidden="1" customWidth="1"/>
    <col min="2562" max="2562" width="0.85546875" customWidth="1"/>
    <col min="2563" max="2563" width="26.140625" customWidth="1"/>
    <col min="2564" max="2564" width="8.7109375" customWidth="1"/>
    <col min="2565" max="2565" width="48.28515625" customWidth="1"/>
    <col min="2566" max="2567" width="0" hidden="1" customWidth="1"/>
    <col min="2568" max="2569" width="15" customWidth="1"/>
    <col min="2570" max="2570" width="0" hidden="1" customWidth="1"/>
    <col min="2571" max="2571" width="8.28515625" customWidth="1"/>
    <col min="2817" max="2817" width="0" hidden="1" customWidth="1"/>
    <col min="2818" max="2818" width="0.85546875" customWidth="1"/>
    <col min="2819" max="2819" width="26.140625" customWidth="1"/>
    <col min="2820" max="2820" width="8.7109375" customWidth="1"/>
    <col min="2821" max="2821" width="48.28515625" customWidth="1"/>
    <col min="2822" max="2823" width="0" hidden="1" customWidth="1"/>
    <col min="2824" max="2825" width="15" customWidth="1"/>
    <col min="2826" max="2826" width="0" hidden="1" customWidth="1"/>
    <col min="2827" max="2827" width="8.28515625" customWidth="1"/>
    <col min="3073" max="3073" width="0" hidden="1" customWidth="1"/>
    <col min="3074" max="3074" width="0.85546875" customWidth="1"/>
    <col min="3075" max="3075" width="26.140625" customWidth="1"/>
    <col min="3076" max="3076" width="8.7109375" customWidth="1"/>
    <col min="3077" max="3077" width="48.28515625" customWidth="1"/>
    <col min="3078" max="3079" width="0" hidden="1" customWidth="1"/>
    <col min="3080" max="3081" width="15" customWidth="1"/>
    <col min="3082" max="3082" width="0" hidden="1" customWidth="1"/>
    <col min="3083" max="3083" width="8.28515625" customWidth="1"/>
    <col min="3329" max="3329" width="0" hidden="1" customWidth="1"/>
    <col min="3330" max="3330" width="0.85546875" customWidth="1"/>
    <col min="3331" max="3331" width="26.140625" customWidth="1"/>
    <col min="3332" max="3332" width="8.7109375" customWidth="1"/>
    <col min="3333" max="3333" width="48.28515625" customWidth="1"/>
    <col min="3334" max="3335" width="0" hidden="1" customWidth="1"/>
    <col min="3336" max="3337" width="15" customWidth="1"/>
    <col min="3338" max="3338" width="0" hidden="1" customWidth="1"/>
    <col min="3339" max="3339" width="8.28515625" customWidth="1"/>
    <col min="3585" max="3585" width="0" hidden="1" customWidth="1"/>
    <col min="3586" max="3586" width="0.85546875" customWidth="1"/>
    <col min="3587" max="3587" width="26.140625" customWidth="1"/>
    <col min="3588" max="3588" width="8.7109375" customWidth="1"/>
    <col min="3589" max="3589" width="48.28515625" customWidth="1"/>
    <col min="3590" max="3591" width="0" hidden="1" customWidth="1"/>
    <col min="3592" max="3593" width="15" customWidth="1"/>
    <col min="3594" max="3594" width="0" hidden="1" customWidth="1"/>
    <col min="3595" max="3595" width="8.28515625" customWidth="1"/>
    <col min="3841" max="3841" width="0" hidden="1" customWidth="1"/>
    <col min="3842" max="3842" width="0.85546875" customWidth="1"/>
    <col min="3843" max="3843" width="26.140625" customWidth="1"/>
    <col min="3844" max="3844" width="8.7109375" customWidth="1"/>
    <col min="3845" max="3845" width="48.28515625" customWidth="1"/>
    <col min="3846" max="3847" width="0" hidden="1" customWidth="1"/>
    <col min="3848" max="3849" width="15" customWidth="1"/>
    <col min="3850" max="3850" width="0" hidden="1" customWidth="1"/>
    <col min="3851" max="3851" width="8.28515625" customWidth="1"/>
    <col min="4097" max="4097" width="0" hidden="1" customWidth="1"/>
    <col min="4098" max="4098" width="0.85546875" customWidth="1"/>
    <col min="4099" max="4099" width="26.140625" customWidth="1"/>
    <col min="4100" max="4100" width="8.7109375" customWidth="1"/>
    <col min="4101" max="4101" width="48.28515625" customWidth="1"/>
    <col min="4102" max="4103" width="0" hidden="1" customWidth="1"/>
    <col min="4104" max="4105" width="15" customWidth="1"/>
    <col min="4106" max="4106" width="0" hidden="1" customWidth="1"/>
    <col min="4107" max="4107" width="8.28515625" customWidth="1"/>
    <col min="4353" max="4353" width="0" hidden="1" customWidth="1"/>
    <col min="4354" max="4354" width="0.85546875" customWidth="1"/>
    <col min="4355" max="4355" width="26.140625" customWidth="1"/>
    <col min="4356" max="4356" width="8.7109375" customWidth="1"/>
    <col min="4357" max="4357" width="48.28515625" customWidth="1"/>
    <col min="4358" max="4359" width="0" hidden="1" customWidth="1"/>
    <col min="4360" max="4361" width="15" customWidth="1"/>
    <col min="4362" max="4362" width="0" hidden="1" customWidth="1"/>
    <col min="4363" max="4363" width="8.28515625" customWidth="1"/>
    <col min="4609" max="4609" width="0" hidden="1" customWidth="1"/>
    <col min="4610" max="4610" width="0.85546875" customWidth="1"/>
    <col min="4611" max="4611" width="26.140625" customWidth="1"/>
    <col min="4612" max="4612" width="8.7109375" customWidth="1"/>
    <col min="4613" max="4613" width="48.28515625" customWidth="1"/>
    <col min="4614" max="4615" width="0" hidden="1" customWidth="1"/>
    <col min="4616" max="4617" width="15" customWidth="1"/>
    <col min="4618" max="4618" width="0" hidden="1" customWidth="1"/>
    <col min="4619" max="4619" width="8.28515625" customWidth="1"/>
    <col min="4865" max="4865" width="0" hidden="1" customWidth="1"/>
    <col min="4866" max="4866" width="0.85546875" customWidth="1"/>
    <col min="4867" max="4867" width="26.140625" customWidth="1"/>
    <col min="4868" max="4868" width="8.7109375" customWidth="1"/>
    <col min="4869" max="4869" width="48.28515625" customWidth="1"/>
    <col min="4870" max="4871" width="0" hidden="1" customWidth="1"/>
    <col min="4872" max="4873" width="15" customWidth="1"/>
    <col min="4874" max="4874" width="0" hidden="1" customWidth="1"/>
    <col min="4875" max="4875" width="8.28515625" customWidth="1"/>
    <col min="5121" max="5121" width="0" hidden="1" customWidth="1"/>
    <col min="5122" max="5122" width="0.85546875" customWidth="1"/>
    <col min="5123" max="5123" width="26.140625" customWidth="1"/>
    <col min="5124" max="5124" width="8.7109375" customWidth="1"/>
    <col min="5125" max="5125" width="48.28515625" customWidth="1"/>
    <col min="5126" max="5127" width="0" hidden="1" customWidth="1"/>
    <col min="5128" max="5129" width="15" customWidth="1"/>
    <col min="5130" max="5130" width="0" hidden="1" customWidth="1"/>
    <col min="5131" max="5131" width="8.28515625" customWidth="1"/>
    <col min="5377" max="5377" width="0" hidden="1" customWidth="1"/>
    <col min="5378" max="5378" width="0.85546875" customWidth="1"/>
    <col min="5379" max="5379" width="26.140625" customWidth="1"/>
    <col min="5380" max="5380" width="8.7109375" customWidth="1"/>
    <col min="5381" max="5381" width="48.28515625" customWidth="1"/>
    <col min="5382" max="5383" width="0" hidden="1" customWidth="1"/>
    <col min="5384" max="5385" width="15" customWidth="1"/>
    <col min="5386" max="5386" width="0" hidden="1" customWidth="1"/>
    <col min="5387" max="5387" width="8.28515625" customWidth="1"/>
    <col min="5633" max="5633" width="0" hidden="1" customWidth="1"/>
    <col min="5634" max="5634" width="0.85546875" customWidth="1"/>
    <col min="5635" max="5635" width="26.140625" customWidth="1"/>
    <col min="5636" max="5636" width="8.7109375" customWidth="1"/>
    <col min="5637" max="5637" width="48.28515625" customWidth="1"/>
    <col min="5638" max="5639" width="0" hidden="1" customWidth="1"/>
    <col min="5640" max="5641" width="15" customWidth="1"/>
    <col min="5642" max="5642" width="0" hidden="1" customWidth="1"/>
    <col min="5643" max="5643" width="8.28515625" customWidth="1"/>
    <col min="5889" max="5889" width="0" hidden="1" customWidth="1"/>
    <col min="5890" max="5890" width="0.85546875" customWidth="1"/>
    <col min="5891" max="5891" width="26.140625" customWidth="1"/>
    <col min="5892" max="5892" width="8.7109375" customWidth="1"/>
    <col min="5893" max="5893" width="48.28515625" customWidth="1"/>
    <col min="5894" max="5895" width="0" hidden="1" customWidth="1"/>
    <col min="5896" max="5897" width="15" customWidth="1"/>
    <col min="5898" max="5898" width="0" hidden="1" customWidth="1"/>
    <col min="5899" max="5899" width="8.28515625" customWidth="1"/>
    <col min="6145" max="6145" width="0" hidden="1" customWidth="1"/>
    <col min="6146" max="6146" width="0.85546875" customWidth="1"/>
    <col min="6147" max="6147" width="26.140625" customWidth="1"/>
    <col min="6148" max="6148" width="8.7109375" customWidth="1"/>
    <col min="6149" max="6149" width="48.28515625" customWidth="1"/>
    <col min="6150" max="6151" width="0" hidden="1" customWidth="1"/>
    <col min="6152" max="6153" width="15" customWidth="1"/>
    <col min="6154" max="6154" width="0" hidden="1" customWidth="1"/>
    <col min="6155" max="6155" width="8.28515625" customWidth="1"/>
    <col min="6401" max="6401" width="0" hidden="1" customWidth="1"/>
    <col min="6402" max="6402" width="0.85546875" customWidth="1"/>
    <col min="6403" max="6403" width="26.140625" customWidth="1"/>
    <col min="6404" max="6404" width="8.7109375" customWidth="1"/>
    <col min="6405" max="6405" width="48.28515625" customWidth="1"/>
    <col min="6406" max="6407" width="0" hidden="1" customWidth="1"/>
    <col min="6408" max="6409" width="15" customWidth="1"/>
    <col min="6410" max="6410" width="0" hidden="1" customWidth="1"/>
    <col min="6411" max="6411" width="8.28515625" customWidth="1"/>
    <col min="6657" max="6657" width="0" hidden="1" customWidth="1"/>
    <col min="6658" max="6658" width="0.85546875" customWidth="1"/>
    <col min="6659" max="6659" width="26.140625" customWidth="1"/>
    <col min="6660" max="6660" width="8.7109375" customWidth="1"/>
    <col min="6661" max="6661" width="48.28515625" customWidth="1"/>
    <col min="6662" max="6663" width="0" hidden="1" customWidth="1"/>
    <col min="6664" max="6665" width="15" customWidth="1"/>
    <col min="6666" max="6666" width="0" hidden="1" customWidth="1"/>
    <col min="6667" max="6667" width="8.28515625" customWidth="1"/>
    <col min="6913" max="6913" width="0" hidden="1" customWidth="1"/>
    <col min="6914" max="6914" width="0.85546875" customWidth="1"/>
    <col min="6915" max="6915" width="26.140625" customWidth="1"/>
    <col min="6916" max="6916" width="8.7109375" customWidth="1"/>
    <col min="6917" max="6917" width="48.28515625" customWidth="1"/>
    <col min="6918" max="6919" width="0" hidden="1" customWidth="1"/>
    <col min="6920" max="6921" width="15" customWidth="1"/>
    <col min="6922" max="6922" width="0" hidden="1" customWidth="1"/>
    <col min="6923" max="6923" width="8.28515625" customWidth="1"/>
    <col min="7169" max="7169" width="0" hidden="1" customWidth="1"/>
    <col min="7170" max="7170" width="0.85546875" customWidth="1"/>
    <col min="7171" max="7171" width="26.140625" customWidth="1"/>
    <col min="7172" max="7172" width="8.7109375" customWidth="1"/>
    <col min="7173" max="7173" width="48.28515625" customWidth="1"/>
    <col min="7174" max="7175" width="0" hidden="1" customWidth="1"/>
    <col min="7176" max="7177" width="15" customWidth="1"/>
    <col min="7178" max="7178" width="0" hidden="1" customWidth="1"/>
    <col min="7179" max="7179" width="8.28515625" customWidth="1"/>
    <col min="7425" max="7425" width="0" hidden="1" customWidth="1"/>
    <col min="7426" max="7426" width="0.85546875" customWidth="1"/>
    <col min="7427" max="7427" width="26.140625" customWidth="1"/>
    <col min="7428" max="7428" width="8.7109375" customWidth="1"/>
    <col min="7429" max="7429" width="48.28515625" customWidth="1"/>
    <col min="7430" max="7431" width="0" hidden="1" customWidth="1"/>
    <col min="7432" max="7433" width="15" customWidth="1"/>
    <col min="7434" max="7434" width="0" hidden="1" customWidth="1"/>
    <col min="7435" max="7435" width="8.28515625" customWidth="1"/>
    <col min="7681" max="7681" width="0" hidden="1" customWidth="1"/>
    <col min="7682" max="7682" width="0.85546875" customWidth="1"/>
    <col min="7683" max="7683" width="26.140625" customWidth="1"/>
    <col min="7684" max="7684" width="8.7109375" customWidth="1"/>
    <col min="7685" max="7685" width="48.28515625" customWidth="1"/>
    <col min="7686" max="7687" width="0" hidden="1" customWidth="1"/>
    <col min="7688" max="7689" width="15" customWidth="1"/>
    <col min="7690" max="7690" width="0" hidden="1" customWidth="1"/>
    <col min="7691" max="7691" width="8.28515625" customWidth="1"/>
    <col min="7937" max="7937" width="0" hidden="1" customWidth="1"/>
    <col min="7938" max="7938" width="0.85546875" customWidth="1"/>
    <col min="7939" max="7939" width="26.140625" customWidth="1"/>
    <col min="7940" max="7940" width="8.7109375" customWidth="1"/>
    <col min="7941" max="7941" width="48.28515625" customWidth="1"/>
    <col min="7942" max="7943" width="0" hidden="1" customWidth="1"/>
    <col min="7944" max="7945" width="15" customWidth="1"/>
    <col min="7946" max="7946" width="0" hidden="1" customWidth="1"/>
    <col min="7947" max="7947" width="8.28515625" customWidth="1"/>
    <col min="8193" max="8193" width="0" hidden="1" customWidth="1"/>
    <col min="8194" max="8194" width="0.85546875" customWidth="1"/>
    <col min="8195" max="8195" width="26.140625" customWidth="1"/>
    <col min="8196" max="8196" width="8.7109375" customWidth="1"/>
    <col min="8197" max="8197" width="48.28515625" customWidth="1"/>
    <col min="8198" max="8199" width="0" hidden="1" customWidth="1"/>
    <col min="8200" max="8201" width="15" customWidth="1"/>
    <col min="8202" max="8202" width="0" hidden="1" customWidth="1"/>
    <col min="8203" max="8203" width="8.28515625" customWidth="1"/>
    <col min="8449" max="8449" width="0" hidden="1" customWidth="1"/>
    <col min="8450" max="8450" width="0.85546875" customWidth="1"/>
    <col min="8451" max="8451" width="26.140625" customWidth="1"/>
    <col min="8452" max="8452" width="8.7109375" customWidth="1"/>
    <col min="8453" max="8453" width="48.28515625" customWidth="1"/>
    <col min="8454" max="8455" width="0" hidden="1" customWidth="1"/>
    <col min="8456" max="8457" width="15" customWidth="1"/>
    <col min="8458" max="8458" width="0" hidden="1" customWidth="1"/>
    <col min="8459" max="8459" width="8.28515625" customWidth="1"/>
    <col min="8705" max="8705" width="0" hidden="1" customWidth="1"/>
    <col min="8706" max="8706" width="0.85546875" customWidth="1"/>
    <col min="8707" max="8707" width="26.140625" customWidth="1"/>
    <col min="8708" max="8708" width="8.7109375" customWidth="1"/>
    <col min="8709" max="8709" width="48.28515625" customWidth="1"/>
    <col min="8710" max="8711" width="0" hidden="1" customWidth="1"/>
    <col min="8712" max="8713" width="15" customWidth="1"/>
    <col min="8714" max="8714" width="0" hidden="1" customWidth="1"/>
    <col min="8715" max="8715" width="8.28515625" customWidth="1"/>
    <col min="8961" max="8961" width="0" hidden="1" customWidth="1"/>
    <col min="8962" max="8962" width="0.85546875" customWidth="1"/>
    <col min="8963" max="8963" width="26.140625" customWidth="1"/>
    <col min="8964" max="8964" width="8.7109375" customWidth="1"/>
    <col min="8965" max="8965" width="48.28515625" customWidth="1"/>
    <col min="8966" max="8967" width="0" hidden="1" customWidth="1"/>
    <col min="8968" max="8969" width="15" customWidth="1"/>
    <col min="8970" max="8970" width="0" hidden="1" customWidth="1"/>
    <col min="8971" max="8971" width="8.28515625" customWidth="1"/>
    <col min="9217" max="9217" width="0" hidden="1" customWidth="1"/>
    <col min="9218" max="9218" width="0.85546875" customWidth="1"/>
    <col min="9219" max="9219" width="26.140625" customWidth="1"/>
    <col min="9220" max="9220" width="8.7109375" customWidth="1"/>
    <col min="9221" max="9221" width="48.28515625" customWidth="1"/>
    <col min="9222" max="9223" width="0" hidden="1" customWidth="1"/>
    <col min="9224" max="9225" width="15" customWidth="1"/>
    <col min="9226" max="9226" width="0" hidden="1" customWidth="1"/>
    <col min="9227" max="9227" width="8.28515625" customWidth="1"/>
    <col min="9473" max="9473" width="0" hidden="1" customWidth="1"/>
    <col min="9474" max="9474" width="0.85546875" customWidth="1"/>
    <col min="9475" max="9475" width="26.140625" customWidth="1"/>
    <col min="9476" max="9476" width="8.7109375" customWidth="1"/>
    <col min="9477" max="9477" width="48.28515625" customWidth="1"/>
    <col min="9478" max="9479" width="0" hidden="1" customWidth="1"/>
    <col min="9480" max="9481" width="15" customWidth="1"/>
    <col min="9482" max="9482" width="0" hidden="1" customWidth="1"/>
    <col min="9483" max="9483" width="8.28515625" customWidth="1"/>
    <col min="9729" max="9729" width="0" hidden="1" customWidth="1"/>
    <col min="9730" max="9730" width="0.85546875" customWidth="1"/>
    <col min="9731" max="9731" width="26.140625" customWidth="1"/>
    <col min="9732" max="9732" width="8.7109375" customWidth="1"/>
    <col min="9733" max="9733" width="48.28515625" customWidth="1"/>
    <col min="9734" max="9735" width="0" hidden="1" customWidth="1"/>
    <col min="9736" max="9737" width="15" customWidth="1"/>
    <col min="9738" max="9738" width="0" hidden="1" customWidth="1"/>
    <col min="9739" max="9739" width="8.28515625" customWidth="1"/>
    <col min="9985" max="9985" width="0" hidden="1" customWidth="1"/>
    <col min="9986" max="9986" width="0.85546875" customWidth="1"/>
    <col min="9987" max="9987" width="26.140625" customWidth="1"/>
    <col min="9988" max="9988" width="8.7109375" customWidth="1"/>
    <col min="9989" max="9989" width="48.28515625" customWidth="1"/>
    <col min="9990" max="9991" width="0" hidden="1" customWidth="1"/>
    <col min="9992" max="9993" width="15" customWidth="1"/>
    <col min="9994" max="9994" width="0" hidden="1" customWidth="1"/>
    <col min="9995" max="9995" width="8.28515625" customWidth="1"/>
    <col min="10241" max="10241" width="0" hidden="1" customWidth="1"/>
    <col min="10242" max="10242" width="0.85546875" customWidth="1"/>
    <col min="10243" max="10243" width="26.140625" customWidth="1"/>
    <col min="10244" max="10244" width="8.7109375" customWidth="1"/>
    <col min="10245" max="10245" width="48.28515625" customWidth="1"/>
    <col min="10246" max="10247" width="0" hidden="1" customWidth="1"/>
    <col min="10248" max="10249" width="15" customWidth="1"/>
    <col min="10250" max="10250" width="0" hidden="1" customWidth="1"/>
    <col min="10251" max="10251" width="8.28515625" customWidth="1"/>
    <col min="10497" max="10497" width="0" hidden="1" customWidth="1"/>
    <col min="10498" max="10498" width="0.85546875" customWidth="1"/>
    <col min="10499" max="10499" width="26.140625" customWidth="1"/>
    <col min="10500" max="10500" width="8.7109375" customWidth="1"/>
    <col min="10501" max="10501" width="48.28515625" customWidth="1"/>
    <col min="10502" max="10503" width="0" hidden="1" customWidth="1"/>
    <col min="10504" max="10505" width="15" customWidth="1"/>
    <col min="10506" max="10506" width="0" hidden="1" customWidth="1"/>
    <col min="10507" max="10507" width="8.28515625" customWidth="1"/>
    <col min="10753" max="10753" width="0" hidden="1" customWidth="1"/>
    <col min="10754" max="10754" width="0.85546875" customWidth="1"/>
    <col min="10755" max="10755" width="26.140625" customWidth="1"/>
    <col min="10756" max="10756" width="8.7109375" customWidth="1"/>
    <col min="10757" max="10757" width="48.28515625" customWidth="1"/>
    <col min="10758" max="10759" width="0" hidden="1" customWidth="1"/>
    <col min="10760" max="10761" width="15" customWidth="1"/>
    <col min="10762" max="10762" width="0" hidden="1" customWidth="1"/>
    <col min="10763" max="10763" width="8.28515625" customWidth="1"/>
    <col min="11009" max="11009" width="0" hidden="1" customWidth="1"/>
    <col min="11010" max="11010" width="0.85546875" customWidth="1"/>
    <col min="11011" max="11011" width="26.140625" customWidth="1"/>
    <col min="11012" max="11012" width="8.7109375" customWidth="1"/>
    <col min="11013" max="11013" width="48.28515625" customWidth="1"/>
    <col min="11014" max="11015" width="0" hidden="1" customWidth="1"/>
    <col min="11016" max="11017" width="15" customWidth="1"/>
    <col min="11018" max="11018" width="0" hidden="1" customWidth="1"/>
    <col min="11019" max="11019" width="8.28515625" customWidth="1"/>
    <col min="11265" max="11265" width="0" hidden="1" customWidth="1"/>
    <col min="11266" max="11266" width="0.85546875" customWidth="1"/>
    <col min="11267" max="11267" width="26.140625" customWidth="1"/>
    <col min="11268" max="11268" width="8.7109375" customWidth="1"/>
    <col min="11269" max="11269" width="48.28515625" customWidth="1"/>
    <col min="11270" max="11271" width="0" hidden="1" customWidth="1"/>
    <col min="11272" max="11273" width="15" customWidth="1"/>
    <col min="11274" max="11274" width="0" hidden="1" customWidth="1"/>
    <col min="11275" max="11275" width="8.28515625" customWidth="1"/>
    <col min="11521" max="11521" width="0" hidden="1" customWidth="1"/>
    <col min="11522" max="11522" width="0.85546875" customWidth="1"/>
    <col min="11523" max="11523" width="26.140625" customWidth="1"/>
    <col min="11524" max="11524" width="8.7109375" customWidth="1"/>
    <col min="11525" max="11525" width="48.28515625" customWidth="1"/>
    <col min="11526" max="11527" width="0" hidden="1" customWidth="1"/>
    <col min="11528" max="11529" width="15" customWidth="1"/>
    <col min="11530" max="11530" width="0" hidden="1" customWidth="1"/>
    <col min="11531" max="11531" width="8.28515625" customWidth="1"/>
    <col min="11777" max="11777" width="0" hidden="1" customWidth="1"/>
    <col min="11778" max="11778" width="0.85546875" customWidth="1"/>
    <col min="11779" max="11779" width="26.140625" customWidth="1"/>
    <col min="11780" max="11780" width="8.7109375" customWidth="1"/>
    <col min="11781" max="11781" width="48.28515625" customWidth="1"/>
    <col min="11782" max="11783" width="0" hidden="1" customWidth="1"/>
    <col min="11784" max="11785" width="15" customWidth="1"/>
    <col min="11786" max="11786" width="0" hidden="1" customWidth="1"/>
    <col min="11787" max="11787" width="8.28515625" customWidth="1"/>
    <col min="12033" max="12033" width="0" hidden="1" customWidth="1"/>
    <col min="12034" max="12034" width="0.85546875" customWidth="1"/>
    <col min="12035" max="12035" width="26.140625" customWidth="1"/>
    <col min="12036" max="12036" width="8.7109375" customWidth="1"/>
    <col min="12037" max="12037" width="48.28515625" customWidth="1"/>
    <col min="12038" max="12039" width="0" hidden="1" customWidth="1"/>
    <col min="12040" max="12041" width="15" customWidth="1"/>
    <col min="12042" max="12042" width="0" hidden="1" customWidth="1"/>
    <col min="12043" max="12043" width="8.28515625" customWidth="1"/>
    <col min="12289" max="12289" width="0" hidden="1" customWidth="1"/>
    <col min="12290" max="12290" width="0.85546875" customWidth="1"/>
    <col min="12291" max="12291" width="26.140625" customWidth="1"/>
    <col min="12292" max="12292" width="8.7109375" customWidth="1"/>
    <col min="12293" max="12293" width="48.28515625" customWidth="1"/>
    <col min="12294" max="12295" width="0" hidden="1" customWidth="1"/>
    <col min="12296" max="12297" width="15" customWidth="1"/>
    <col min="12298" max="12298" width="0" hidden="1" customWidth="1"/>
    <col min="12299" max="12299" width="8.28515625" customWidth="1"/>
    <col min="12545" max="12545" width="0" hidden="1" customWidth="1"/>
    <col min="12546" max="12546" width="0.85546875" customWidth="1"/>
    <col min="12547" max="12547" width="26.140625" customWidth="1"/>
    <col min="12548" max="12548" width="8.7109375" customWidth="1"/>
    <col min="12549" max="12549" width="48.28515625" customWidth="1"/>
    <col min="12550" max="12551" width="0" hidden="1" customWidth="1"/>
    <col min="12552" max="12553" width="15" customWidth="1"/>
    <col min="12554" max="12554" width="0" hidden="1" customWidth="1"/>
    <col min="12555" max="12555" width="8.28515625" customWidth="1"/>
    <col min="12801" max="12801" width="0" hidden="1" customWidth="1"/>
    <col min="12802" max="12802" width="0.85546875" customWidth="1"/>
    <col min="12803" max="12803" width="26.140625" customWidth="1"/>
    <col min="12804" max="12804" width="8.7109375" customWidth="1"/>
    <col min="12805" max="12805" width="48.28515625" customWidth="1"/>
    <col min="12806" max="12807" width="0" hidden="1" customWidth="1"/>
    <col min="12808" max="12809" width="15" customWidth="1"/>
    <col min="12810" max="12810" width="0" hidden="1" customWidth="1"/>
    <col min="12811" max="12811" width="8.28515625" customWidth="1"/>
    <col min="13057" max="13057" width="0" hidden="1" customWidth="1"/>
    <col min="13058" max="13058" width="0.85546875" customWidth="1"/>
    <col min="13059" max="13059" width="26.140625" customWidth="1"/>
    <col min="13060" max="13060" width="8.7109375" customWidth="1"/>
    <col min="13061" max="13061" width="48.28515625" customWidth="1"/>
    <col min="13062" max="13063" width="0" hidden="1" customWidth="1"/>
    <col min="13064" max="13065" width="15" customWidth="1"/>
    <col min="13066" max="13066" width="0" hidden="1" customWidth="1"/>
    <col min="13067" max="13067" width="8.28515625" customWidth="1"/>
    <col min="13313" max="13313" width="0" hidden="1" customWidth="1"/>
    <col min="13314" max="13314" width="0.85546875" customWidth="1"/>
    <col min="13315" max="13315" width="26.140625" customWidth="1"/>
    <col min="13316" max="13316" width="8.7109375" customWidth="1"/>
    <col min="13317" max="13317" width="48.28515625" customWidth="1"/>
    <col min="13318" max="13319" width="0" hidden="1" customWidth="1"/>
    <col min="13320" max="13321" width="15" customWidth="1"/>
    <col min="13322" max="13322" width="0" hidden="1" customWidth="1"/>
    <col min="13323" max="13323" width="8.28515625" customWidth="1"/>
    <col min="13569" max="13569" width="0" hidden="1" customWidth="1"/>
    <col min="13570" max="13570" width="0.85546875" customWidth="1"/>
    <col min="13571" max="13571" width="26.140625" customWidth="1"/>
    <col min="13572" max="13572" width="8.7109375" customWidth="1"/>
    <col min="13573" max="13573" width="48.28515625" customWidth="1"/>
    <col min="13574" max="13575" width="0" hidden="1" customWidth="1"/>
    <col min="13576" max="13577" width="15" customWidth="1"/>
    <col min="13578" max="13578" width="0" hidden="1" customWidth="1"/>
    <col min="13579" max="13579" width="8.28515625" customWidth="1"/>
    <col min="13825" max="13825" width="0" hidden="1" customWidth="1"/>
    <col min="13826" max="13826" width="0.85546875" customWidth="1"/>
    <col min="13827" max="13827" width="26.140625" customWidth="1"/>
    <col min="13828" max="13828" width="8.7109375" customWidth="1"/>
    <col min="13829" max="13829" width="48.28515625" customWidth="1"/>
    <col min="13830" max="13831" width="0" hidden="1" customWidth="1"/>
    <col min="13832" max="13833" width="15" customWidth="1"/>
    <col min="13834" max="13834" width="0" hidden="1" customWidth="1"/>
    <col min="13835" max="13835" width="8.28515625" customWidth="1"/>
    <col min="14081" max="14081" width="0" hidden="1" customWidth="1"/>
    <col min="14082" max="14082" width="0.85546875" customWidth="1"/>
    <col min="14083" max="14083" width="26.140625" customWidth="1"/>
    <col min="14084" max="14084" width="8.7109375" customWidth="1"/>
    <col min="14085" max="14085" width="48.28515625" customWidth="1"/>
    <col min="14086" max="14087" width="0" hidden="1" customWidth="1"/>
    <col min="14088" max="14089" width="15" customWidth="1"/>
    <col min="14090" max="14090" width="0" hidden="1" customWidth="1"/>
    <col min="14091" max="14091" width="8.28515625" customWidth="1"/>
    <col min="14337" max="14337" width="0" hidden="1" customWidth="1"/>
    <col min="14338" max="14338" width="0.85546875" customWidth="1"/>
    <col min="14339" max="14339" width="26.140625" customWidth="1"/>
    <col min="14340" max="14340" width="8.7109375" customWidth="1"/>
    <col min="14341" max="14341" width="48.28515625" customWidth="1"/>
    <col min="14342" max="14343" width="0" hidden="1" customWidth="1"/>
    <col min="14344" max="14345" width="15" customWidth="1"/>
    <col min="14346" max="14346" width="0" hidden="1" customWidth="1"/>
    <col min="14347" max="14347" width="8.28515625" customWidth="1"/>
    <col min="14593" max="14593" width="0" hidden="1" customWidth="1"/>
    <col min="14594" max="14594" width="0.85546875" customWidth="1"/>
    <col min="14595" max="14595" width="26.140625" customWidth="1"/>
    <col min="14596" max="14596" width="8.7109375" customWidth="1"/>
    <col min="14597" max="14597" width="48.28515625" customWidth="1"/>
    <col min="14598" max="14599" width="0" hidden="1" customWidth="1"/>
    <col min="14600" max="14601" width="15" customWidth="1"/>
    <col min="14602" max="14602" width="0" hidden="1" customWidth="1"/>
    <col min="14603" max="14603" width="8.28515625" customWidth="1"/>
    <col min="14849" max="14849" width="0" hidden="1" customWidth="1"/>
    <col min="14850" max="14850" width="0.85546875" customWidth="1"/>
    <col min="14851" max="14851" width="26.140625" customWidth="1"/>
    <col min="14852" max="14852" width="8.7109375" customWidth="1"/>
    <col min="14853" max="14853" width="48.28515625" customWidth="1"/>
    <col min="14854" max="14855" width="0" hidden="1" customWidth="1"/>
    <col min="14856" max="14857" width="15" customWidth="1"/>
    <col min="14858" max="14858" width="0" hidden="1" customWidth="1"/>
    <col min="14859" max="14859" width="8.28515625" customWidth="1"/>
    <col min="15105" max="15105" width="0" hidden="1" customWidth="1"/>
    <col min="15106" max="15106" width="0.85546875" customWidth="1"/>
    <col min="15107" max="15107" width="26.140625" customWidth="1"/>
    <col min="15108" max="15108" width="8.7109375" customWidth="1"/>
    <col min="15109" max="15109" width="48.28515625" customWidth="1"/>
    <col min="15110" max="15111" width="0" hidden="1" customWidth="1"/>
    <col min="15112" max="15113" width="15" customWidth="1"/>
    <col min="15114" max="15114" width="0" hidden="1" customWidth="1"/>
    <col min="15115" max="15115" width="8.28515625" customWidth="1"/>
    <col min="15361" max="15361" width="0" hidden="1" customWidth="1"/>
    <col min="15362" max="15362" width="0.85546875" customWidth="1"/>
    <col min="15363" max="15363" width="26.140625" customWidth="1"/>
    <col min="15364" max="15364" width="8.7109375" customWidth="1"/>
    <col min="15365" max="15365" width="48.28515625" customWidth="1"/>
    <col min="15366" max="15367" width="0" hidden="1" customWidth="1"/>
    <col min="15368" max="15369" width="15" customWidth="1"/>
    <col min="15370" max="15370" width="0" hidden="1" customWidth="1"/>
    <col min="15371" max="15371" width="8.28515625" customWidth="1"/>
    <col min="15617" max="15617" width="0" hidden="1" customWidth="1"/>
    <col min="15618" max="15618" width="0.85546875" customWidth="1"/>
    <col min="15619" max="15619" width="26.140625" customWidth="1"/>
    <col min="15620" max="15620" width="8.7109375" customWidth="1"/>
    <col min="15621" max="15621" width="48.28515625" customWidth="1"/>
    <col min="15622" max="15623" width="0" hidden="1" customWidth="1"/>
    <col min="15624" max="15625" width="15" customWidth="1"/>
    <col min="15626" max="15626" width="0" hidden="1" customWidth="1"/>
    <col min="15627" max="15627" width="8.28515625" customWidth="1"/>
    <col min="15873" max="15873" width="0" hidden="1" customWidth="1"/>
    <col min="15874" max="15874" width="0.85546875" customWidth="1"/>
    <col min="15875" max="15875" width="26.140625" customWidth="1"/>
    <col min="15876" max="15876" width="8.7109375" customWidth="1"/>
    <col min="15877" max="15877" width="48.28515625" customWidth="1"/>
    <col min="15878" max="15879" width="0" hidden="1" customWidth="1"/>
    <col min="15880" max="15881" width="15" customWidth="1"/>
    <col min="15882" max="15882" width="0" hidden="1" customWidth="1"/>
    <col min="15883" max="15883" width="8.28515625" customWidth="1"/>
    <col min="16129" max="16129" width="0" hidden="1" customWidth="1"/>
    <col min="16130" max="16130" width="0.85546875" customWidth="1"/>
    <col min="16131" max="16131" width="26.140625" customWidth="1"/>
    <col min="16132" max="16132" width="8.7109375" customWidth="1"/>
    <col min="16133" max="16133" width="48.28515625" customWidth="1"/>
    <col min="16134" max="16135" width="0" hidden="1" customWidth="1"/>
    <col min="16136" max="16137" width="15" customWidth="1"/>
    <col min="16138" max="16138" width="0" hidden="1" customWidth="1"/>
    <col min="16139" max="16139" width="8.28515625" customWidth="1"/>
  </cols>
  <sheetData>
    <row r="1" spans="1:11" x14ac:dyDescent="0.2">
      <c r="A1" s="1" t="s">
        <v>15</v>
      </c>
    </row>
    <row r="3" spans="1:11" x14ac:dyDescent="0.2">
      <c r="C3" s="16" t="s">
        <v>23</v>
      </c>
      <c r="D3" s="16"/>
      <c r="E3" s="16"/>
      <c r="F3" s="17"/>
      <c r="G3" s="17"/>
      <c r="H3" s="17"/>
      <c r="I3" s="17"/>
      <c r="J3" s="17"/>
      <c r="K3" s="17"/>
    </row>
    <row r="4" spans="1:11" x14ac:dyDescent="0.2">
      <c r="C4" s="16" t="s">
        <v>523</v>
      </c>
      <c r="D4" s="16"/>
      <c r="E4" s="16"/>
      <c r="F4" s="17"/>
      <c r="G4" s="17"/>
      <c r="H4" s="17"/>
      <c r="I4" s="17"/>
      <c r="J4" s="17"/>
      <c r="K4" s="17"/>
    </row>
    <row r="5" spans="1:11" x14ac:dyDescent="0.2">
      <c r="C5" s="16" t="s">
        <v>24</v>
      </c>
      <c r="D5" s="16"/>
      <c r="E5" s="16"/>
      <c r="F5" s="17"/>
      <c r="G5" s="17"/>
      <c r="H5" s="17"/>
      <c r="I5" s="17"/>
      <c r="J5" s="17"/>
      <c r="K5" s="17"/>
    </row>
    <row r="7" spans="1:11" ht="18" x14ac:dyDescent="0.25">
      <c r="A7" s="2" t="s">
        <v>0</v>
      </c>
      <c r="B7" s="2"/>
      <c r="C7" s="3" t="s">
        <v>433</v>
      </c>
      <c r="D7" s="10"/>
      <c r="E7" s="4"/>
      <c r="F7" s="5"/>
      <c r="G7" s="5"/>
      <c r="H7" s="13"/>
      <c r="I7" s="13"/>
      <c r="J7" s="13"/>
      <c r="K7" s="158"/>
    </row>
    <row r="8" spans="1:11" ht="13.5" thickBot="1" x14ac:dyDescent="0.25">
      <c r="A8" s="1" t="s">
        <v>1</v>
      </c>
      <c r="D8" s="11"/>
      <c r="H8" s="26"/>
      <c r="I8" s="26"/>
      <c r="J8" s="26"/>
      <c r="K8" s="26"/>
    </row>
    <row r="9" spans="1:11" ht="13.5" thickBot="1" x14ac:dyDescent="0.25">
      <c r="A9" s="1" t="s">
        <v>2</v>
      </c>
      <c r="C9" s="6" t="s">
        <v>3</v>
      </c>
      <c r="D9" s="12"/>
      <c r="E9" s="7"/>
      <c r="F9" s="8"/>
      <c r="G9" s="8"/>
      <c r="H9" s="14"/>
      <c r="I9" s="14"/>
      <c r="J9" s="14"/>
      <c r="K9" s="159"/>
    </row>
    <row r="10" spans="1:11" ht="13.5" thickBot="1" x14ac:dyDescent="0.25">
      <c r="A10" s="1" t="s">
        <v>4</v>
      </c>
      <c r="C10" s="129"/>
      <c r="D10" s="130"/>
      <c r="E10" s="131"/>
      <c r="F10" s="160"/>
      <c r="G10" s="160"/>
      <c r="H10" s="205"/>
      <c r="I10" s="205"/>
      <c r="J10" s="205"/>
      <c r="K10" s="206"/>
    </row>
    <row r="11" spans="1:11" ht="34.5" customHeight="1" x14ac:dyDescent="0.2">
      <c r="A11" s="1" t="s">
        <v>5</v>
      </c>
      <c r="C11" s="161" t="s">
        <v>6</v>
      </c>
      <c r="D11" s="162" t="s">
        <v>7</v>
      </c>
      <c r="E11" s="163" t="s">
        <v>8</v>
      </c>
      <c r="F11" s="164"/>
      <c r="G11" s="164"/>
      <c r="H11" s="164" t="s">
        <v>524</v>
      </c>
      <c r="I11" s="165" t="s">
        <v>525</v>
      </c>
      <c r="J11" s="164" t="s">
        <v>526</v>
      </c>
      <c r="K11" s="165" t="s">
        <v>323</v>
      </c>
    </row>
    <row r="12" spans="1:11" ht="13.5" customHeight="1" thickBot="1" x14ac:dyDescent="0.25">
      <c r="A12" s="1" t="s">
        <v>9</v>
      </c>
      <c r="C12" s="166"/>
      <c r="D12" s="167"/>
      <c r="E12" s="168" t="s">
        <v>527</v>
      </c>
      <c r="F12" s="169" t="s">
        <v>10</v>
      </c>
      <c r="G12" s="169" t="s">
        <v>11</v>
      </c>
      <c r="H12" s="169"/>
      <c r="I12" s="170"/>
      <c r="J12" s="169"/>
      <c r="K12" s="170"/>
    </row>
    <row r="13" spans="1:11" ht="13.5" thickBot="1" x14ac:dyDescent="0.25">
      <c r="A13" s="1" t="s">
        <v>12</v>
      </c>
      <c r="C13" s="171" t="s">
        <v>344</v>
      </c>
      <c r="D13" s="172"/>
      <c r="E13" s="144"/>
      <c r="F13" s="9"/>
      <c r="G13" s="9"/>
      <c r="H13" s="27"/>
      <c r="I13" s="15"/>
      <c r="J13" s="27"/>
      <c r="K13" s="15"/>
    </row>
    <row r="14" spans="1:11" x14ac:dyDescent="0.2">
      <c r="A14" s="1" t="s">
        <v>13</v>
      </c>
      <c r="C14" s="19" t="s">
        <v>418</v>
      </c>
      <c r="D14" s="25" t="s">
        <v>434</v>
      </c>
      <c r="E14" s="20" t="s">
        <v>435</v>
      </c>
      <c r="F14" s="21"/>
      <c r="G14" s="21"/>
      <c r="H14" s="28">
        <v>65000</v>
      </c>
      <c r="I14" s="29">
        <v>68250</v>
      </c>
      <c r="J14" s="28" t="s">
        <v>15</v>
      </c>
      <c r="K14" s="29">
        <f>IF(H14=0,"***",I14/H14)</f>
        <v>1.05</v>
      </c>
    </row>
    <row r="15" spans="1:11" x14ac:dyDescent="0.2">
      <c r="A15" s="1" t="s">
        <v>16</v>
      </c>
      <c r="C15" s="22"/>
      <c r="D15" s="157"/>
      <c r="E15" s="23" t="s">
        <v>436</v>
      </c>
      <c r="F15" s="24"/>
      <c r="G15" s="24"/>
      <c r="H15" s="30">
        <v>65000</v>
      </c>
      <c r="I15" s="31">
        <v>68250</v>
      </c>
      <c r="J15" s="30"/>
      <c r="K15" s="31">
        <f>IF(H15=0,"***",I15/H15)</f>
        <v>1.05</v>
      </c>
    </row>
    <row r="16" spans="1:11" ht="13.5" thickBot="1" x14ac:dyDescent="0.25">
      <c r="A16" s="1" t="s">
        <v>528</v>
      </c>
      <c r="C16" s="173"/>
      <c r="D16" s="174"/>
      <c r="E16" s="175" t="s">
        <v>619</v>
      </c>
      <c r="F16" s="176"/>
      <c r="G16" s="176"/>
      <c r="H16" s="177">
        <v>65000</v>
      </c>
      <c r="I16" s="178">
        <v>68250</v>
      </c>
      <c r="J16" s="177"/>
      <c r="K16" s="178">
        <f>IF(H16=0,"***",I16/H16)</f>
        <v>1.05</v>
      </c>
    </row>
    <row r="17" spans="1:11" ht="13.5" hidden="1" thickBot="1" x14ac:dyDescent="0.25">
      <c r="A17" s="1" t="s">
        <v>528</v>
      </c>
      <c r="C17" s="173"/>
      <c r="D17" s="174"/>
      <c r="E17" s="175"/>
      <c r="F17" s="176" t="s">
        <v>620</v>
      </c>
      <c r="G17" s="176" t="s">
        <v>621</v>
      </c>
      <c r="H17" s="177"/>
      <c r="I17" s="178">
        <v>68250</v>
      </c>
      <c r="J17" s="177"/>
      <c r="K17" s="178" t="str">
        <f>IF(H17=0,"***",I17/H17)</f>
        <v>***</v>
      </c>
    </row>
    <row r="18" spans="1:11" ht="13.5" thickBot="1" x14ac:dyDescent="0.25">
      <c r="A18" s="1" t="s">
        <v>12</v>
      </c>
      <c r="C18" s="171" t="s">
        <v>345</v>
      </c>
      <c r="D18" s="172"/>
      <c r="E18" s="144"/>
      <c r="F18" s="9"/>
      <c r="G18" s="9"/>
      <c r="H18" s="179" t="s">
        <v>551</v>
      </c>
      <c r="I18" s="15">
        <v>68250</v>
      </c>
      <c r="J18" s="27"/>
      <c r="K18" s="180" t="s">
        <v>25</v>
      </c>
    </row>
    <row r="19" spans="1:11" ht="13.5" thickBot="1" x14ac:dyDescent="0.25">
      <c r="A19" s="1" t="s">
        <v>12</v>
      </c>
      <c r="C19" s="171" t="s">
        <v>366</v>
      </c>
      <c r="D19" s="172"/>
      <c r="E19" s="144"/>
      <c r="F19" s="9"/>
      <c r="G19" s="9"/>
      <c r="H19" s="27"/>
      <c r="I19" s="15"/>
      <c r="J19" s="27"/>
      <c r="K19" s="15"/>
    </row>
    <row r="20" spans="1:11" x14ac:dyDescent="0.2">
      <c r="A20" s="1" t="s">
        <v>13</v>
      </c>
      <c r="C20" s="19" t="s">
        <v>437</v>
      </c>
      <c r="D20" s="25" t="s">
        <v>438</v>
      </c>
      <c r="E20" s="20" t="s">
        <v>439</v>
      </c>
      <c r="F20" s="21"/>
      <c r="G20" s="21"/>
      <c r="H20" s="28">
        <v>961.2</v>
      </c>
      <c r="I20" s="29">
        <v>1151.2</v>
      </c>
      <c r="J20" s="28" t="s">
        <v>15</v>
      </c>
      <c r="K20" s="29">
        <f t="shared" ref="K20:K83" si="0">IF(H20=0,"***",I20/H20)</f>
        <v>1.1976695796920516</v>
      </c>
    </row>
    <row r="21" spans="1:11" x14ac:dyDescent="0.2">
      <c r="A21" s="1" t="s">
        <v>16</v>
      </c>
      <c r="C21" s="22"/>
      <c r="D21" s="157"/>
      <c r="E21" s="23" t="s">
        <v>440</v>
      </c>
      <c r="F21" s="24"/>
      <c r="G21" s="24"/>
      <c r="H21" s="30">
        <v>961.2</v>
      </c>
      <c r="I21" s="31">
        <v>1151.2</v>
      </c>
      <c r="J21" s="30"/>
      <c r="K21" s="31">
        <f t="shared" si="0"/>
        <v>1.1976695796920516</v>
      </c>
    </row>
    <row r="22" spans="1:11" x14ac:dyDescent="0.2">
      <c r="A22" s="1" t="s">
        <v>528</v>
      </c>
      <c r="C22" s="173"/>
      <c r="D22" s="174"/>
      <c r="E22" s="175" t="s">
        <v>529</v>
      </c>
      <c r="F22" s="176"/>
      <c r="G22" s="176"/>
      <c r="H22" s="177">
        <v>961.2</v>
      </c>
      <c r="I22" s="178">
        <v>1151.2</v>
      </c>
      <c r="J22" s="177"/>
      <c r="K22" s="178">
        <f t="shared" si="0"/>
        <v>1.1976695796920516</v>
      </c>
    </row>
    <row r="23" spans="1:11" hidden="1" x14ac:dyDescent="0.2">
      <c r="A23" s="1" t="s">
        <v>528</v>
      </c>
      <c r="C23" s="173"/>
      <c r="D23" s="174"/>
      <c r="E23" s="175"/>
      <c r="F23" s="176" t="s">
        <v>530</v>
      </c>
      <c r="G23" s="176" t="s">
        <v>622</v>
      </c>
      <c r="H23" s="177"/>
      <c r="I23" s="178">
        <v>1151.2</v>
      </c>
      <c r="J23" s="177"/>
      <c r="K23" s="178" t="str">
        <f t="shared" si="0"/>
        <v>***</v>
      </c>
    </row>
    <row r="24" spans="1:11" x14ac:dyDescent="0.2">
      <c r="A24" s="1" t="s">
        <v>13</v>
      </c>
      <c r="C24" s="19" t="s">
        <v>441</v>
      </c>
      <c r="D24" s="25" t="s">
        <v>442</v>
      </c>
      <c r="E24" s="20" t="s">
        <v>443</v>
      </c>
      <c r="F24" s="21"/>
      <c r="G24" s="21"/>
      <c r="H24" s="28">
        <v>121483.1</v>
      </c>
      <c r="I24" s="29">
        <v>125127.6</v>
      </c>
      <c r="J24" s="28" t="s">
        <v>15</v>
      </c>
      <c r="K24" s="29">
        <f t="shared" si="0"/>
        <v>1.0300000576211836</v>
      </c>
    </row>
    <row r="25" spans="1:11" x14ac:dyDescent="0.2">
      <c r="A25" s="1" t="s">
        <v>16</v>
      </c>
      <c r="C25" s="22"/>
      <c r="D25" s="157"/>
      <c r="E25" s="23" t="s">
        <v>444</v>
      </c>
      <c r="F25" s="24"/>
      <c r="G25" s="24"/>
      <c r="H25" s="30">
        <v>121483.1</v>
      </c>
      <c r="I25" s="31">
        <v>125127.6</v>
      </c>
      <c r="J25" s="30"/>
      <c r="K25" s="31">
        <f t="shared" si="0"/>
        <v>1.0300000576211836</v>
      </c>
    </row>
    <row r="26" spans="1:11" x14ac:dyDescent="0.2">
      <c r="A26" s="1" t="s">
        <v>528</v>
      </c>
      <c r="C26" s="173"/>
      <c r="D26" s="174"/>
      <c r="E26" s="175" t="s">
        <v>529</v>
      </c>
      <c r="F26" s="176"/>
      <c r="G26" s="176"/>
      <c r="H26" s="177">
        <v>121483.1</v>
      </c>
      <c r="I26" s="178">
        <v>125127.6</v>
      </c>
      <c r="J26" s="177"/>
      <c r="K26" s="178">
        <f t="shared" si="0"/>
        <v>1.0300000576211836</v>
      </c>
    </row>
    <row r="27" spans="1:11" hidden="1" x14ac:dyDescent="0.2">
      <c r="A27" s="1" t="s">
        <v>528</v>
      </c>
      <c r="C27" s="173"/>
      <c r="D27" s="174"/>
      <c r="E27" s="175"/>
      <c r="F27" s="176" t="s">
        <v>530</v>
      </c>
      <c r="G27" s="176" t="s">
        <v>623</v>
      </c>
      <c r="H27" s="177"/>
      <c r="I27" s="178">
        <v>125127.6</v>
      </c>
      <c r="J27" s="177"/>
      <c r="K27" s="178" t="str">
        <f t="shared" si="0"/>
        <v>***</v>
      </c>
    </row>
    <row r="28" spans="1:11" x14ac:dyDescent="0.2">
      <c r="A28" s="1" t="s">
        <v>13</v>
      </c>
      <c r="C28" s="19" t="s">
        <v>445</v>
      </c>
      <c r="D28" s="25" t="s">
        <v>442</v>
      </c>
      <c r="E28" s="20" t="s">
        <v>443</v>
      </c>
      <c r="F28" s="21"/>
      <c r="G28" s="21"/>
      <c r="H28" s="28">
        <v>179166.4</v>
      </c>
      <c r="I28" s="29">
        <v>188264.8</v>
      </c>
      <c r="J28" s="28" t="s">
        <v>15</v>
      </c>
      <c r="K28" s="29">
        <f t="shared" si="0"/>
        <v>1.0507818430241385</v>
      </c>
    </row>
    <row r="29" spans="1:11" x14ac:dyDescent="0.2">
      <c r="A29" s="1" t="s">
        <v>16</v>
      </c>
      <c r="C29" s="22"/>
      <c r="D29" s="157"/>
      <c r="E29" s="23" t="s">
        <v>446</v>
      </c>
      <c r="F29" s="24"/>
      <c r="G29" s="24"/>
      <c r="H29" s="30">
        <v>179166.4</v>
      </c>
      <c r="I29" s="31">
        <v>188264.8</v>
      </c>
      <c r="J29" s="30"/>
      <c r="K29" s="31">
        <f t="shared" si="0"/>
        <v>1.0507818430241385</v>
      </c>
    </row>
    <row r="30" spans="1:11" x14ac:dyDescent="0.2">
      <c r="A30" s="1" t="s">
        <v>528</v>
      </c>
      <c r="C30" s="173"/>
      <c r="D30" s="174"/>
      <c r="E30" s="175" t="s">
        <v>529</v>
      </c>
      <c r="F30" s="176"/>
      <c r="G30" s="176"/>
      <c r="H30" s="177">
        <v>160217.9</v>
      </c>
      <c r="I30" s="178">
        <v>173517.9</v>
      </c>
      <c r="J30" s="177"/>
      <c r="K30" s="178">
        <f t="shared" si="0"/>
        <v>1.083011948103177</v>
      </c>
    </row>
    <row r="31" spans="1:11" hidden="1" x14ac:dyDescent="0.2">
      <c r="A31" s="1" t="s">
        <v>528</v>
      </c>
      <c r="C31" s="173"/>
      <c r="D31" s="174"/>
      <c r="E31" s="175"/>
      <c r="F31" s="176" t="s">
        <v>530</v>
      </c>
      <c r="G31" s="176" t="s">
        <v>624</v>
      </c>
      <c r="H31" s="177"/>
      <c r="I31" s="178">
        <v>173517.9</v>
      </c>
      <c r="J31" s="177"/>
      <c r="K31" s="178" t="str">
        <f t="shared" si="0"/>
        <v>***</v>
      </c>
    </row>
    <row r="32" spans="1:11" x14ac:dyDescent="0.2">
      <c r="A32" s="1" t="s">
        <v>528</v>
      </c>
      <c r="C32" s="173"/>
      <c r="D32" s="174"/>
      <c r="E32" s="175" t="s">
        <v>589</v>
      </c>
      <c r="F32" s="176"/>
      <c r="G32" s="176"/>
      <c r="H32" s="177">
        <v>18948.5</v>
      </c>
      <c r="I32" s="178">
        <v>14746.9</v>
      </c>
      <c r="J32" s="177"/>
      <c r="K32" s="178">
        <f t="shared" si="0"/>
        <v>0.77826213156714252</v>
      </c>
    </row>
    <row r="33" spans="1:11" hidden="1" x14ac:dyDescent="0.2">
      <c r="A33" s="1" t="s">
        <v>528</v>
      </c>
      <c r="C33" s="173"/>
      <c r="D33" s="174"/>
      <c r="E33" s="175"/>
      <c r="F33" s="176" t="s">
        <v>530</v>
      </c>
      <c r="G33" s="176" t="s">
        <v>625</v>
      </c>
      <c r="H33" s="177"/>
      <c r="I33" s="178">
        <v>7518.9</v>
      </c>
      <c r="J33" s="177"/>
      <c r="K33" s="178" t="str">
        <f t="shared" si="0"/>
        <v>***</v>
      </c>
    </row>
    <row r="34" spans="1:11" hidden="1" x14ac:dyDescent="0.2">
      <c r="A34" s="1" t="s">
        <v>528</v>
      </c>
      <c r="C34" s="173"/>
      <c r="D34" s="174"/>
      <c r="E34" s="175"/>
      <c r="F34" s="176" t="s">
        <v>530</v>
      </c>
      <c r="G34" s="176" t="s">
        <v>626</v>
      </c>
      <c r="H34" s="177"/>
      <c r="I34" s="178">
        <v>4201.6000000000004</v>
      </c>
      <c r="J34" s="177"/>
      <c r="K34" s="178" t="str">
        <f t="shared" si="0"/>
        <v>***</v>
      </c>
    </row>
    <row r="35" spans="1:11" hidden="1" x14ac:dyDescent="0.2">
      <c r="A35" s="1" t="s">
        <v>528</v>
      </c>
      <c r="C35" s="173"/>
      <c r="D35" s="174"/>
      <c r="E35" s="175"/>
      <c r="F35" s="176" t="s">
        <v>530</v>
      </c>
      <c r="G35" s="176" t="s">
        <v>627</v>
      </c>
      <c r="H35" s="177"/>
      <c r="I35" s="178">
        <v>2326.4</v>
      </c>
      <c r="J35" s="177"/>
      <c r="K35" s="178" t="str">
        <f t="shared" si="0"/>
        <v>***</v>
      </c>
    </row>
    <row r="36" spans="1:11" hidden="1" x14ac:dyDescent="0.2">
      <c r="A36" s="1" t="s">
        <v>528</v>
      </c>
      <c r="C36" s="173"/>
      <c r="D36" s="174"/>
      <c r="E36" s="175"/>
      <c r="F36" s="176" t="s">
        <v>530</v>
      </c>
      <c r="G36" s="176" t="s">
        <v>628</v>
      </c>
      <c r="H36" s="177"/>
      <c r="I36" s="178">
        <v>700</v>
      </c>
      <c r="J36" s="177"/>
      <c r="K36" s="178" t="str">
        <f t="shared" si="0"/>
        <v>***</v>
      </c>
    </row>
    <row r="37" spans="1:11" x14ac:dyDescent="0.2">
      <c r="A37" s="1" t="s">
        <v>13</v>
      </c>
      <c r="C37" s="19" t="s">
        <v>447</v>
      </c>
      <c r="D37" s="25" t="s">
        <v>438</v>
      </c>
      <c r="E37" s="20" t="s">
        <v>439</v>
      </c>
      <c r="F37" s="21"/>
      <c r="G37" s="21"/>
      <c r="H37" s="28">
        <v>39055.800000000003</v>
      </c>
      <c r="I37" s="29">
        <v>40227.5</v>
      </c>
      <c r="J37" s="28" t="s">
        <v>15</v>
      </c>
      <c r="K37" s="29">
        <f t="shared" si="0"/>
        <v>1.0300006657141831</v>
      </c>
    </row>
    <row r="38" spans="1:11" x14ac:dyDescent="0.2">
      <c r="A38" s="1" t="s">
        <v>16</v>
      </c>
      <c r="C38" s="22"/>
      <c r="D38" s="157"/>
      <c r="E38" s="23" t="s">
        <v>448</v>
      </c>
      <c r="F38" s="24"/>
      <c r="G38" s="24"/>
      <c r="H38" s="30">
        <v>39055.800000000003</v>
      </c>
      <c r="I38" s="31">
        <v>40227.5</v>
      </c>
      <c r="J38" s="30"/>
      <c r="K38" s="31">
        <f t="shared" si="0"/>
        <v>1.0300006657141831</v>
      </c>
    </row>
    <row r="39" spans="1:11" x14ac:dyDescent="0.2">
      <c r="A39" s="1" t="s">
        <v>528</v>
      </c>
      <c r="C39" s="173"/>
      <c r="D39" s="174"/>
      <c r="E39" s="175" t="s">
        <v>529</v>
      </c>
      <c r="F39" s="176"/>
      <c r="G39" s="176"/>
      <c r="H39" s="177">
        <v>39055.800000000003</v>
      </c>
      <c r="I39" s="178">
        <v>40227.5</v>
      </c>
      <c r="J39" s="177"/>
      <c r="K39" s="178">
        <f t="shared" si="0"/>
        <v>1.0300006657141831</v>
      </c>
    </row>
    <row r="40" spans="1:11" hidden="1" x14ac:dyDescent="0.2">
      <c r="A40" s="1" t="s">
        <v>528</v>
      </c>
      <c r="C40" s="173"/>
      <c r="D40" s="174"/>
      <c r="E40" s="175"/>
      <c r="F40" s="176" t="s">
        <v>530</v>
      </c>
      <c r="G40" s="176" t="s">
        <v>629</v>
      </c>
      <c r="H40" s="177"/>
      <c r="I40" s="178">
        <v>40227.5</v>
      </c>
      <c r="J40" s="177"/>
      <c r="K40" s="178" t="str">
        <f t="shared" si="0"/>
        <v>***</v>
      </c>
    </row>
    <row r="41" spans="1:11" x14ac:dyDescent="0.2">
      <c r="A41" s="1" t="s">
        <v>13</v>
      </c>
      <c r="C41" s="19" t="s">
        <v>449</v>
      </c>
      <c r="D41" s="25" t="s">
        <v>442</v>
      </c>
      <c r="E41" s="20" t="s">
        <v>443</v>
      </c>
      <c r="F41" s="21"/>
      <c r="G41" s="21"/>
      <c r="H41" s="28">
        <v>45636.4</v>
      </c>
      <c r="I41" s="29">
        <v>47005.5</v>
      </c>
      <c r="J41" s="28" t="s">
        <v>15</v>
      </c>
      <c r="K41" s="29">
        <f t="shared" si="0"/>
        <v>1.0300001752986652</v>
      </c>
    </row>
    <row r="42" spans="1:11" x14ac:dyDescent="0.2">
      <c r="A42" s="1" t="s">
        <v>16</v>
      </c>
      <c r="C42" s="22"/>
      <c r="D42" s="157"/>
      <c r="E42" s="23" t="s">
        <v>444</v>
      </c>
      <c r="F42" s="24"/>
      <c r="G42" s="24"/>
      <c r="H42" s="30">
        <v>45636.4</v>
      </c>
      <c r="I42" s="31">
        <v>47005.5</v>
      </c>
      <c r="J42" s="30"/>
      <c r="K42" s="31">
        <f t="shared" si="0"/>
        <v>1.0300001752986652</v>
      </c>
    </row>
    <row r="43" spans="1:11" x14ac:dyDescent="0.2">
      <c r="A43" s="1" t="s">
        <v>528</v>
      </c>
      <c r="C43" s="173"/>
      <c r="D43" s="174"/>
      <c r="E43" s="175" t="s">
        <v>529</v>
      </c>
      <c r="F43" s="176"/>
      <c r="G43" s="176"/>
      <c r="H43" s="177">
        <v>45636.4</v>
      </c>
      <c r="I43" s="178">
        <v>47005.5</v>
      </c>
      <c r="J43" s="177"/>
      <c r="K43" s="178">
        <f t="shared" si="0"/>
        <v>1.0300001752986652</v>
      </c>
    </row>
    <row r="44" spans="1:11" hidden="1" x14ac:dyDescent="0.2">
      <c r="A44" s="1" t="s">
        <v>528</v>
      </c>
      <c r="C44" s="173"/>
      <c r="D44" s="174"/>
      <c r="E44" s="175"/>
      <c r="F44" s="176" t="s">
        <v>530</v>
      </c>
      <c r="G44" s="176" t="s">
        <v>630</v>
      </c>
      <c r="H44" s="177"/>
      <c r="I44" s="178">
        <v>47005.5</v>
      </c>
      <c r="J44" s="177"/>
      <c r="K44" s="178" t="str">
        <f t="shared" si="0"/>
        <v>***</v>
      </c>
    </row>
    <row r="45" spans="1:11" x14ac:dyDescent="0.2">
      <c r="A45" s="1" t="s">
        <v>13</v>
      </c>
      <c r="C45" s="19" t="s">
        <v>450</v>
      </c>
      <c r="D45" s="25" t="s">
        <v>442</v>
      </c>
      <c r="E45" s="20" t="s">
        <v>443</v>
      </c>
      <c r="F45" s="21"/>
      <c r="G45" s="21"/>
      <c r="H45" s="28">
        <v>26696.1</v>
      </c>
      <c r="I45" s="29">
        <v>26915.1</v>
      </c>
      <c r="J45" s="28" t="s">
        <v>15</v>
      </c>
      <c r="K45" s="29">
        <f t="shared" si="0"/>
        <v>1.0082034454470878</v>
      </c>
    </row>
    <row r="46" spans="1:11" x14ac:dyDescent="0.2">
      <c r="A46" s="1" t="s">
        <v>16</v>
      </c>
      <c r="C46" s="22"/>
      <c r="D46" s="157"/>
      <c r="E46" s="23" t="s">
        <v>444</v>
      </c>
      <c r="F46" s="24"/>
      <c r="G46" s="24"/>
      <c r="H46" s="30">
        <v>26696.1</v>
      </c>
      <c r="I46" s="31">
        <v>26915.1</v>
      </c>
      <c r="J46" s="30"/>
      <c r="K46" s="31">
        <f t="shared" si="0"/>
        <v>1.0082034454470878</v>
      </c>
    </row>
    <row r="47" spans="1:11" x14ac:dyDescent="0.2">
      <c r="A47" s="1" t="s">
        <v>528</v>
      </c>
      <c r="C47" s="173"/>
      <c r="D47" s="174"/>
      <c r="E47" s="175" t="s">
        <v>529</v>
      </c>
      <c r="F47" s="176"/>
      <c r="G47" s="176"/>
      <c r="H47" s="177">
        <v>26696.1</v>
      </c>
      <c r="I47" s="178">
        <v>26915.1</v>
      </c>
      <c r="J47" s="177"/>
      <c r="K47" s="178">
        <f t="shared" si="0"/>
        <v>1.0082034454470878</v>
      </c>
    </row>
    <row r="48" spans="1:11" hidden="1" x14ac:dyDescent="0.2">
      <c r="A48" s="1" t="s">
        <v>528</v>
      </c>
      <c r="C48" s="173"/>
      <c r="D48" s="174"/>
      <c r="E48" s="175"/>
      <c r="F48" s="176" t="s">
        <v>530</v>
      </c>
      <c r="G48" s="176" t="s">
        <v>631</v>
      </c>
      <c r="H48" s="177"/>
      <c r="I48" s="178">
        <v>26915.1</v>
      </c>
      <c r="J48" s="177"/>
      <c r="K48" s="178" t="str">
        <f t="shared" si="0"/>
        <v>***</v>
      </c>
    </row>
    <row r="49" spans="1:11" x14ac:dyDescent="0.2">
      <c r="A49" s="1" t="s">
        <v>13</v>
      </c>
      <c r="C49" s="19" t="s">
        <v>451</v>
      </c>
      <c r="D49" s="25" t="s">
        <v>442</v>
      </c>
      <c r="E49" s="20" t="s">
        <v>443</v>
      </c>
      <c r="F49" s="21"/>
      <c r="G49" s="21"/>
      <c r="H49" s="28">
        <v>30675.200000000001</v>
      </c>
      <c r="I49" s="29">
        <v>31365</v>
      </c>
      <c r="J49" s="28" t="s">
        <v>15</v>
      </c>
      <c r="K49" s="29">
        <f t="shared" si="0"/>
        <v>1.0224872209472147</v>
      </c>
    </row>
    <row r="50" spans="1:11" x14ac:dyDescent="0.2">
      <c r="A50" s="1" t="s">
        <v>16</v>
      </c>
      <c r="C50" s="22"/>
      <c r="D50" s="157"/>
      <c r="E50" s="23" t="s">
        <v>444</v>
      </c>
      <c r="F50" s="24"/>
      <c r="G50" s="24"/>
      <c r="H50" s="30">
        <v>30675.200000000001</v>
      </c>
      <c r="I50" s="31">
        <v>31365</v>
      </c>
      <c r="J50" s="30"/>
      <c r="K50" s="31">
        <f t="shared" si="0"/>
        <v>1.0224872209472147</v>
      </c>
    </row>
    <row r="51" spans="1:11" x14ac:dyDescent="0.2">
      <c r="A51" s="1" t="s">
        <v>528</v>
      </c>
      <c r="C51" s="173"/>
      <c r="D51" s="174"/>
      <c r="E51" s="175" t="s">
        <v>529</v>
      </c>
      <c r="F51" s="176"/>
      <c r="G51" s="176"/>
      <c r="H51" s="177">
        <v>30675.200000000001</v>
      </c>
      <c r="I51" s="178">
        <v>31365</v>
      </c>
      <c r="J51" s="177"/>
      <c r="K51" s="178">
        <f t="shared" si="0"/>
        <v>1.0224872209472147</v>
      </c>
    </row>
    <row r="52" spans="1:11" hidden="1" x14ac:dyDescent="0.2">
      <c r="A52" s="1" t="s">
        <v>528</v>
      </c>
      <c r="C52" s="173"/>
      <c r="D52" s="174"/>
      <c r="E52" s="175"/>
      <c r="F52" s="176" t="s">
        <v>530</v>
      </c>
      <c r="G52" s="176" t="s">
        <v>632</v>
      </c>
      <c r="H52" s="177"/>
      <c r="I52" s="178">
        <v>31365</v>
      </c>
      <c r="J52" s="177"/>
      <c r="K52" s="178" t="str">
        <f t="shared" si="0"/>
        <v>***</v>
      </c>
    </row>
    <row r="53" spans="1:11" x14ac:dyDescent="0.2">
      <c r="A53" s="1" t="s">
        <v>13</v>
      </c>
      <c r="C53" s="19" t="s">
        <v>452</v>
      </c>
      <c r="D53" s="25" t="s">
        <v>442</v>
      </c>
      <c r="E53" s="20" t="s">
        <v>443</v>
      </c>
      <c r="F53" s="21"/>
      <c r="G53" s="21"/>
      <c r="H53" s="28">
        <v>23145.1</v>
      </c>
      <c r="I53" s="29">
        <v>23839.4</v>
      </c>
      <c r="J53" s="28" t="s">
        <v>15</v>
      </c>
      <c r="K53" s="29">
        <f t="shared" si="0"/>
        <v>1.0299977100984659</v>
      </c>
    </row>
    <row r="54" spans="1:11" x14ac:dyDescent="0.2">
      <c r="A54" s="1" t="s">
        <v>16</v>
      </c>
      <c r="C54" s="22"/>
      <c r="D54" s="157"/>
      <c r="E54" s="23" t="s">
        <v>444</v>
      </c>
      <c r="F54" s="24"/>
      <c r="G54" s="24"/>
      <c r="H54" s="30">
        <v>23145.1</v>
      </c>
      <c r="I54" s="31">
        <v>23839.4</v>
      </c>
      <c r="J54" s="30"/>
      <c r="K54" s="31">
        <f t="shared" si="0"/>
        <v>1.0299977100984659</v>
      </c>
    </row>
    <row r="55" spans="1:11" x14ac:dyDescent="0.2">
      <c r="A55" s="1" t="s">
        <v>528</v>
      </c>
      <c r="C55" s="173"/>
      <c r="D55" s="174"/>
      <c r="E55" s="175" t="s">
        <v>529</v>
      </c>
      <c r="F55" s="176"/>
      <c r="G55" s="176"/>
      <c r="H55" s="177">
        <v>23145.1</v>
      </c>
      <c r="I55" s="178">
        <v>23839.4</v>
      </c>
      <c r="J55" s="177"/>
      <c r="K55" s="178">
        <f t="shared" si="0"/>
        <v>1.0299977100984659</v>
      </c>
    </row>
    <row r="56" spans="1:11" hidden="1" x14ac:dyDescent="0.2">
      <c r="A56" s="1" t="s">
        <v>528</v>
      </c>
      <c r="C56" s="173"/>
      <c r="D56" s="174"/>
      <c r="E56" s="175"/>
      <c r="F56" s="176" t="s">
        <v>530</v>
      </c>
      <c r="G56" s="176" t="s">
        <v>633</v>
      </c>
      <c r="H56" s="177"/>
      <c r="I56" s="178">
        <v>23839.4</v>
      </c>
      <c r="J56" s="177"/>
      <c r="K56" s="178" t="str">
        <f t="shared" si="0"/>
        <v>***</v>
      </c>
    </row>
    <row r="57" spans="1:11" x14ac:dyDescent="0.2">
      <c r="A57" s="1" t="s">
        <v>13</v>
      </c>
      <c r="C57" s="19" t="s">
        <v>453</v>
      </c>
      <c r="D57" s="25" t="s">
        <v>442</v>
      </c>
      <c r="E57" s="20" t="s">
        <v>443</v>
      </c>
      <c r="F57" s="21"/>
      <c r="G57" s="21"/>
      <c r="H57" s="28">
        <v>38178.6</v>
      </c>
      <c r="I57" s="29">
        <v>38178.6</v>
      </c>
      <c r="J57" s="28" t="s">
        <v>15</v>
      </c>
      <c r="K57" s="29">
        <f t="shared" si="0"/>
        <v>1</v>
      </c>
    </row>
    <row r="58" spans="1:11" x14ac:dyDescent="0.2">
      <c r="A58" s="1" t="s">
        <v>16</v>
      </c>
      <c r="C58" s="22"/>
      <c r="D58" s="157"/>
      <c r="E58" s="23" t="s">
        <v>444</v>
      </c>
      <c r="F58" s="24"/>
      <c r="G58" s="24"/>
      <c r="H58" s="30">
        <v>38178.6</v>
      </c>
      <c r="I58" s="31">
        <v>38178.6</v>
      </c>
      <c r="J58" s="30"/>
      <c r="K58" s="31">
        <f t="shared" si="0"/>
        <v>1</v>
      </c>
    </row>
    <row r="59" spans="1:11" x14ac:dyDescent="0.2">
      <c r="A59" s="1" t="s">
        <v>528</v>
      </c>
      <c r="C59" s="173"/>
      <c r="D59" s="174"/>
      <c r="E59" s="175" t="s">
        <v>529</v>
      </c>
      <c r="F59" s="176"/>
      <c r="G59" s="176"/>
      <c r="H59" s="177">
        <v>38178.6</v>
      </c>
      <c r="I59" s="178">
        <v>38178.6</v>
      </c>
      <c r="J59" s="177"/>
      <c r="K59" s="178">
        <f t="shared" si="0"/>
        <v>1</v>
      </c>
    </row>
    <row r="60" spans="1:11" hidden="1" x14ac:dyDescent="0.2">
      <c r="A60" s="1" t="s">
        <v>528</v>
      </c>
      <c r="C60" s="173"/>
      <c r="D60" s="174"/>
      <c r="E60" s="175"/>
      <c r="F60" s="176" t="s">
        <v>530</v>
      </c>
      <c r="G60" s="176" t="s">
        <v>634</v>
      </c>
      <c r="H60" s="177"/>
      <c r="I60" s="178">
        <v>38178.6</v>
      </c>
      <c r="J60" s="177"/>
      <c r="K60" s="178" t="str">
        <f t="shared" si="0"/>
        <v>***</v>
      </c>
    </row>
    <row r="61" spans="1:11" x14ac:dyDescent="0.2">
      <c r="A61" s="1" t="s">
        <v>13</v>
      </c>
      <c r="C61" s="19" t="s">
        <v>454</v>
      </c>
      <c r="D61" s="25" t="s">
        <v>442</v>
      </c>
      <c r="E61" s="20" t="s">
        <v>443</v>
      </c>
      <c r="F61" s="21"/>
      <c r="G61" s="21"/>
      <c r="H61" s="28">
        <v>19532.8</v>
      </c>
      <c r="I61" s="29">
        <v>19532.8</v>
      </c>
      <c r="J61" s="28" t="s">
        <v>15</v>
      </c>
      <c r="K61" s="29">
        <f t="shared" si="0"/>
        <v>1</v>
      </c>
    </row>
    <row r="62" spans="1:11" x14ac:dyDescent="0.2">
      <c r="A62" s="1" t="s">
        <v>16</v>
      </c>
      <c r="C62" s="22"/>
      <c r="D62" s="157"/>
      <c r="E62" s="23" t="s">
        <v>444</v>
      </c>
      <c r="F62" s="24"/>
      <c r="G62" s="24"/>
      <c r="H62" s="30">
        <v>19532.8</v>
      </c>
      <c r="I62" s="31">
        <v>19532.8</v>
      </c>
      <c r="J62" s="30"/>
      <c r="K62" s="31">
        <f t="shared" si="0"/>
        <v>1</v>
      </c>
    </row>
    <row r="63" spans="1:11" x14ac:dyDescent="0.2">
      <c r="A63" s="1" t="s">
        <v>528</v>
      </c>
      <c r="C63" s="173"/>
      <c r="D63" s="174"/>
      <c r="E63" s="175" t="s">
        <v>529</v>
      </c>
      <c r="F63" s="176"/>
      <c r="G63" s="176"/>
      <c r="H63" s="177">
        <v>19532.8</v>
      </c>
      <c r="I63" s="178">
        <v>19532.8</v>
      </c>
      <c r="J63" s="177"/>
      <c r="K63" s="178">
        <f t="shared" si="0"/>
        <v>1</v>
      </c>
    </row>
    <row r="64" spans="1:11" hidden="1" x14ac:dyDescent="0.2">
      <c r="A64" s="1" t="s">
        <v>528</v>
      </c>
      <c r="C64" s="173"/>
      <c r="D64" s="174"/>
      <c r="E64" s="175"/>
      <c r="F64" s="176" t="s">
        <v>530</v>
      </c>
      <c r="G64" s="176" t="s">
        <v>635</v>
      </c>
      <c r="H64" s="177"/>
      <c r="I64" s="178">
        <v>19532.8</v>
      </c>
      <c r="J64" s="177"/>
      <c r="K64" s="178" t="str">
        <f t="shared" si="0"/>
        <v>***</v>
      </c>
    </row>
    <row r="65" spans="1:11" x14ac:dyDescent="0.2">
      <c r="A65" s="1" t="s">
        <v>13</v>
      </c>
      <c r="C65" s="19" t="s">
        <v>1889</v>
      </c>
      <c r="D65" s="25" t="s">
        <v>442</v>
      </c>
      <c r="E65" s="20" t="s">
        <v>443</v>
      </c>
      <c r="F65" s="21"/>
      <c r="G65" s="21"/>
      <c r="H65" s="28">
        <v>89189.8</v>
      </c>
      <c r="I65" s="29">
        <v>136886.1</v>
      </c>
      <c r="J65" s="28" t="s">
        <v>15</v>
      </c>
      <c r="K65" s="29">
        <f t="shared" si="0"/>
        <v>1.5347730345846722</v>
      </c>
    </row>
    <row r="66" spans="1:11" x14ac:dyDescent="0.2">
      <c r="A66" s="1" t="s">
        <v>16</v>
      </c>
      <c r="C66" s="22"/>
      <c r="D66" s="157"/>
      <c r="E66" s="23" t="s">
        <v>444</v>
      </c>
      <c r="F66" s="24"/>
      <c r="G66" s="24"/>
      <c r="H66" s="30">
        <v>89189.8</v>
      </c>
      <c r="I66" s="31">
        <v>136886.1</v>
      </c>
      <c r="J66" s="30"/>
      <c r="K66" s="31">
        <f t="shared" si="0"/>
        <v>1.5347730345846722</v>
      </c>
    </row>
    <row r="67" spans="1:11" x14ac:dyDescent="0.2">
      <c r="A67" s="1" t="s">
        <v>528</v>
      </c>
      <c r="C67" s="173"/>
      <c r="D67" s="174"/>
      <c r="E67" s="175" t="s">
        <v>529</v>
      </c>
      <c r="F67" s="176"/>
      <c r="G67" s="176"/>
      <c r="H67" s="177">
        <v>89189.8</v>
      </c>
      <c r="I67" s="178">
        <v>136886.1</v>
      </c>
      <c r="J67" s="177"/>
      <c r="K67" s="178">
        <f t="shared" si="0"/>
        <v>1.5347730345846722</v>
      </c>
    </row>
    <row r="68" spans="1:11" hidden="1" x14ac:dyDescent="0.2">
      <c r="A68" s="1" t="s">
        <v>528</v>
      </c>
      <c r="C68" s="173"/>
      <c r="D68" s="174"/>
      <c r="E68" s="175"/>
      <c r="F68" s="176" t="s">
        <v>530</v>
      </c>
      <c r="G68" s="176" t="s">
        <v>636</v>
      </c>
      <c r="H68" s="177"/>
      <c r="I68" s="178">
        <v>136886.1</v>
      </c>
      <c r="J68" s="177"/>
      <c r="K68" s="178" t="str">
        <f t="shared" si="0"/>
        <v>***</v>
      </c>
    </row>
    <row r="69" spans="1:11" x14ac:dyDescent="0.2">
      <c r="A69" s="1" t="s">
        <v>13</v>
      </c>
      <c r="C69" s="19" t="s">
        <v>455</v>
      </c>
      <c r="D69" s="25" t="s">
        <v>442</v>
      </c>
      <c r="E69" s="20" t="s">
        <v>443</v>
      </c>
      <c r="F69" s="21"/>
      <c r="G69" s="21"/>
      <c r="H69" s="28">
        <v>20607.099999999999</v>
      </c>
      <c r="I69" s="29">
        <v>21225.3</v>
      </c>
      <c r="J69" s="28" t="s">
        <v>15</v>
      </c>
      <c r="K69" s="29">
        <f t="shared" si="0"/>
        <v>1.029999369149468</v>
      </c>
    </row>
    <row r="70" spans="1:11" x14ac:dyDescent="0.2">
      <c r="A70" s="1" t="s">
        <v>16</v>
      </c>
      <c r="C70" s="22"/>
      <c r="D70" s="157"/>
      <c r="E70" s="23" t="s">
        <v>456</v>
      </c>
      <c r="F70" s="24"/>
      <c r="G70" s="24"/>
      <c r="H70" s="30">
        <v>20607.099999999999</v>
      </c>
      <c r="I70" s="31">
        <v>21225.3</v>
      </c>
      <c r="J70" s="30"/>
      <c r="K70" s="31">
        <f t="shared" si="0"/>
        <v>1.029999369149468</v>
      </c>
    </row>
    <row r="71" spans="1:11" x14ac:dyDescent="0.2">
      <c r="A71" s="1" t="s">
        <v>528</v>
      </c>
      <c r="C71" s="173"/>
      <c r="D71" s="174"/>
      <c r="E71" s="175" t="s">
        <v>529</v>
      </c>
      <c r="F71" s="176"/>
      <c r="G71" s="176"/>
      <c r="H71" s="177">
        <v>20607.099999999999</v>
      </c>
      <c r="I71" s="178">
        <v>21225.3</v>
      </c>
      <c r="J71" s="177"/>
      <c r="K71" s="178">
        <f t="shared" si="0"/>
        <v>1.029999369149468</v>
      </c>
    </row>
    <row r="72" spans="1:11" hidden="1" x14ac:dyDescent="0.2">
      <c r="A72" s="1" t="s">
        <v>528</v>
      </c>
      <c r="C72" s="173"/>
      <c r="D72" s="174"/>
      <c r="E72" s="175"/>
      <c r="F72" s="176" t="s">
        <v>530</v>
      </c>
      <c r="G72" s="176" t="s">
        <v>637</v>
      </c>
      <c r="H72" s="177"/>
      <c r="I72" s="178">
        <v>21225.3</v>
      </c>
      <c r="J72" s="177"/>
      <c r="K72" s="178" t="str">
        <f t="shared" si="0"/>
        <v>***</v>
      </c>
    </row>
    <row r="73" spans="1:11" x14ac:dyDescent="0.2">
      <c r="A73" s="1" t="s">
        <v>13</v>
      </c>
      <c r="C73" s="19" t="s">
        <v>457</v>
      </c>
      <c r="D73" s="25" t="s">
        <v>442</v>
      </c>
      <c r="E73" s="20" t="s">
        <v>443</v>
      </c>
      <c r="F73" s="21"/>
      <c r="G73" s="21"/>
      <c r="H73" s="28">
        <v>38702.5</v>
      </c>
      <c r="I73" s="29">
        <v>39332.699999999997</v>
      </c>
      <c r="J73" s="28" t="s">
        <v>15</v>
      </c>
      <c r="K73" s="29">
        <f t="shared" si="0"/>
        <v>1.016283185840708</v>
      </c>
    </row>
    <row r="74" spans="1:11" x14ac:dyDescent="0.2">
      <c r="A74" s="1" t="s">
        <v>16</v>
      </c>
      <c r="C74" s="22"/>
      <c r="D74" s="157"/>
      <c r="E74" s="23" t="s">
        <v>456</v>
      </c>
      <c r="F74" s="24"/>
      <c r="G74" s="24"/>
      <c r="H74" s="30">
        <v>38702.5</v>
      </c>
      <c r="I74" s="31">
        <v>39332.699999999997</v>
      </c>
      <c r="J74" s="30"/>
      <c r="K74" s="31">
        <f t="shared" si="0"/>
        <v>1.016283185840708</v>
      </c>
    </row>
    <row r="75" spans="1:11" x14ac:dyDescent="0.2">
      <c r="A75" s="1" t="s">
        <v>528</v>
      </c>
      <c r="C75" s="173"/>
      <c r="D75" s="174"/>
      <c r="E75" s="175" t="s">
        <v>529</v>
      </c>
      <c r="F75" s="176"/>
      <c r="G75" s="176"/>
      <c r="H75" s="177">
        <v>38702.5</v>
      </c>
      <c r="I75" s="178">
        <v>39332.699999999997</v>
      </c>
      <c r="J75" s="177"/>
      <c r="K75" s="178">
        <f t="shared" si="0"/>
        <v>1.016283185840708</v>
      </c>
    </row>
    <row r="76" spans="1:11" hidden="1" x14ac:dyDescent="0.2">
      <c r="A76" s="1" t="s">
        <v>528</v>
      </c>
      <c r="C76" s="173"/>
      <c r="D76" s="174"/>
      <c r="E76" s="175"/>
      <c r="F76" s="176" t="s">
        <v>530</v>
      </c>
      <c r="G76" s="176" t="s">
        <v>638</v>
      </c>
      <c r="H76" s="177"/>
      <c r="I76" s="178">
        <v>39332.699999999997</v>
      </c>
      <c r="J76" s="177"/>
      <c r="K76" s="178" t="str">
        <f t="shared" si="0"/>
        <v>***</v>
      </c>
    </row>
    <row r="77" spans="1:11" x14ac:dyDescent="0.2">
      <c r="A77" s="1" t="s">
        <v>13</v>
      </c>
      <c r="C77" s="19" t="s">
        <v>458</v>
      </c>
      <c r="D77" s="25" t="s">
        <v>442</v>
      </c>
      <c r="E77" s="20" t="s">
        <v>443</v>
      </c>
      <c r="F77" s="21"/>
      <c r="G77" s="21"/>
      <c r="H77" s="28">
        <v>37344.699999999997</v>
      </c>
      <c r="I77" s="29">
        <v>38465</v>
      </c>
      <c r="J77" s="28" t="s">
        <v>15</v>
      </c>
      <c r="K77" s="29">
        <f t="shared" si="0"/>
        <v>1.0299989021199796</v>
      </c>
    </row>
    <row r="78" spans="1:11" x14ac:dyDescent="0.2">
      <c r="A78" s="1" t="s">
        <v>16</v>
      </c>
      <c r="C78" s="22"/>
      <c r="D78" s="157"/>
      <c r="E78" s="23" t="s">
        <v>444</v>
      </c>
      <c r="F78" s="24"/>
      <c r="G78" s="24"/>
      <c r="H78" s="30">
        <v>37344.699999999997</v>
      </c>
      <c r="I78" s="31">
        <v>38465</v>
      </c>
      <c r="J78" s="30"/>
      <c r="K78" s="31">
        <f t="shared" si="0"/>
        <v>1.0299989021199796</v>
      </c>
    </row>
    <row r="79" spans="1:11" x14ac:dyDescent="0.2">
      <c r="A79" s="1" t="s">
        <v>528</v>
      </c>
      <c r="C79" s="173"/>
      <c r="D79" s="174"/>
      <c r="E79" s="175" t="s">
        <v>529</v>
      </c>
      <c r="F79" s="176"/>
      <c r="G79" s="176"/>
      <c r="H79" s="177">
        <v>37344.699999999997</v>
      </c>
      <c r="I79" s="178">
        <v>38465</v>
      </c>
      <c r="J79" s="177"/>
      <c r="K79" s="178">
        <f t="shared" si="0"/>
        <v>1.0299989021199796</v>
      </c>
    </row>
    <row r="80" spans="1:11" hidden="1" x14ac:dyDescent="0.2">
      <c r="A80" s="1" t="s">
        <v>528</v>
      </c>
      <c r="C80" s="173"/>
      <c r="D80" s="174"/>
      <c r="E80" s="175"/>
      <c r="F80" s="176" t="s">
        <v>530</v>
      </c>
      <c r="G80" s="176" t="s">
        <v>639</v>
      </c>
      <c r="H80" s="177"/>
      <c r="I80" s="178">
        <v>38465</v>
      </c>
      <c r="J80" s="177"/>
      <c r="K80" s="178" t="str">
        <f t="shared" si="0"/>
        <v>***</v>
      </c>
    </row>
    <row r="81" spans="1:11" x14ac:dyDescent="0.2">
      <c r="A81" s="1" t="s">
        <v>13</v>
      </c>
      <c r="C81" s="19" t="s">
        <v>459</v>
      </c>
      <c r="D81" s="25" t="s">
        <v>442</v>
      </c>
      <c r="E81" s="20" t="s">
        <v>443</v>
      </c>
      <c r="F81" s="21"/>
      <c r="G81" s="21"/>
      <c r="H81" s="28">
        <v>84702.7</v>
      </c>
      <c r="I81" s="29">
        <v>87243.8</v>
      </c>
      <c r="J81" s="28" t="s">
        <v>15</v>
      </c>
      <c r="K81" s="29">
        <f t="shared" si="0"/>
        <v>1.030000224313983</v>
      </c>
    </row>
    <row r="82" spans="1:11" x14ac:dyDescent="0.2">
      <c r="A82" s="1" t="s">
        <v>16</v>
      </c>
      <c r="C82" s="22"/>
      <c r="D82" s="157"/>
      <c r="E82" s="23" t="s">
        <v>444</v>
      </c>
      <c r="F82" s="24"/>
      <c r="G82" s="24"/>
      <c r="H82" s="30">
        <v>84702.7</v>
      </c>
      <c r="I82" s="31">
        <v>87243.8</v>
      </c>
      <c r="J82" s="30"/>
      <c r="K82" s="31">
        <f t="shared" si="0"/>
        <v>1.030000224313983</v>
      </c>
    </row>
    <row r="83" spans="1:11" x14ac:dyDescent="0.2">
      <c r="A83" s="1" t="s">
        <v>528</v>
      </c>
      <c r="C83" s="173"/>
      <c r="D83" s="174"/>
      <c r="E83" s="175" t="s">
        <v>529</v>
      </c>
      <c r="F83" s="176"/>
      <c r="G83" s="176"/>
      <c r="H83" s="177">
        <v>84702.7</v>
      </c>
      <c r="I83" s="178">
        <v>87243.8</v>
      </c>
      <c r="J83" s="177"/>
      <c r="K83" s="178">
        <f t="shared" si="0"/>
        <v>1.030000224313983</v>
      </c>
    </row>
    <row r="84" spans="1:11" hidden="1" x14ac:dyDescent="0.2">
      <c r="A84" s="1" t="s">
        <v>528</v>
      </c>
      <c r="C84" s="173"/>
      <c r="D84" s="174"/>
      <c r="E84" s="175"/>
      <c r="F84" s="176" t="s">
        <v>530</v>
      </c>
      <c r="G84" s="176" t="s">
        <v>640</v>
      </c>
      <c r="H84" s="177"/>
      <c r="I84" s="178">
        <v>87243.8</v>
      </c>
      <c r="J84" s="177"/>
      <c r="K84" s="178" t="str">
        <f t="shared" ref="K84:K147" si="1">IF(H84=0,"***",I84/H84)</f>
        <v>***</v>
      </c>
    </row>
    <row r="85" spans="1:11" x14ac:dyDescent="0.2">
      <c r="A85" s="1" t="s">
        <v>13</v>
      </c>
      <c r="C85" s="19" t="s">
        <v>460</v>
      </c>
      <c r="D85" s="25" t="s">
        <v>442</v>
      </c>
      <c r="E85" s="20" t="s">
        <v>443</v>
      </c>
      <c r="F85" s="21"/>
      <c r="G85" s="21"/>
      <c r="H85" s="28">
        <v>94871.5</v>
      </c>
      <c r="I85" s="29">
        <v>91671.5</v>
      </c>
      <c r="J85" s="28" t="s">
        <v>15</v>
      </c>
      <c r="K85" s="29">
        <f t="shared" si="1"/>
        <v>0.966270165434298</v>
      </c>
    </row>
    <row r="86" spans="1:11" x14ac:dyDescent="0.2">
      <c r="A86" s="1" t="s">
        <v>16</v>
      </c>
      <c r="C86" s="22"/>
      <c r="D86" s="157"/>
      <c r="E86" s="23" t="s">
        <v>456</v>
      </c>
      <c r="F86" s="24"/>
      <c r="G86" s="24"/>
      <c r="H86" s="30">
        <v>94871.5</v>
      </c>
      <c r="I86" s="31">
        <v>91671.5</v>
      </c>
      <c r="J86" s="30"/>
      <c r="K86" s="31">
        <f t="shared" si="1"/>
        <v>0.966270165434298</v>
      </c>
    </row>
    <row r="87" spans="1:11" x14ac:dyDescent="0.2">
      <c r="A87" s="1" t="s">
        <v>528</v>
      </c>
      <c r="C87" s="173"/>
      <c r="D87" s="174"/>
      <c r="E87" s="175" t="s">
        <v>529</v>
      </c>
      <c r="F87" s="176"/>
      <c r="G87" s="176"/>
      <c r="H87" s="177">
        <v>94871.5</v>
      </c>
      <c r="I87" s="178">
        <v>91671.5</v>
      </c>
      <c r="J87" s="177"/>
      <c r="K87" s="178">
        <f t="shared" si="1"/>
        <v>0.966270165434298</v>
      </c>
    </row>
    <row r="88" spans="1:11" hidden="1" x14ac:dyDescent="0.2">
      <c r="A88" s="1" t="s">
        <v>528</v>
      </c>
      <c r="C88" s="173"/>
      <c r="D88" s="174"/>
      <c r="E88" s="175"/>
      <c r="F88" s="176" t="s">
        <v>530</v>
      </c>
      <c r="G88" s="176" t="s">
        <v>641</v>
      </c>
      <c r="H88" s="177"/>
      <c r="I88" s="178">
        <v>91671.5</v>
      </c>
      <c r="J88" s="177"/>
      <c r="K88" s="178" t="str">
        <f t="shared" si="1"/>
        <v>***</v>
      </c>
    </row>
    <row r="89" spans="1:11" x14ac:dyDescent="0.2">
      <c r="A89" s="1" t="s">
        <v>13</v>
      </c>
      <c r="C89" s="19" t="s">
        <v>461</v>
      </c>
      <c r="D89" s="25" t="s">
        <v>442</v>
      </c>
      <c r="E89" s="20" t="s">
        <v>443</v>
      </c>
      <c r="F89" s="21"/>
      <c r="G89" s="21"/>
      <c r="H89" s="28">
        <v>76705</v>
      </c>
      <c r="I89" s="29">
        <v>78605.100000000006</v>
      </c>
      <c r="J89" s="28" t="s">
        <v>15</v>
      </c>
      <c r="K89" s="29">
        <f t="shared" si="1"/>
        <v>1.0247715272798383</v>
      </c>
    </row>
    <row r="90" spans="1:11" x14ac:dyDescent="0.2">
      <c r="A90" s="1" t="s">
        <v>16</v>
      </c>
      <c r="C90" s="22"/>
      <c r="D90" s="157"/>
      <c r="E90" s="23" t="s">
        <v>456</v>
      </c>
      <c r="F90" s="24"/>
      <c r="G90" s="24"/>
      <c r="H90" s="30">
        <v>76705</v>
      </c>
      <c r="I90" s="31">
        <v>78605.100000000006</v>
      </c>
      <c r="J90" s="30"/>
      <c r="K90" s="31">
        <f t="shared" si="1"/>
        <v>1.0247715272798383</v>
      </c>
    </row>
    <row r="91" spans="1:11" x14ac:dyDescent="0.2">
      <c r="A91" s="1" t="s">
        <v>528</v>
      </c>
      <c r="C91" s="173"/>
      <c r="D91" s="174"/>
      <c r="E91" s="175" t="s">
        <v>529</v>
      </c>
      <c r="F91" s="176"/>
      <c r="G91" s="176"/>
      <c r="H91" s="177">
        <v>76705</v>
      </c>
      <c r="I91" s="178">
        <v>78605.100000000006</v>
      </c>
      <c r="J91" s="177"/>
      <c r="K91" s="178">
        <f t="shared" si="1"/>
        <v>1.0247715272798383</v>
      </c>
    </row>
    <row r="92" spans="1:11" hidden="1" x14ac:dyDescent="0.2">
      <c r="A92" s="1" t="s">
        <v>528</v>
      </c>
      <c r="C92" s="173"/>
      <c r="D92" s="174"/>
      <c r="E92" s="175"/>
      <c r="F92" s="176" t="s">
        <v>530</v>
      </c>
      <c r="G92" s="176" t="s">
        <v>642</v>
      </c>
      <c r="H92" s="177"/>
      <c r="I92" s="178">
        <v>78605.100000000006</v>
      </c>
      <c r="J92" s="177"/>
      <c r="K92" s="178" t="str">
        <f t="shared" si="1"/>
        <v>***</v>
      </c>
    </row>
    <row r="93" spans="1:11" x14ac:dyDescent="0.2">
      <c r="A93" s="1" t="s">
        <v>13</v>
      </c>
      <c r="C93" s="19" t="s">
        <v>462</v>
      </c>
      <c r="D93" s="25" t="s">
        <v>442</v>
      </c>
      <c r="E93" s="20" t="s">
        <v>443</v>
      </c>
      <c r="F93" s="21"/>
      <c r="G93" s="21"/>
      <c r="H93" s="28">
        <v>97100.1</v>
      </c>
      <c r="I93" s="29">
        <v>97100.1</v>
      </c>
      <c r="J93" s="28" t="s">
        <v>15</v>
      </c>
      <c r="K93" s="29">
        <f t="shared" si="1"/>
        <v>1</v>
      </c>
    </row>
    <row r="94" spans="1:11" x14ac:dyDescent="0.2">
      <c r="A94" s="1" t="s">
        <v>16</v>
      </c>
      <c r="C94" s="22"/>
      <c r="D94" s="157"/>
      <c r="E94" s="23" t="s">
        <v>456</v>
      </c>
      <c r="F94" s="24"/>
      <c r="G94" s="24"/>
      <c r="H94" s="30">
        <v>97100.1</v>
      </c>
      <c r="I94" s="31">
        <v>97100.1</v>
      </c>
      <c r="J94" s="30"/>
      <c r="K94" s="31">
        <f t="shared" si="1"/>
        <v>1</v>
      </c>
    </row>
    <row r="95" spans="1:11" x14ac:dyDescent="0.2">
      <c r="A95" s="1" t="s">
        <v>528</v>
      </c>
      <c r="C95" s="173"/>
      <c r="D95" s="174"/>
      <c r="E95" s="175" t="s">
        <v>529</v>
      </c>
      <c r="F95" s="176"/>
      <c r="G95" s="176"/>
      <c r="H95" s="177">
        <v>97100.1</v>
      </c>
      <c r="I95" s="178">
        <v>97100.1</v>
      </c>
      <c r="J95" s="177"/>
      <c r="K95" s="178">
        <f t="shared" si="1"/>
        <v>1</v>
      </c>
    </row>
    <row r="96" spans="1:11" hidden="1" x14ac:dyDescent="0.2">
      <c r="A96" s="1" t="s">
        <v>528</v>
      </c>
      <c r="C96" s="173"/>
      <c r="D96" s="174"/>
      <c r="E96" s="175"/>
      <c r="F96" s="176" t="s">
        <v>530</v>
      </c>
      <c r="G96" s="176" t="s">
        <v>643</v>
      </c>
      <c r="H96" s="177"/>
      <c r="I96" s="178">
        <v>97100.1</v>
      </c>
      <c r="J96" s="177"/>
      <c r="K96" s="178" t="str">
        <f t="shared" si="1"/>
        <v>***</v>
      </c>
    </row>
    <row r="97" spans="1:11" x14ac:dyDescent="0.2">
      <c r="A97" s="1" t="s">
        <v>13</v>
      </c>
      <c r="C97" s="19" t="s">
        <v>463</v>
      </c>
      <c r="D97" s="25" t="s">
        <v>442</v>
      </c>
      <c r="E97" s="20" t="s">
        <v>443</v>
      </c>
      <c r="F97" s="21"/>
      <c r="G97" s="21"/>
      <c r="H97" s="28">
        <v>22913.599999999999</v>
      </c>
      <c r="I97" s="29">
        <v>23371.9</v>
      </c>
      <c r="J97" s="28" t="s">
        <v>15</v>
      </c>
      <c r="K97" s="29">
        <f t="shared" si="1"/>
        <v>1.0200012219817054</v>
      </c>
    </row>
    <row r="98" spans="1:11" x14ac:dyDescent="0.2">
      <c r="A98" s="1" t="s">
        <v>16</v>
      </c>
      <c r="C98" s="22"/>
      <c r="D98" s="157"/>
      <c r="E98" s="23" t="s">
        <v>456</v>
      </c>
      <c r="F98" s="24"/>
      <c r="G98" s="24"/>
      <c r="H98" s="30">
        <v>22913.599999999999</v>
      </c>
      <c r="I98" s="31">
        <v>23371.9</v>
      </c>
      <c r="J98" s="30"/>
      <c r="K98" s="31">
        <f t="shared" si="1"/>
        <v>1.0200012219817054</v>
      </c>
    </row>
    <row r="99" spans="1:11" x14ac:dyDescent="0.2">
      <c r="A99" s="1" t="s">
        <v>528</v>
      </c>
      <c r="C99" s="173"/>
      <c r="D99" s="174"/>
      <c r="E99" s="175" t="s">
        <v>529</v>
      </c>
      <c r="F99" s="176"/>
      <c r="G99" s="176"/>
      <c r="H99" s="177">
        <v>22913.599999999999</v>
      </c>
      <c r="I99" s="178">
        <v>23371.9</v>
      </c>
      <c r="J99" s="177"/>
      <c r="K99" s="178">
        <f t="shared" si="1"/>
        <v>1.0200012219817054</v>
      </c>
    </row>
    <row r="100" spans="1:11" hidden="1" x14ac:dyDescent="0.2">
      <c r="A100" s="1" t="s">
        <v>528</v>
      </c>
      <c r="C100" s="173"/>
      <c r="D100" s="174"/>
      <c r="E100" s="175"/>
      <c r="F100" s="176" t="s">
        <v>530</v>
      </c>
      <c r="G100" s="176" t="s">
        <v>644</v>
      </c>
      <c r="H100" s="177"/>
      <c r="I100" s="178">
        <v>23371.9</v>
      </c>
      <c r="J100" s="177"/>
      <c r="K100" s="178" t="str">
        <f t="shared" si="1"/>
        <v>***</v>
      </c>
    </row>
    <row r="101" spans="1:11" x14ac:dyDescent="0.2">
      <c r="A101" s="1" t="s">
        <v>13</v>
      </c>
      <c r="C101" s="19" t="s">
        <v>464</v>
      </c>
      <c r="D101" s="25" t="s">
        <v>442</v>
      </c>
      <c r="E101" s="20" t="s">
        <v>443</v>
      </c>
      <c r="F101" s="21"/>
      <c r="G101" s="21"/>
      <c r="H101" s="28">
        <v>61890.3</v>
      </c>
      <c r="I101" s="29">
        <v>61890.3</v>
      </c>
      <c r="J101" s="28" t="s">
        <v>15</v>
      </c>
      <c r="K101" s="29">
        <f t="shared" si="1"/>
        <v>1</v>
      </c>
    </row>
    <row r="102" spans="1:11" x14ac:dyDescent="0.2">
      <c r="A102" s="1" t="s">
        <v>16</v>
      </c>
      <c r="C102" s="22"/>
      <c r="D102" s="157"/>
      <c r="E102" s="23" t="s">
        <v>456</v>
      </c>
      <c r="F102" s="24"/>
      <c r="G102" s="24"/>
      <c r="H102" s="30">
        <v>61890.3</v>
      </c>
      <c r="I102" s="31">
        <v>61890.3</v>
      </c>
      <c r="J102" s="30"/>
      <c r="K102" s="31">
        <f t="shared" si="1"/>
        <v>1</v>
      </c>
    </row>
    <row r="103" spans="1:11" x14ac:dyDescent="0.2">
      <c r="A103" s="1" t="s">
        <v>528</v>
      </c>
      <c r="C103" s="173"/>
      <c r="D103" s="174"/>
      <c r="E103" s="175" t="s">
        <v>529</v>
      </c>
      <c r="F103" s="176"/>
      <c r="G103" s="176"/>
      <c r="H103" s="177">
        <v>61890.3</v>
      </c>
      <c r="I103" s="178">
        <v>61890.3</v>
      </c>
      <c r="J103" s="177"/>
      <c r="K103" s="178">
        <f t="shared" si="1"/>
        <v>1</v>
      </c>
    </row>
    <row r="104" spans="1:11" hidden="1" x14ac:dyDescent="0.2">
      <c r="A104" s="1" t="s">
        <v>528</v>
      </c>
      <c r="C104" s="173"/>
      <c r="D104" s="174"/>
      <c r="E104" s="175"/>
      <c r="F104" s="176" t="s">
        <v>530</v>
      </c>
      <c r="G104" s="176" t="s">
        <v>645</v>
      </c>
      <c r="H104" s="177"/>
      <c r="I104" s="178">
        <v>61890.3</v>
      </c>
      <c r="J104" s="177"/>
      <c r="K104" s="178" t="str">
        <f t="shared" si="1"/>
        <v>***</v>
      </c>
    </row>
    <row r="105" spans="1:11" x14ac:dyDescent="0.2">
      <c r="A105" s="1" t="s">
        <v>13</v>
      </c>
      <c r="C105" s="19" t="s">
        <v>465</v>
      </c>
      <c r="D105" s="25" t="s">
        <v>442</v>
      </c>
      <c r="E105" s="20" t="s">
        <v>443</v>
      </c>
      <c r="F105" s="21"/>
      <c r="G105" s="21"/>
      <c r="H105" s="28">
        <v>59422.1</v>
      </c>
      <c r="I105" s="29">
        <v>61566.1</v>
      </c>
      <c r="J105" s="28" t="s">
        <v>15</v>
      </c>
      <c r="K105" s="29">
        <f t="shared" si="1"/>
        <v>1.0360808520735552</v>
      </c>
    </row>
    <row r="106" spans="1:11" x14ac:dyDescent="0.2">
      <c r="A106" s="1" t="s">
        <v>16</v>
      </c>
      <c r="C106" s="22"/>
      <c r="D106" s="157"/>
      <c r="E106" s="23" t="s">
        <v>444</v>
      </c>
      <c r="F106" s="24"/>
      <c r="G106" s="24"/>
      <c r="H106" s="30">
        <v>59422.1</v>
      </c>
      <c r="I106" s="31">
        <v>61566.1</v>
      </c>
      <c r="J106" s="30"/>
      <c r="K106" s="31">
        <f t="shared" si="1"/>
        <v>1.0360808520735552</v>
      </c>
    </row>
    <row r="107" spans="1:11" x14ac:dyDescent="0.2">
      <c r="A107" s="1" t="s">
        <v>528</v>
      </c>
      <c r="C107" s="173"/>
      <c r="D107" s="174"/>
      <c r="E107" s="175" t="s">
        <v>529</v>
      </c>
      <c r="F107" s="176"/>
      <c r="G107" s="176"/>
      <c r="H107" s="177">
        <v>59422.1</v>
      </c>
      <c r="I107" s="178">
        <v>61566.1</v>
      </c>
      <c r="J107" s="177"/>
      <c r="K107" s="178">
        <f t="shared" si="1"/>
        <v>1.0360808520735552</v>
      </c>
    </row>
    <row r="108" spans="1:11" hidden="1" x14ac:dyDescent="0.2">
      <c r="A108" s="1" t="s">
        <v>528</v>
      </c>
      <c r="C108" s="173"/>
      <c r="D108" s="174"/>
      <c r="E108" s="175"/>
      <c r="F108" s="176" t="s">
        <v>530</v>
      </c>
      <c r="G108" s="176" t="s">
        <v>646</v>
      </c>
      <c r="H108" s="177"/>
      <c r="I108" s="178">
        <v>61566.1</v>
      </c>
      <c r="J108" s="177"/>
      <c r="K108" s="178" t="str">
        <f t="shared" si="1"/>
        <v>***</v>
      </c>
    </row>
    <row r="109" spans="1:11" x14ac:dyDescent="0.2">
      <c r="A109" s="1" t="s">
        <v>13</v>
      </c>
      <c r="C109" s="19" t="s">
        <v>466</v>
      </c>
      <c r="D109" s="25" t="s">
        <v>442</v>
      </c>
      <c r="E109" s="20" t="s">
        <v>443</v>
      </c>
      <c r="F109" s="21"/>
      <c r="G109" s="21"/>
      <c r="H109" s="28">
        <v>49589.5</v>
      </c>
      <c r="I109" s="29">
        <v>50751.3</v>
      </c>
      <c r="J109" s="28" t="s">
        <v>15</v>
      </c>
      <c r="K109" s="29">
        <f t="shared" si="1"/>
        <v>1.0234283467266256</v>
      </c>
    </row>
    <row r="110" spans="1:11" x14ac:dyDescent="0.2">
      <c r="A110" s="1" t="s">
        <v>16</v>
      </c>
      <c r="C110" s="22"/>
      <c r="D110" s="157"/>
      <c r="E110" s="23" t="s">
        <v>456</v>
      </c>
      <c r="F110" s="24"/>
      <c r="G110" s="24"/>
      <c r="H110" s="30">
        <v>49589.5</v>
      </c>
      <c r="I110" s="31">
        <v>50751.3</v>
      </c>
      <c r="J110" s="30"/>
      <c r="K110" s="31">
        <f t="shared" si="1"/>
        <v>1.0234283467266256</v>
      </c>
    </row>
    <row r="111" spans="1:11" x14ac:dyDescent="0.2">
      <c r="A111" s="1" t="s">
        <v>528</v>
      </c>
      <c r="C111" s="173"/>
      <c r="D111" s="174"/>
      <c r="E111" s="175" t="s">
        <v>529</v>
      </c>
      <c r="F111" s="176"/>
      <c r="G111" s="176"/>
      <c r="H111" s="177">
        <v>49589.5</v>
      </c>
      <c r="I111" s="178">
        <v>50751.3</v>
      </c>
      <c r="J111" s="177"/>
      <c r="K111" s="178">
        <f t="shared" si="1"/>
        <v>1.0234283467266256</v>
      </c>
    </row>
    <row r="112" spans="1:11" hidden="1" x14ac:dyDescent="0.2">
      <c r="A112" s="1" t="s">
        <v>528</v>
      </c>
      <c r="C112" s="173"/>
      <c r="D112" s="174"/>
      <c r="E112" s="175"/>
      <c r="F112" s="176" t="s">
        <v>530</v>
      </c>
      <c r="G112" s="176" t="s">
        <v>647</v>
      </c>
      <c r="H112" s="177"/>
      <c r="I112" s="178">
        <v>50751.3</v>
      </c>
      <c r="J112" s="177"/>
      <c r="K112" s="178" t="str">
        <f t="shared" si="1"/>
        <v>***</v>
      </c>
    </row>
    <row r="113" spans="1:11" x14ac:dyDescent="0.2">
      <c r="A113" s="1" t="s">
        <v>13</v>
      </c>
      <c r="C113" s="19" t="s">
        <v>467</v>
      </c>
      <c r="D113" s="25" t="s">
        <v>442</v>
      </c>
      <c r="E113" s="20" t="s">
        <v>443</v>
      </c>
      <c r="F113" s="21"/>
      <c r="G113" s="21"/>
      <c r="H113" s="28">
        <v>78474.5</v>
      </c>
      <c r="I113" s="29">
        <v>68474.5</v>
      </c>
      <c r="J113" s="28" t="s">
        <v>15</v>
      </c>
      <c r="K113" s="29">
        <f t="shared" si="1"/>
        <v>0.87257007053246594</v>
      </c>
    </row>
    <row r="114" spans="1:11" x14ac:dyDescent="0.2">
      <c r="A114" s="1" t="s">
        <v>16</v>
      </c>
      <c r="C114" s="22"/>
      <c r="D114" s="157"/>
      <c r="E114" s="23" t="s">
        <v>456</v>
      </c>
      <c r="F114" s="24"/>
      <c r="G114" s="24"/>
      <c r="H114" s="30">
        <v>78474.5</v>
      </c>
      <c r="I114" s="31">
        <v>68474.5</v>
      </c>
      <c r="J114" s="30"/>
      <c r="K114" s="31">
        <f t="shared" si="1"/>
        <v>0.87257007053246594</v>
      </c>
    </row>
    <row r="115" spans="1:11" x14ac:dyDescent="0.2">
      <c r="A115" s="1" t="s">
        <v>528</v>
      </c>
      <c r="C115" s="173"/>
      <c r="D115" s="174"/>
      <c r="E115" s="175" t="s">
        <v>529</v>
      </c>
      <c r="F115" s="176"/>
      <c r="G115" s="176"/>
      <c r="H115" s="177">
        <v>66474.5</v>
      </c>
      <c r="I115" s="178">
        <v>68474.5</v>
      </c>
      <c r="J115" s="177"/>
      <c r="K115" s="178">
        <f t="shared" si="1"/>
        <v>1.0300867249847685</v>
      </c>
    </row>
    <row r="116" spans="1:11" hidden="1" x14ac:dyDescent="0.2">
      <c r="A116" s="1" t="s">
        <v>528</v>
      </c>
      <c r="C116" s="173"/>
      <c r="D116" s="174"/>
      <c r="E116" s="175"/>
      <c r="F116" s="176" t="s">
        <v>530</v>
      </c>
      <c r="G116" s="176" t="s">
        <v>648</v>
      </c>
      <c r="H116" s="177"/>
      <c r="I116" s="178">
        <v>68474.5</v>
      </c>
      <c r="J116" s="177"/>
      <c r="K116" s="178" t="str">
        <f t="shared" si="1"/>
        <v>***</v>
      </c>
    </row>
    <row r="117" spans="1:11" x14ac:dyDescent="0.2">
      <c r="A117" s="1" t="s">
        <v>13</v>
      </c>
      <c r="C117" s="19" t="s">
        <v>468</v>
      </c>
      <c r="D117" s="25" t="s">
        <v>442</v>
      </c>
      <c r="E117" s="20" t="s">
        <v>443</v>
      </c>
      <c r="F117" s="21"/>
      <c r="G117" s="21"/>
      <c r="H117" s="28">
        <v>57325.8</v>
      </c>
      <c r="I117" s="29">
        <v>58656.3</v>
      </c>
      <c r="J117" s="28" t="s">
        <v>15</v>
      </c>
      <c r="K117" s="29">
        <f t="shared" si="1"/>
        <v>1.0232094449619542</v>
      </c>
    </row>
    <row r="118" spans="1:11" x14ac:dyDescent="0.2">
      <c r="A118" s="1" t="s">
        <v>16</v>
      </c>
      <c r="C118" s="22"/>
      <c r="D118" s="157"/>
      <c r="E118" s="23" t="s">
        <v>456</v>
      </c>
      <c r="F118" s="24"/>
      <c r="G118" s="24"/>
      <c r="H118" s="30">
        <v>57325.8</v>
      </c>
      <c r="I118" s="31">
        <v>58656.3</v>
      </c>
      <c r="J118" s="30"/>
      <c r="K118" s="31">
        <f t="shared" si="1"/>
        <v>1.0232094449619542</v>
      </c>
    </row>
    <row r="119" spans="1:11" x14ac:dyDescent="0.2">
      <c r="A119" s="1" t="s">
        <v>528</v>
      </c>
      <c r="C119" s="173"/>
      <c r="D119" s="174"/>
      <c r="E119" s="175" t="s">
        <v>529</v>
      </c>
      <c r="F119" s="176"/>
      <c r="G119" s="176"/>
      <c r="H119" s="177">
        <v>57325.8</v>
      </c>
      <c r="I119" s="178">
        <v>58656.3</v>
      </c>
      <c r="J119" s="177"/>
      <c r="K119" s="178">
        <f t="shared" si="1"/>
        <v>1.0232094449619542</v>
      </c>
    </row>
    <row r="120" spans="1:11" hidden="1" x14ac:dyDescent="0.2">
      <c r="A120" s="1" t="s">
        <v>528</v>
      </c>
      <c r="C120" s="173"/>
      <c r="D120" s="174"/>
      <c r="E120" s="175"/>
      <c r="F120" s="176" t="s">
        <v>530</v>
      </c>
      <c r="G120" s="176" t="s">
        <v>649</v>
      </c>
      <c r="H120" s="177"/>
      <c r="I120" s="178">
        <v>58656.3</v>
      </c>
      <c r="J120" s="177"/>
      <c r="K120" s="178" t="str">
        <f t="shared" si="1"/>
        <v>***</v>
      </c>
    </row>
    <row r="121" spans="1:11" x14ac:dyDescent="0.2">
      <c r="A121" s="1" t="s">
        <v>13</v>
      </c>
      <c r="C121" s="19" t="s">
        <v>469</v>
      </c>
      <c r="D121" s="25" t="s">
        <v>442</v>
      </c>
      <c r="E121" s="20" t="s">
        <v>443</v>
      </c>
      <c r="F121" s="21"/>
      <c r="G121" s="21"/>
      <c r="H121" s="28">
        <v>67039.7</v>
      </c>
      <c r="I121" s="29">
        <v>82658.7</v>
      </c>
      <c r="J121" s="28" t="s">
        <v>15</v>
      </c>
      <c r="K121" s="29">
        <f t="shared" si="1"/>
        <v>1.2329813528401827</v>
      </c>
    </row>
    <row r="122" spans="1:11" x14ac:dyDescent="0.2">
      <c r="A122" s="1" t="s">
        <v>16</v>
      </c>
      <c r="C122" s="22"/>
      <c r="D122" s="157"/>
      <c r="E122" s="23" t="s">
        <v>470</v>
      </c>
      <c r="F122" s="24"/>
      <c r="G122" s="24"/>
      <c r="H122" s="30">
        <v>67039.7</v>
      </c>
      <c r="I122" s="31">
        <v>82658.7</v>
      </c>
      <c r="J122" s="30"/>
      <c r="K122" s="31">
        <f t="shared" si="1"/>
        <v>1.2329813528401827</v>
      </c>
    </row>
    <row r="123" spans="1:11" x14ac:dyDescent="0.2">
      <c r="A123" s="1" t="s">
        <v>528</v>
      </c>
      <c r="C123" s="173"/>
      <c r="D123" s="174"/>
      <c r="E123" s="175" t="s">
        <v>529</v>
      </c>
      <c r="F123" s="176"/>
      <c r="G123" s="176"/>
      <c r="H123" s="177">
        <v>67039.7</v>
      </c>
      <c r="I123" s="178">
        <v>82658.7</v>
      </c>
      <c r="J123" s="177"/>
      <c r="K123" s="178">
        <f t="shared" si="1"/>
        <v>1.2329813528401827</v>
      </c>
    </row>
    <row r="124" spans="1:11" hidden="1" x14ac:dyDescent="0.2">
      <c r="A124" s="1" t="s">
        <v>528</v>
      </c>
      <c r="C124" s="173"/>
      <c r="D124" s="174"/>
      <c r="E124" s="175"/>
      <c r="F124" s="176" t="s">
        <v>530</v>
      </c>
      <c r="G124" s="176" t="s">
        <v>650</v>
      </c>
      <c r="H124" s="177"/>
      <c r="I124" s="178">
        <v>82658.7</v>
      </c>
      <c r="J124" s="177"/>
      <c r="K124" s="178" t="str">
        <f t="shared" si="1"/>
        <v>***</v>
      </c>
    </row>
    <row r="125" spans="1:11" x14ac:dyDescent="0.2">
      <c r="A125" s="1" t="s">
        <v>13</v>
      </c>
      <c r="C125" s="19" t="s">
        <v>471</v>
      </c>
      <c r="D125" s="25" t="s">
        <v>442</v>
      </c>
      <c r="E125" s="20" t="s">
        <v>443</v>
      </c>
      <c r="F125" s="21"/>
      <c r="G125" s="21"/>
      <c r="H125" s="28">
        <v>53979.5</v>
      </c>
      <c r="I125" s="29">
        <v>55798.9</v>
      </c>
      <c r="J125" s="28" t="s">
        <v>15</v>
      </c>
      <c r="K125" s="29">
        <f t="shared" si="1"/>
        <v>1.0337053881566149</v>
      </c>
    </row>
    <row r="126" spans="1:11" x14ac:dyDescent="0.2">
      <c r="A126" s="1" t="s">
        <v>16</v>
      </c>
      <c r="C126" s="22"/>
      <c r="D126" s="157"/>
      <c r="E126" s="23" t="s">
        <v>444</v>
      </c>
      <c r="F126" s="24"/>
      <c r="G126" s="24"/>
      <c r="H126" s="30">
        <v>53979.5</v>
      </c>
      <c r="I126" s="31">
        <v>55798.9</v>
      </c>
      <c r="J126" s="30"/>
      <c r="K126" s="31">
        <f t="shared" si="1"/>
        <v>1.0337053881566149</v>
      </c>
    </row>
    <row r="127" spans="1:11" x14ac:dyDescent="0.2">
      <c r="A127" s="1" t="s">
        <v>528</v>
      </c>
      <c r="C127" s="173"/>
      <c r="D127" s="174"/>
      <c r="E127" s="175" t="s">
        <v>529</v>
      </c>
      <c r="F127" s="176"/>
      <c r="G127" s="176"/>
      <c r="H127" s="177">
        <v>53979.5</v>
      </c>
      <c r="I127" s="178">
        <v>55798.9</v>
      </c>
      <c r="J127" s="177"/>
      <c r="K127" s="178">
        <f t="shared" si="1"/>
        <v>1.0337053881566149</v>
      </c>
    </row>
    <row r="128" spans="1:11" hidden="1" x14ac:dyDescent="0.2">
      <c r="A128" s="1" t="s">
        <v>528</v>
      </c>
      <c r="C128" s="173"/>
      <c r="D128" s="174"/>
      <c r="E128" s="175"/>
      <c r="F128" s="176" t="s">
        <v>530</v>
      </c>
      <c r="G128" s="176" t="s">
        <v>651</v>
      </c>
      <c r="H128" s="177"/>
      <c r="I128" s="178">
        <v>55798.9</v>
      </c>
      <c r="J128" s="177"/>
      <c r="K128" s="178" t="str">
        <f t="shared" si="1"/>
        <v>***</v>
      </c>
    </row>
    <row r="129" spans="1:11" x14ac:dyDescent="0.2">
      <c r="A129" s="1" t="s">
        <v>13</v>
      </c>
      <c r="C129" s="19" t="s">
        <v>472</v>
      </c>
      <c r="D129" s="25" t="s">
        <v>442</v>
      </c>
      <c r="E129" s="20" t="s">
        <v>443</v>
      </c>
      <c r="F129" s="21"/>
      <c r="G129" s="21"/>
      <c r="H129" s="28">
        <v>73748.5</v>
      </c>
      <c r="I129" s="29">
        <v>76264.399999999994</v>
      </c>
      <c r="J129" s="28" t="s">
        <v>15</v>
      </c>
      <c r="K129" s="29">
        <f t="shared" si="1"/>
        <v>1.0341145921611965</v>
      </c>
    </row>
    <row r="130" spans="1:11" x14ac:dyDescent="0.2">
      <c r="A130" s="1" t="s">
        <v>16</v>
      </c>
      <c r="C130" s="22"/>
      <c r="D130" s="157"/>
      <c r="E130" s="23" t="s">
        <v>444</v>
      </c>
      <c r="F130" s="24"/>
      <c r="G130" s="24"/>
      <c r="H130" s="30">
        <v>73748.5</v>
      </c>
      <c r="I130" s="31">
        <v>76264.399999999994</v>
      </c>
      <c r="J130" s="30"/>
      <c r="K130" s="31">
        <f t="shared" si="1"/>
        <v>1.0341145921611965</v>
      </c>
    </row>
    <row r="131" spans="1:11" x14ac:dyDescent="0.2">
      <c r="A131" s="1" t="s">
        <v>528</v>
      </c>
      <c r="C131" s="173"/>
      <c r="D131" s="174"/>
      <c r="E131" s="175" t="s">
        <v>529</v>
      </c>
      <c r="F131" s="176"/>
      <c r="G131" s="176"/>
      <c r="H131" s="177">
        <v>73748.5</v>
      </c>
      <c r="I131" s="178">
        <v>76264.399999999994</v>
      </c>
      <c r="J131" s="177"/>
      <c r="K131" s="178">
        <f t="shared" si="1"/>
        <v>1.0341145921611965</v>
      </c>
    </row>
    <row r="132" spans="1:11" hidden="1" x14ac:dyDescent="0.2">
      <c r="A132" s="1" t="s">
        <v>528</v>
      </c>
      <c r="C132" s="173"/>
      <c r="D132" s="174"/>
      <c r="E132" s="175"/>
      <c r="F132" s="176" t="s">
        <v>530</v>
      </c>
      <c r="G132" s="176" t="s">
        <v>652</v>
      </c>
      <c r="H132" s="177"/>
      <c r="I132" s="178">
        <v>76264.399999999994</v>
      </c>
      <c r="J132" s="177"/>
      <c r="K132" s="178" t="str">
        <f t="shared" si="1"/>
        <v>***</v>
      </c>
    </row>
    <row r="133" spans="1:11" x14ac:dyDescent="0.2">
      <c r="A133" s="1" t="s">
        <v>13</v>
      </c>
      <c r="C133" s="19" t="s">
        <v>473</v>
      </c>
      <c r="D133" s="25" t="s">
        <v>442</v>
      </c>
      <c r="E133" s="20" t="s">
        <v>443</v>
      </c>
      <c r="F133" s="21"/>
      <c r="G133" s="21"/>
      <c r="H133" s="28">
        <v>89915.9</v>
      </c>
      <c r="I133" s="29">
        <v>89999.3</v>
      </c>
      <c r="J133" s="28" t="s">
        <v>15</v>
      </c>
      <c r="K133" s="29">
        <f t="shared" si="1"/>
        <v>1.0009275333950949</v>
      </c>
    </row>
    <row r="134" spans="1:11" x14ac:dyDescent="0.2">
      <c r="A134" s="1" t="s">
        <v>16</v>
      </c>
      <c r="C134" s="22"/>
      <c r="D134" s="157"/>
      <c r="E134" s="23" t="s">
        <v>474</v>
      </c>
      <c r="F134" s="24"/>
      <c r="G134" s="24"/>
      <c r="H134" s="30">
        <v>89915.9</v>
      </c>
      <c r="I134" s="31">
        <v>89999.3</v>
      </c>
      <c r="J134" s="30"/>
      <c r="K134" s="31">
        <f t="shared" si="1"/>
        <v>1.0009275333950949</v>
      </c>
    </row>
    <row r="135" spans="1:11" x14ac:dyDescent="0.2">
      <c r="A135" s="1" t="s">
        <v>528</v>
      </c>
      <c r="C135" s="173"/>
      <c r="D135" s="174"/>
      <c r="E135" s="175" t="s">
        <v>529</v>
      </c>
      <c r="F135" s="176"/>
      <c r="G135" s="176"/>
      <c r="H135" s="177">
        <v>89915.9</v>
      </c>
      <c r="I135" s="178">
        <v>89999.3</v>
      </c>
      <c r="J135" s="177"/>
      <c r="K135" s="178">
        <f t="shared" si="1"/>
        <v>1.0009275333950949</v>
      </c>
    </row>
    <row r="136" spans="1:11" hidden="1" x14ac:dyDescent="0.2">
      <c r="A136" s="1" t="s">
        <v>528</v>
      </c>
      <c r="C136" s="173"/>
      <c r="D136" s="174"/>
      <c r="E136" s="175"/>
      <c r="F136" s="176" t="s">
        <v>530</v>
      </c>
      <c r="G136" s="176" t="s">
        <v>653</v>
      </c>
      <c r="H136" s="177"/>
      <c r="I136" s="178">
        <v>89999.3</v>
      </c>
      <c r="J136" s="177"/>
      <c r="K136" s="178" t="str">
        <f t="shared" si="1"/>
        <v>***</v>
      </c>
    </row>
    <row r="137" spans="1:11" x14ac:dyDescent="0.2">
      <c r="A137" s="1" t="s">
        <v>13</v>
      </c>
      <c r="C137" s="19" t="s">
        <v>475</v>
      </c>
      <c r="D137" s="25" t="s">
        <v>438</v>
      </c>
      <c r="E137" s="20" t="s">
        <v>439</v>
      </c>
      <c r="F137" s="21"/>
      <c r="G137" s="21"/>
      <c r="H137" s="28">
        <v>9527.2000000000007</v>
      </c>
      <c r="I137" s="29">
        <v>9527.2000000000007</v>
      </c>
      <c r="J137" s="28" t="s">
        <v>15</v>
      </c>
      <c r="K137" s="29">
        <f t="shared" si="1"/>
        <v>1</v>
      </c>
    </row>
    <row r="138" spans="1:11" x14ac:dyDescent="0.2">
      <c r="A138" s="1" t="s">
        <v>16</v>
      </c>
      <c r="C138" s="22"/>
      <c r="D138" s="157"/>
      <c r="E138" s="23" t="s">
        <v>448</v>
      </c>
      <c r="F138" s="24"/>
      <c r="G138" s="24"/>
      <c r="H138" s="30">
        <v>9527.2000000000007</v>
      </c>
      <c r="I138" s="31">
        <v>9527.2000000000007</v>
      </c>
      <c r="J138" s="30"/>
      <c r="K138" s="31">
        <f t="shared" si="1"/>
        <v>1</v>
      </c>
    </row>
    <row r="139" spans="1:11" x14ac:dyDescent="0.2">
      <c r="A139" s="1" t="s">
        <v>528</v>
      </c>
      <c r="C139" s="173"/>
      <c r="D139" s="174"/>
      <c r="E139" s="175" t="s">
        <v>529</v>
      </c>
      <c r="F139" s="176"/>
      <c r="G139" s="176"/>
      <c r="H139" s="177">
        <v>9527.2000000000007</v>
      </c>
      <c r="I139" s="178">
        <v>9527.2000000000007</v>
      </c>
      <c r="J139" s="177"/>
      <c r="K139" s="178">
        <f t="shared" si="1"/>
        <v>1</v>
      </c>
    </row>
    <row r="140" spans="1:11" hidden="1" x14ac:dyDescent="0.2">
      <c r="A140" s="1" t="s">
        <v>528</v>
      </c>
      <c r="C140" s="173"/>
      <c r="D140" s="174"/>
      <c r="E140" s="175"/>
      <c r="F140" s="176" t="s">
        <v>530</v>
      </c>
      <c r="G140" s="176" t="s">
        <v>654</v>
      </c>
      <c r="H140" s="177"/>
      <c r="I140" s="178">
        <v>9527.2000000000007</v>
      </c>
      <c r="J140" s="177"/>
      <c r="K140" s="178" t="str">
        <f t="shared" si="1"/>
        <v>***</v>
      </c>
    </row>
    <row r="141" spans="1:11" x14ac:dyDescent="0.2">
      <c r="A141" s="1" t="s">
        <v>13</v>
      </c>
      <c r="C141" s="19" t="s">
        <v>55</v>
      </c>
      <c r="D141" s="25" t="s">
        <v>476</v>
      </c>
      <c r="E141" s="20" t="s">
        <v>477</v>
      </c>
      <c r="F141" s="21"/>
      <c r="G141" s="21"/>
      <c r="H141" s="28">
        <v>905</v>
      </c>
      <c r="I141" s="29">
        <v>702</v>
      </c>
      <c r="J141" s="28" t="s">
        <v>15</v>
      </c>
      <c r="K141" s="29">
        <f t="shared" si="1"/>
        <v>0.77569060773480658</v>
      </c>
    </row>
    <row r="142" spans="1:11" x14ac:dyDescent="0.2">
      <c r="A142" s="1" t="s">
        <v>16</v>
      </c>
      <c r="C142" s="22"/>
      <c r="D142" s="157"/>
      <c r="E142" s="23" t="s">
        <v>444</v>
      </c>
      <c r="F142" s="24"/>
      <c r="G142" s="24"/>
      <c r="H142" s="30">
        <v>405</v>
      </c>
      <c r="I142" s="31">
        <v>202</v>
      </c>
      <c r="J142" s="30"/>
      <c r="K142" s="31">
        <f t="shared" si="1"/>
        <v>0.49876543209876545</v>
      </c>
    </row>
    <row r="143" spans="1:11" x14ac:dyDescent="0.2">
      <c r="A143" s="1" t="s">
        <v>528</v>
      </c>
      <c r="C143" s="173"/>
      <c r="D143" s="174"/>
      <c r="E143" s="175" t="s">
        <v>532</v>
      </c>
      <c r="F143" s="176"/>
      <c r="G143" s="176"/>
      <c r="H143" s="177">
        <v>405</v>
      </c>
      <c r="I143" s="178">
        <v>202</v>
      </c>
      <c r="J143" s="177"/>
      <c r="K143" s="178">
        <f t="shared" si="1"/>
        <v>0.49876543209876545</v>
      </c>
    </row>
    <row r="144" spans="1:11" hidden="1" x14ac:dyDescent="0.2">
      <c r="A144" s="1" t="s">
        <v>528</v>
      </c>
      <c r="C144" s="173"/>
      <c r="D144" s="174"/>
      <c r="E144" s="175"/>
      <c r="F144" s="176" t="s">
        <v>533</v>
      </c>
      <c r="G144" s="176" t="s">
        <v>655</v>
      </c>
      <c r="H144" s="177"/>
      <c r="I144" s="178">
        <v>2</v>
      </c>
      <c r="J144" s="177"/>
      <c r="K144" s="178" t="str">
        <f t="shared" si="1"/>
        <v>***</v>
      </c>
    </row>
    <row r="145" spans="1:11" hidden="1" x14ac:dyDescent="0.2">
      <c r="A145" s="1" t="s">
        <v>528</v>
      </c>
      <c r="C145" s="173"/>
      <c r="D145" s="174"/>
      <c r="E145" s="175"/>
      <c r="F145" s="176" t="s">
        <v>538</v>
      </c>
      <c r="G145" s="176" t="s">
        <v>655</v>
      </c>
      <c r="H145" s="177"/>
      <c r="I145" s="178">
        <v>200</v>
      </c>
      <c r="J145" s="177"/>
      <c r="K145" s="178" t="str">
        <f t="shared" si="1"/>
        <v>***</v>
      </c>
    </row>
    <row r="146" spans="1:11" x14ac:dyDescent="0.2">
      <c r="A146" s="1" t="s">
        <v>16</v>
      </c>
      <c r="C146" s="22"/>
      <c r="D146" s="157"/>
      <c r="E146" s="23" t="s">
        <v>478</v>
      </c>
      <c r="F146" s="24"/>
      <c r="G146" s="24"/>
      <c r="H146" s="30">
        <v>500</v>
      </c>
      <c r="I146" s="31">
        <v>500</v>
      </c>
      <c r="J146" s="30"/>
      <c r="K146" s="31">
        <f t="shared" si="1"/>
        <v>1</v>
      </c>
    </row>
    <row r="147" spans="1:11" x14ac:dyDescent="0.2">
      <c r="A147" s="1" t="s">
        <v>528</v>
      </c>
      <c r="C147" s="173"/>
      <c r="D147" s="174"/>
      <c r="E147" s="175" t="s">
        <v>532</v>
      </c>
      <c r="F147" s="176"/>
      <c r="G147" s="176"/>
      <c r="H147" s="177">
        <v>500</v>
      </c>
      <c r="I147" s="178">
        <v>500</v>
      </c>
      <c r="J147" s="177"/>
      <c r="K147" s="178">
        <f t="shared" si="1"/>
        <v>1</v>
      </c>
    </row>
    <row r="148" spans="1:11" hidden="1" x14ac:dyDescent="0.2">
      <c r="A148" s="1" t="s">
        <v>528</v>
      </c>
      <c r="C148" s="173"/>
      <c r="D148" s="174"/>
      <c r="E148" s="175"/>
      <c r="F148" s="176" t="s">
        <v>533</v>
      </c>
      <c r="G148" s="176" t="s">
        <v>655</v>
      </c>
      <c r="H148" s="177"/>
      <c r="I148" s="178">
        <v>10</v>
      </c>
      <c r="J148" s="177"/>
      <c r="K148" s="178" t="str">
        <f t="shared" ref="K148:K211" si="2">IF(H148=0,"***",I148/H148)</f>
        <v>***</v>
      </c>
    </row>
    <row r="149" spans="1:11" hidden="1" x14ac:dyDescent="0.2">
      <c r="A149" s="1" t="s">
        <v>528</v>
      </c>
      <c r="C149" s="173"/>
      <c r="D149" s="174"/>
      <c r="E149" s="175"/>
      <c r="F149" s="176" t="s">
        <v>536</v>
      </c>
      <c r="G149" s="176" t="s">
        <v>655</v>
      </c>
      <c r="H149" s="177"/>
      <c r="I149" s="178">
        <v>490</v>
      </c>
      <c r="J149" s="177"/>
      <c r="K149" s="178" t="str">
        <f t="shared" si="2"/>
        <v>***</v>
      </c>
    </row>
    <row r="150" spans="1:11" x14ac:dyDescent="0.2">
      <c r="A150" s="1" t="s">
        <v>13</v>
      </c>
      <c r="C150" s="19" t="s">
        <v>418</v>
      </c>
      <c r="D150" s="25" t="s">
        <v>481</v>
      </c>
      <c r="E150" s="20" t="s">
        <v>482</v>
      </c>
      <c r="F150" s="21"/>
      <c r="G150" s="21"/>
      <c r="H150" s="28">
        <v>51050</v>
      </c>
      <c r="I150" s="29">
        <v>43550</v>
      </c>
      <c r="J150" s="28" t="s">
        <v>15</v>
      </c>
      <c r="K150" s="29">
        <f t="shared" si="2"/>
        <v>0.85308521057786479</v>
      </c>
    </row>
    <row r="151" spans="1:11" x14ac:dyDescent="0.2">
      <c r="A151" s="1" t="s">
        <v>16</v>
      </c>
      <c r="C151" s="22"/>
      <c r="D151" s="157"/>
      <c r="E151" s="23" t="s">
        <v>483</v>
      </c>
      <c r="F151" s="24"/>
      <c r="G151" s="24"/>
      <c r="H151" s="30">
        <v>33550</v>
      </c>
      <c r="I151" s="31">
        <v>26550</v>
      </c>
      <c r="J151" s="30"/>
      <c r="K151" s="31">
        <f t="shared" si="2"/>
        <v>0.79135618479880776</v>
      </c>
    </row>
    <row r="152" spans="1:11" x14ac:dyDescent="0.2">
      <c r="A152" s="1" t="s">
        <v>528</v>
      </c>
      <c r="C152" s="173"/>
      <c r="D152" s="174"/>
      <c r="E152" s="175" t="s">
        <v>532</v>
      </c>
      <c r="F152" s="176"/>
      <c r="G152" s="176"/>
      <c r="H152" s="177">
        <v>33550</v>
      </c>
      <c r="I152" s="178">
        <v>26550</v>
      </c>
      <c r="J152" s="177"/>
      <c r="K152" s="178">
        <f t="shared" si="2"/>
        <v>0.79135618479880776</v>
      </c>
    </row>
    <row r="153" spans="1:11" hidden="1" x14ac:dyDescent="0.2">
      <c r="A153" s="1" t="s">
        <v>528</v>
      </c>
      <c r="C153" s="173"/>
      <c r="D153" s="174"/>
      <c r="E153" s="175"/>
      <c r="F153" s="176" t="s">
        <v>536</v>
      </c>
      <c r="G153" s="176" t="s">
        <v>656</v>
      </c>
      <c r="H153" s="177"/>
      <c r="I153" s="178">
        <v>1300</v>
      </c>
      <c r="J153" s="177"/>
      <c r="K153" s="178" t="str">
        <f t="shared" si="2"/>
        <v>***</v>
      </c>
    </row>
    <row r="154" spans="1:11" hidden="1" x14ac:dyDescent="0.2">
      <c r="A154" s="1" t="s">
        <v>528</v>
      </c>
      <c r="C154" s="173"/>
      <c r="D154" s="174"/>
      <c r="E154" s="175"/>
      <c r="F154" s="176" t="s">
        <v>538</v>
      </c>
      <c r="G154" s="176" t="s">
        <v>657</v>
      </c>
      <c r="H154" s="177"/>
      <c r="I154" s="178">
        <v>25000</v>
      </c>
      <c r="J154" s="177"/>
      <c r="K154" s="178" t="str">
        <f t="shared" si="2"/>
        <v>***</v>
      </c>
    </row>
    <row r="155" spans="1:11" hidden="1" x14ac:dyDescent="0.2">
      <c r="A155" s="1" t="s">
        <v>528</v>
      </c>
      <c r="C155" s="173"/>
      <c r="D155" s="174"/>
      <c r="E155" s="175"/>
      <c r="F155" s="176" t="s">
        <v>538</v>
      </c>
      <c r="G155" s="176" t="s">
        <v>658</v>
      </c>
      <c r="H155" s="177"/>
      <c r="I155" s="178">
        <v>250</v>
      </c>
      <c r="J155" s="177"/>
      <c r="K155" s="178" t="str">
        <f t="shared" si="2"/>
        <v>***</v>
      </c>
    </row>
    <row r="156" spans="1:11" x14ac:dyDescent="0.2">
      <c r="A156" s="1" t="s">
        <v>16</v>
      </c>
      <c r="C156" s="22"/>
      <c r="D156" s="157"/>
      <c r="E156" s="23" t="s">
        <v>484</v>
      </c>
      <c r="F156" s="24"/>
      <c r="G156" s="24"/>
      <c r="H156" s="30">
        <v>15500</v>
      </c>
      <c r="I156" s="31">
        <v>15500</v>
      </c>
      <c r="J156" s="30"/>
      <c r="K156" s="31">
        <f t="shared" si="2"/>
        <v>1</v>
      </c>
    </row>
    <row r="157" spans="1:11" x14ac:dyDescent="0.2">
      <c r="A157" s="1" t="s">
        <v>528</v>
      </c>
      <c r="C157" s="173"/>
      <c r="D157" s="174"/>
      <c r="E157" s="175" t="s">
        <v>532</v>
      </c>
      <c r="F157" s="176"/>
      <c r="G157" s="176"/>
      <c r="H157" s="177">
        <v>15500</v>
      </c>
      <c r="I157" s="178">
        <v>15500</v>
      </c>
      <c r="J157" s="177"/>
      <c r="K157" s="178">
        <f t="shared" si="2"/>
        <v>1</v>
      </c>
    </row>
    <row r="158" spans="1:11" hidden="1" x14ac:dyDescent="0.2">
      <c r="A158" s="1" t="s">
        <v>528</v>
      </c>
      <c r="C158" s="173"/>
      <c r="D158" s="174"/>
      <c r="E158" s="175"/>
      <c r="F158" s="176" t="s">
        <v>538</v>
      </c>
      <c r="G158" s="176" t="s">
        <v>659</v>
      </c>
      <c r="H158" s="177"/>
      <c r="I158" s="178">
        <v>500</v>
      </c>
      <c r="J158" s="177"/>
      <c r="K158" s="178" t="str">
        <f t="shared" si="2"/>
        <v>***</v>
      </c>
    </row>
    <row r="159" spans="1:11" hidden="1" x14ac:dyDescent="0.2">
      <c r="A159" s="1" t="s">
        <v>528</v>
      </c>
      <c r="C159" s="173"/>
      <c r="D159" s="174"/>
      <c r="E159" s="175"/>
      <c r="F159" s="176" t="s">
        <v>538</v>
      </c>
      <c r="G159" s="176" t="s">
        <v>660</v>
      </c>
      <c r="H159" s="177"/>
      <c r="I159" s="178">
        <v>15000</v>
      </c>
      <c r="J159" s="177"/>
      <c r="K159" s="178" t="str">
        <f t="shared" si="2"/>
        <v>***</v>
      </c>
    </row>
    <row r="160" spans="1:11" x14ac:dyDescent="0.2">
      <c r="A160" s="1" t="s">
        <v>16</v>
      </c>
      <c r="C160" s="22"/>
      <c r="D160" s="157"/>
      <c r="E160" s="23" t="s">
        <v>485</v>
      </c>
      <c r="F160" s="24"/>
      <c r="G160" s="24"/>
      <c r="H160" s="30">
        <v>2000</v>
      </c>
      <c r="I160" s="31">
        <v>1500</v>
      </c>
      <c r="J160" s="30"/>
      <c r="K160" s="31">
        <f t="shared" si="2"/>
        <v>0.75</v>
      </c>
    </row>
    <row r="161" spans="1:11" x14ac:dyDescent="0.2">
      <c r="A161" s="1" t="s">
        <v>528</v>
      </c>
      <c r="C161" s="173"/>
      <c r="D161" s="174"/>
      <c r="E161" s="175" t="s">
        <v>532</v>
      </c>
      <c r="F161" s="176"/>
      <c r="G161" s="176"/>
      <c r="H161" s="177">
        <v>2000</v>
      </c>
      <c r="I161" s="178">
        <v>1500</v>
      </c>
      <c r="J161" s="177"/>
      <c r="K161" s="178">
        <f t="shared" si="2"/>
        <v>0.75</v>
      </c>
    </row>
    <row r="162" spans="1:11" hidden="1" x14ac:dyDescent="0.2">
      <c r="A162" s="1" t="s">
        <v>528</v>
      </c>
      <c r="C162" s="173"/>
      <c r="D162" s="174"/>
      <c r="E162" s="175"/>
      <c r="F162" s="176" t="s">
        <v>620</v>
      </c>
      <c r="G162" s="176" t="s">
        <v>661</v>
      </c>
      <c r="H162" s="177"/>
      <c r="I162" s="178">
        <v>1500</v>
      </c>
      <c r="J162" s="177"/>
      <c r="K162" s="178" t="str">
        <f t="shared" si="2"/>
        <v>***</v>
      </c>
    </row>
    <row r="163" spans="1:11" x14ac:dyDescent="0.2">
      <c r="A163" s="1" t="s">
        <v>13</v>
      </c>
      <c r="C163" s="19" t="s">
        <v>418</v>
      </c>
      <c r="D163" s="25" t="s">
        <v>486</v>
      </c>
      <c r="E163" s="20" t="s">
        <v>487</v>
      </c>
      <c r="F163" s="21"/>
      <c r="G163" s="21"/>
      <c r="H163" s="28">
        <v>900</v>
      </c>
      <c r="I163" s="29">
        <v>2400</v>
      </c>
      <c r="J163" s="28" t="s">
        <v>15</v>
      </c>
      <c r="K163" s="29">
        <f t="shared" si="2"/>
        <v>2.6666666666666665</v>
      </c>
    </row>
    <row r="164" spans="1:11" x14ac:dyDescent="0.2">
      <c r="A164" s="1" t="s">
        <v>16</v>
      </c>
      <c r="C164" s="22"/>
      <c r="D164" s="157"/>
      <c r="E164" s="23" t="s">
        <v>436</v>
      </c>
      <c r="F164" s="24"/>
      <c r="G164" s="24"/>
      <c r="H164" s="30">
        <v>900</v>
      </c>
      <c r="I164" s="31">
        <v>2400</v>
      </c>
      <c r="J164" s="30"/>
      <c r="K164" s="31">
        <f t="shared" si="2"/>
        <v>2.6666666666666665</v>
      </c>
    </row>
    <row r="165" spans="1:11" x14ac:dyDescent="0.2">
      <c r="A165" s="1" t="s">
        <v>528</v>
      </c>
      <c r="C165" s="173"/>
      <c r="D165" s="174"/>
      <c r="E165" s="175" t="s">
        <v>532</v>
      </c>
      <c r="F165" s="176"/>
      <c r="G165" s="176"/>
      <c r="H165" s="177">
        <v>900</v>
      </c>
      <c r="I165" s="178">
        <v>2400</v>
      </c>
      <c r="J165" s="177"/>
      <c r="K165" s="178">
        <f t="shared" si="2"/>
        <v>2.6666666666666665</v>
      </c>
    </row>
    <row r="166" spans="1:11" hidden="1" x14ac:dyDescent="0.2">
      <c r="A166" s="1" t="s">
        <v>528</v>
      </c>
      <c r="C166" s="173"/>
      <c r="D166" s="174"/>
      <c r="E166" s="175"/>
      <c r="F166" s="176" t="s">
        <v>538</v>
      </c>
      <c r="G166" s="176" t="s">
        <v>662</v>
      </c>
      <c r="H166" s="177"/>
      <c r="I166" s="178">
        <v>2000</v>
      </c>
      <c r="J166" s="177"/>
      <c r="K166" s="178" t="str">
        <f t="shared" si="2"/>
        <v>***</v>
      </c>
    </row>
    <row r="167" spans="1:11" hidden="1" x14ac:dyDescent="0.2">
      <c r="A167" s="1" t="s">
        <v>528</v>
      </c>
      <c r="C167" s="173"/>
      <c r="D167" s="174"/>
      <c r="E167" s="175"/>
      <c r="F167" s="176" t="s">
        <v>538</v>
      </c>
      <c r="G167" s="176" t="s">
        <v>663</v>
      </c>
      <c r="H167" s="177"/>
      <c r="I167" s="178">
        <v>400</v>
      </c>
      <c r="J167" s="177"/>
      <c r="K167" s="178" t="str">
        <f t="shared" si="2"/>
        <v>***</v>
      </c>
    </row>
    <row r="168" spans="1:11" x14ac:dyDescent="0.2">
      <c r="A168" s="1" t="s">
        <v>13</v>
      </c>
      <c r="C168" s="19" t="s">
        <v>418</v>
      </c>
      <c r="D168" s="25" t="s">
        <v>488</v>
      </c>
      <c r="E168" s="20" t="s">
        <v>489</v>
      </c>
      <c r="F168" s="21"/>
      <c r="G168" s="21"/>
      <c r="H168" s="28">
        <v>5600</v>
      </c>
      <c r="I168" s="29">
        <v>6650</v>
      </c>
      <c r="J168" s="28" t="s">
        <v>15</v>
      </c>
      <c r="K168" s="29">
        <f t="shared" si="2"/>
        <v>1.1875</v>
      </c>
    </row>
    <row r="169" spans="1:11" x14ac:dyDescent="0.2">
      <c r="A169" s="1" t="s">
        <v>16</v>
      </c>
      <c r="C169" s="22"/>
      <c r="D169" s="157"/>
      <c r="E169" s="23" t="s">
        <v>483</v>
      </c>
      <c r="F169" s="24"/>
      <c r="G169" s="24"/>
      <c r="H169" s="30">
        <v>100</v>
      </c>
      <c r="I169" s="31">
        <v>100</v>
      </c>
      <c r="J169" s="30"/>
      <c r="K169" s="31">
        <f t="shared" si="2"/>
        <v>1</v>
      </c>
    </row>
    <row r="170" spans="1:11" x14ac:dyDescent="0.2">
      <c r="A170" s="1" t="s">
        <v>528</v>
      </c>
      <c r="C170" s="173"/>
      <c r="D170" s="174"/>
      <c r="E170" s="175" t="s">
        <v>532</v>
      </c>
      <c r="F170" s="176"/>
      <c r="G170" s="176"/>
      <c r="H170" s="177">
        <v>100</v>
      </c>
      <c r="I170" s="178">
        <v>100</v>
      </c>
      <c r="J170" s="177"/>
      <c r="K170" s="178">
        <f t="shared" si="2"/>
        <v>1</v>
      </c>
    </row>
    <row r="171" spans="1:11" hidden="1" x14ac:dyDescent="0.2">
      <c r="A171" s="1" t="s">
        <v>528</v>
      </c>
      <c r="C171" s="173"/>
      <c r="D171" s="174"/>
      <c r="E171" s="175"/>
      <c r="F171" s="176" t="s">
        <v>538</v>
      </c>
      <c r="G171" s="176" t="s">
        <v>664</v>
      </c>
      <c r="H171" s="177"/>
      <c r="I171" s="178">
        <v>100</v>
      </c>
      <c r="J171" s="177"/>
      <c r="K171" s="178" t="str">
        <f t="shared" si="2"/>
        <v>***</v>
      </c>
    </row>
    <row r="172" spans="1:11" x14ac:dyDescent="0.2">
      <c r="A172" s="1" t="s">
        <v>16</v>
      </c>
      <c r="C172" s="22"/>
      <c r="D172" s="157"/>
      <c r="E172" s="23" t="s">
        <v>145</v>
      </c>
      <c r="F172" s="24"/>
      <c r="G172" s="24"/>
      <c r="H172" s="30">
        <v>3300</v>
      </c>
      <c r="I172" s="31">
        <v>3300</v>
      </c>
      <c r="J172" s="30"/>
      <c r="K172" s="31">
        <f t="shared" si="2"/>
        <v>1</v>
      </c>
    </row>
    <row r="173" spans="1:11" x14ac:dyDescent="0.2">
      <c r="A173" s="1" t="s">
        <v>528</v>
      </c>
      <c r="C173" s="173"/>
      <c r="D173" s="174"/>
      <c r="E173" s="175" t="s">
        <v>532</v>
      </c>
      <c r="F173" s="176"/>
      <c r="G173" s="176"/>
      <c r="H173" s="177">
        <v>3300</v>
      </c>
      <c r="I173" s="178">
        <v>3300</v>
      </c>
      <c r="J173" s="177"/>
      <c r="K173" s="178">
        <f t="shared" si="2"/>
        <v>1</v>
      </c>
    </row>
    <row r="174" spans="1:11" hidden="1" x14ac:dyDescent="0.2">
      <c r="A174" s="1" t="s">
        <v>528</v>
      </c>
      <c r="C174" s="173"/>
      <c r="D174" s="174"/>
      <c r="E174" s="175"/>
      <c r="F174" s="176" t="s">
        <v>538</v>
      </c>
      <c r="G174" s="176" t="s">
        <v>665</v>
      </c>
      <c r="H174" s="177"/>
      <c r="I174" s="178">
        <v>3300</v>
      </c>
      <c r="J174" s="177"/>
      <c r="K174" s="178" t="str">
        <f t="shared" si="2"/>
        <v>***</v>
      </c>
    </row>
    <row r="175" spans="1:11" x14ac:dyDescent="0.2">
      <c r="A175" s="1" t="s">
        <v>16</v>
      </c>
      <c r="C175" s="22"/>
      <c r="D175" s="157"/>
      <c r="E175" s="23" t="s">
        <v>490</v>
      </c>
      <c r="F175" s="24"/>
      <c r="G175" s="24"/>
      <c r="H175" s="30">
        <v>2050</v>
      </c>
      <c r="I175" s="31">
        <v>3100</v>
      </c>
      <c r="J175" s="30"/>
      <c r="K175" s="31">
        <f t="shared" si="2"/>
        <v>1.5121951219512195</v>
      </c>
    </row>
    <row r="176" spans="1:11" x14ac:dyDescent="0.2">
      <c r="A176" s="1" t="s">
        <v>528</v>
      </c>
      <c r="C176" s="173"/>
      <c r="D176" s="174"/>
      <c r="E176" s="175" t="s">
        <v>532</v>
      </c>
      <c r="F176" s="176"/>
      <c r="G176" s="176"/>
      <c r="H176" s="177">
        <v>2050</v>
      </c>
      <c r="I176" s="178">
        <v>3100</v>
      </c>
      <c r="J176" s="177"/>
      <c r="K176" s="178">
        <f t="shared" si="2"/>
        <v>1.5121951219512195</v>
      </c>
    </row>
    <row r="177" spans="1:11" hidden="1" x14ac:dyDescent="0.2">
      <c r="A177" s="1" t="s">
        <v>528</v>
      </c>
      <c r="C177" s="173"/>
      <c r="D177" s="174"/>
      <c r="E177" s="175"/>
      <c r="F177" s="176" t="s">
        <v>538</v>
      </c>
      <c r="G177" s="176" t="s">
        <v>666</v>
      </c>
      <c r="H177" s="177"/>
      <c r="I177" s="178">
        <v>2850</v>
      </c>
      <c r="J177" s="177"/>
      <c r="K177" s="178" t="str">
        <f t="shared" si="2"/>
        <v>***</v>
      </c>
    </row>
    <row r="178" spans="1:11" hidden="1" x14ac:dyDescent="0.2">
      <c r="A178" s="1" t="s">
        <v>528</v>
      </c>
      <c r="C178" s="173"/>
      <c r="D178" s="174"/>
      <c r="E178" s="175"/>
      <c r="F178" s="176" t="s">
        <v>538</v>
      </c>
      <c r="G178" s="176" t="s">
        <v>667</v>
      </c>
      <c r="H178" s="177"/>
      <c r="I178" s="178">
        <v>250</v>
      </c>
      <c r="J178" s="177"/>
      <c r="K178" s="178" t="str">
        <f t="shared" si="2"/>
        <v>***</v>
      </c>
    </row>
    <row r="179" spans="1:11" x14ac:dyDescent="0.2">
      <c r="A179" s="1" t="s">
        <v>16</v>
      </c>
      <c r="C179" s="22"/>
      <c r="D179" s="157"/>
      <c r="E179" s="23" t="s">
        <v>491</v>
      </c>
      <c r="F179" s="24"/>
      <c r="G179" s="24"/>
      <c r="H179" s="30">
        <v>150</v>
      </c>
      <c r="I179" s="31">
        <v>150</v>
      </c>
      <c r="J179" s="30"/>
      <c r="K179" s="31">
        <f t="shared" si="2"/>
        <v>1</v>
      </c>
    </row>
    <row r="180" spans="1:11" x14ac:dyDescent="0.2">
      <c r="A180" s="1" t="s">
        <v>528</v>
      </c>
      <c r="C180" s="173"/>
      <c r="D180" s="174"/>
      <c r="E180" s="175" t="s">
        <v>532</v>
      </c>
      <c r="F180" s="176"/>
      <c r="G180" s="176"/>
      <c r="H180" s="177">
        <v>150</v>
      </c>
      <c r="I180" s="178">
        <v>150</v>
      </c>
      <c r="J180" s="177"/>
      <c r="K180" s="178">
        <f t="shared" si="2"/>
        <v>1</v>
      </c>
    </row>
    <row r="181" spans="1:11" hidden="1" x14ac:dyDescent="0.2">
      <c r="A181" s="1" t="s">
        <v>528</v>
      </c>
      <c r="C181" s="173"/>
      <c r="D181" s="174"/>
      <c r="E181" s="175"/>
      <c r="F181" s="176" t="s">
        <v>668</v>
      </c>
      <c r="G181" s="176" t="s">
        <v>669</v>
      </c>
      <c r="H181" s="177"/>
      <c r="I181" s="178">
        <v>150</v>
      </c>
      <c r="J181" s="177"/>
      <c r="K181" s="178" t="str">
        <f t="shared" si="2"/>
        <v>***</v>
      </c>
    </row>
    <row r="182" spans="1:11" x14ac:dyDescent="0.2">
      <c r="A182" s="1" t="s">
        <v>13</v>
      </c>
      <c r="C182" s="19" t="s">
        <v>418</v>
      </c>
      <c r="D182" s="25" t="s">
        <v>492</v>
      </c>
      <c r="E182" s="20" t="s">
        <v>493</v>
      </c>
      <c r="F182" s="21"/>
      <c r="G182" s="21"/>
      <c r="H182" s="28">
        <v>715000</v>
      </c>
      <c r="I182" s="29">
        <v>750750</v>
      </c>
      <c r="J182" s="28" t="s">
        <v>15</v>
      </c>
      <c r="K182" s="29">
        <f t="shared" si="2"/>
        <v>1.05</v>
      </c>
    </row>
    <row r="183" spans="1:11" x14ac:dyDescent="0.2">
      <c r="A183" s="1" t="s">
        <v>16</v>
      </c>
      <c r="C183" s="22"/>
      <c r="D183" s="157"/>
      <c r="E183" s="23" t="s">
        <v>480</v>
      </c>
      <c r="F183" s="24"/>
      <c r="G183" s="24"/>
      <c r="H183" s="30">
        <v>715000</v>
      </c>
      <c r="I183" s="31">
        <v>750750</v>
      </c>
      <c r="J183" s="30"/>
      <c r="K183" s="31">
        <f t="shared" si="2"/>
        <v>1.05</v>
      </c>
    </row>
    <row r="184" spans="1:11" x14ac:dyDescent="0.2">
      <c r="A184" s="1" t="s">
        <v>528</v>
      </c>
      <c r="C184" s="173"/>
      <c r="D184" s="174"/>
      <c r="E184" s="175" t="s">
        <v>619</v>
      </c>
      <c r="F184" s="176"/>
      <c r="G184" s="176"/>
      <c r="H184" s="177">
        <v>715000</v>
      </c>
      <c r="I184" s="178">
        <v>750750</v>
      </c>
      <c r="J184" s="177"/>
      <c r="K184" s="178">
        <f t="shared" si="2"/>
        <v>1.05</v>
      </c>
    </row>
    <row r="185" spans="1:11" hidden="1" x14ac:dyDescent="0.2">
      <c r="A185" s="1" t="s">
        <v>528</v>
      </c>
      <c r="C185" s="173"/>
      <c r="D185" s="174"/>
      <c r="E185" s="175"/>
      <c r="F185" s="176" t="s">
        <v>670</v>
      </c>
      <c r="G185" s="176" t="s">
        <v>671</v>
      </c>
      <c r="H185" s="177"/>
      <c r="I185" s="178">
        <v>750750</v>
      </c>
      <c r="J185" s="177"/>
      <c r="K185" s="178" t="str">
        <f t="shared" si="2"/>
        <v>***</v>
      </c>
    </row>
    <row r="186" spans="1:11" x14ac:dyDescent="0.2">
      <c r="A186" s="1" t="s">
        <v>13</v>
      </c>
      <c r="C186" s="19" t="s">
        <v>418</v>
      </c>
      <c r="D186" s="25" t="s">
        <v>494</v>
      </c>
      <c r="E186" s="20" t="s">
        <v>495</v>
      </c>
      <c r="F186" s="21"/>
      <c r="G186" s="21"/>
      <c r="H186" s="28">
        <v>27000</v>
      </c>
      <c r="I186" s="29">
        <v>28350</v>
      </c>
      <c r="J186" s="28" t="s">
        <v>15</v>
      </c>
      <c r="K186" s="29">
        <f t="shared" si="2"/>
        <v>1.05</v>
      </c>
    </row>
    <row r="187" spans="1:11" x14ac:dyDescent="0.2">
      <c r="A187" s="1" t="s">
        <v>16</v>
      </c>
      <c r="C187" s="22"/>
      <c r="D187" s="157"/>
      <c r="E187" s="23" t="s">
        <v>480</v>
      </c>
      <c r="F187" s="24"/>
      <c r="G187" s="24"/>
      <c r="H187" s="30">
        <v>27000</v>
      </c>
      <c r="I187" s="31">
        <v>28350</v>
      </c>
      <c r="J187" s="30"/>
      <c r="K187" s="31">
        <f t="shared" si="2"/>
        <v>1.05</v>
      </c>
    </row>
    <row r="188" spans="1:11" x14ac:dyDescent="0.2">
      <c r="A188" s="1" t="s">
        <v>528</v>
      </c>
      <c r="C188" s="173"/>
      <c r="D188" s="174"/>
      <c r="E188" s="175" t="s">
        <v>619</v>
      </c>
      <c r="F188" s="176"/>
      <c r="G188" s="176"/>
      <c r="H188" s="177">
        <v>27000</v>
      </c>
      <c r="I188" s="178">
        <v>28350</v>
      </c>
      <c r="J188" s="177"/>
      <c r="K188" s="178">
        <f t="shared" si="2"/>
        <v>1.05</v>
      </c>
    </row>
    <row r="189" spans="1:11" hidden="1" x14ac:dyDescent="0.2">
      <c r="A189" s="1" t="s">
        <v>528</v>
      </c>
      <c r="C189" s="173"/>
      <c r="D189" s="174"/>
      <c r="E189" s="175"/>
      <c r="F189" s="176" t="s">
        <v>670</v>
      </c>
      <c r="G189" s="176" t="s">
        <v>672</v>
      </c>
      <c r="H189" s="177"/>
      <c r="I189" s="178">
        <v>28350</v>
      </c>
      <c r="J189" s="177"/>
      <c r="K189" s="178" t="str">
        <f t="shared" si="2"/>
        <v>***</v>
      </c>
    </row>
    <row r="190" spans="1:11" x14ac:dyDescent="0.2">
      <c r="A190" s="1" t="s">
        <v>13</v>
      </c>
      <c r="C190" s="19" t="s">
        <v>418</v>
      </c>
      <c r="D190" s="25" t="s">
        <v>496</v>
      </c>
      <c r="E190" s="20" t="s">
        <v>497</v>
      </c>
      <c r="F190" s="21"/>
      <c r="G190" s="21"/>
      <c r="H190" s="28">
        <v>20000</v>
      </c>
      <c r="I190" s="29">
        <v>21000</v>
      </c>
      <c r="J190" s="28" t="s">
        <v>15</v>
      </c>
      <c r="K190" s="29">
        <f t="shared" si="2"/>
        <v>1.05</v>
      </c>
    </row>
    <row r="191" spans="1:11" x14ac:dyDescent="0.2">
      <c r="A191" s="1" t="s">
        <v>16</v>
      </c>
      <c r="C191" s="22"/>
      <c r="D191" s="157"/>
      <c r="E191" s="23" t="s">
        <v>436</v>
      </c>
      <c r="F191" s="24"/>
      <c r="G191" s="24"/>
      <c r="H191" s="30">
        <v>20000</v>
      </c>
      <c r="I191" s="31">
        <v>21000</v>
      </c>
      <c r="J191" s="30"/>
      <c r="K191" s="31">
        <f t="shared" si="2"/>
        <v>1.05</v>
      </c>
    </row>
    <row r="192" spans="1:11" x14ac:dyDescent="0.2">
      <c r="A192" s="1" t="s">
        <v>528</v>
      </c>
      <c r="C192" s="173"/>
      <c r="D192" s="174"/>
      <c r="E192" s="175" t="s">
        <v>619</v>
      </c>
      <c r="F192" s="176"/>
      <c r="G192" s="176"/>
      <c r="H192" s="177">
        <v>20000</v>
      </c>
      <c r="I192" s="178">
        <v>21000</v>
      </c>
      <c r="J192" s="177"/>
      <c r="K192" s="178">
        <f t="shared" si="2"/>
        <v>1.05</v>
      </c>
    </row>
    <row r="193" spans="1:11" hidden="1" x14ac:dyDescent="0.2">
      <c r="A193" s="1" t="s">
        <v>528</v>
      </c>
      <c r="C193" s="173"/>
      <c r="D193" s="174"/>
      <c r="E193" s="175"/>
      <c r="F193" s="176" t="s">
        <v>670</v>
      </c>
      <c r="G193" s="176" t="s">
        <v>673</v>
      </c>
      <c r="H193" s="177"/>
      <c r="I193" s="178">
        <v>21000</v>
      </c>
      <c r="J193" s="177"/>
      <c r="K193" s="178" t="str">
        <f t="shared" si="2"/>
        <v>***</v>
      </c>
    </row>
    <row r="194" spans="1:11" x14ac:dyDescent="0.2">
      <c r="A194" s="1" t="s">
        <v>13</v>
      </c>
      <c r="C194" s="19" t="s">
        <v>418</v>
      </c>
      <c r="D194" s="25" t="s">
        <v>498</v>
      </c>
      <c r="E194" s="20" t="s">
        <v>499</v>
      </c>
      <c r="F194" s="21"/>
      <c r="G194" s="21"/>
      <c r="H194" s="28">
        <v>62000</v>
      </c>
      <c r="I194" s="29">
        <v>65100</v>
      </c>
      <c r="J194" s="28" t="s">
        <v>15</v>
      </c>
      <c r="K194" s="29">
        <f t="shared" si="2"/>
        <v>1.05</v>
      </c>
    </row>
    <row r="195" spans="1:11" x14ac:dyDescent="0.2">
      <c r="A195" s="1" t="s">
        <v>16</v>
      </c>
      <c r="C195" s="22"/>
      <c r="D195" s="157"/>
      <c r="E195" s="23" t="s">
        <v>480</v>
      </c>
      <c r="F195" s="24"/>
      <c r="G195" s="24"/>
      <c r="H195" s="30">
        <v>62000</v>
      </c>
      <c r="I195" s="31">
        <v>65100</v>
      </c>
      <c r="J195" s="30"/>
      <c r="K195" s="31">
        <f t="shared" si="2"/>
        <v>1.05</v>
      </c>
    </row>
    <row r="196" spans="1:11" x14ac:dyDescent="0.2">
      <c r="A196" s="1" t="s">
        <v>528</v>
      </c>
      <c r="C196" s="173"/>
      <c r="D196" s="174"/>
      <c r="E196" s="175" t="s">
        <v>619</v>
      </c>
      <c r="F196" s="176"/>
      <c r="G196" s="176"/>
      <c r="H196" s="177">
        <v>62000</v>
      </c>
      <c r="I196" s="178">
        <v>65100</v>
      </c>
      <c r="J196" s="177"/>
      <c r="K196" s="178">
        <f t="shared" si="2"/>
        <v>1.05</v>
      </c>
    </row>
    <row r="197" spans="1:11" hidden="1" x14ac:dyDescent="0.2">
      <c r="A197" s="1" t="s">
        <v>528</v>
      </c>
      <c r="C197" s="173"/>
      <c r="D197" s="174"/>
      <c r="E197" s="175"/>
      <c r="F197" s="176" t="s">
        <v>670</v>
      </c>
      <c r="G197" s="176" t="s">
        <v>674</v>
      </c>
      <c r="H197" s="177"/>
      <c r="I197" s="178">
        <v>65100</v>
      </c>
      <c r="J197" s="177"/>
      <c r="K197" s="178" t="str">
        <f t="shared" si="2"/>
        <v>***</v>
      </c>
    </row>
    <row r="198" spans="1:11" x14ac:dyDescent="0.2">
      <c r="A198" s="1" t="s">
        <v>13</v>
      </c>
      <c r="C198" s="19" t="s">
        <v>418</v>
      </c>
      <c r="D198" s="25" t="s">
        <v>675</v>
      </c>
      <c r="E198" s="20" t="s">
        <v>676</v>
      </c>
      <c r="F198" s="21"/>
      <c r="G198" s="21"/>
      <c r="H198" s="28">
        <v>0</v>
      </c>
      <c r="I198" s="29">
        <v>10000</v>
      </c>
      <c r="J198" s="28" t="s">
        <v>15</v>
      </c>
      <c r="K198" s="29" t="str">
        <f t="shared" si="2"/>
        <v>***</v>
      </c>
    </row>
    <row r="199" spans="1:11" x14ac:dyDescent="0.2">
      <c r="A199" s="1" t="s">
        <v>16</v>
      </c>
      <c r="C199" s="22"/>
      <c r="D199" s="157"/>
      <c r="E199" s="23" t="s">
        <v>480</v>
      </c>
      <c r="F199" s="24"/>
      <c r="G199" s="24"/>
      <c r="H199" s="30">
        <v>0</v>
      </c>
      <c r="I199" s="31">
        <v>10000</v>
      </c>
      <c r="J199" s="30"/>
      <c r="K199" s="31" t="str">
        <f t="shared" si="2"/>
        <v>***</v>
      </c>
    </row>
    <row r="200" spans="1:11" x14ac:dyDescent="0.2">
      <c r="A200" s="1" t="s">
        <v>528</v>
      </c>
      <c r="C200" s="173"/>
      <c r="D200" s="174"/>
      <c r="E200" s="175" t="s">
        <v>619</v>
      </c>
      <c r="F200" s="176"/>
      <c r="G200" s="176"/>
      <c r="H200" s="177">
        <v>0</v>
      </c>
      <c r="I200" s="178">
        <v>10000</v>
      </c>
      <c r="J200" s="177"/>
      <c r="K200" s="178" t="str">
        <f t="shared" si="2"/>
        <v>***</v>
      </c>
    </row>
    <row r="201" spans="1:11" hidden="1" x14ac:dyDescent="0.2">
      <c r="A201" s="1" t="s">
        <v>528</v>
      </c>
      <c r="C201" s="173"/>
      <c r="D201" s="174"/>
      <c r="E201" s="175"/>
      <c r="F201" s="176" t="s">
        <v>670</v>
      </c>
      <c r="G201" s="176" t="s">
        <v>676</v>
      </c>
      <c r="H201" s="177"/>
      <c r="I201" s="178">
        <v>10000</v>
      </c>
      <c r="J201" s="177"/>
      <c r="K201" s="178" t="str">
        <f t="shared" si="2"/>
        <v>***</v>
      </c>
    </row>
    <row r="202" spans="1:11" x14ac:dyDescent="0.2">
      <c r="A202" s="1" t="s">
        <v>13</v>
      </c>
      <c r="C202" s="19" t="s">
        <v>20</v>
      </c>
      <c r="D202" s="25" t="s">
        <v>500</v>
      </c>
      <c r="E202" s="20" t="s">
        <v>501</v>
      </c>
      <c r="F202" s="21"/>
      <c r="G202" s="21"/>
      <c r="H202" s="28">
        <v>59220</v>
      </c>
      <c r="I202" s="29">
        <v>58220</v>
      </c>
      <c r="J202" s="28" t="s">
        <v>15</v>
      </c>
      <c r="K202" s="29">
        <f t="shared" si="2"/>
        <v>0.98311381290104694</v>
      </c>
    </row>
    <row r="203" spans="1:11" x14ac:dyDescent="0.2">
      <c r="A203" s="1" t="s">
        <v>16</v>
      </c>
      <c r="C203" s="22"/>
      <c r="D203" s="157"/>
      <c r="E203" s="23" t="s">
        <v>502</v>
      </c>
      <c r="F203" s="24"/>
      <c r="G203" s="24"/>
      <c r="H203" s="30">
        <v>42500</v>
      </c>
      <c r="I203" s="31">
        <v>41500</v>
      </c>
      <c r="J203" s="30"/>
      <c r="K203" s="31">
        <f t="shared" si="2"/>
        <v>0.97647058823529409</v>
      </c>
    </row>
    <row r="204" spans="1:11" x14ac:dyDescent="0.2">
      <c r="A204" s="1" t="s">
        <v>528</v>
      </c>
      <c r="C204" s="173"/>
      <c r="D204" s="174"/>
      <c r="E204" s="175" t="s">
        <v>532</v>
      </c>
      <c r="F204" s="176"/>
      <c r="G204" s="176"/>
      <c r="H204" s="177">
        <v>42500</v>
      </c>
      <c r="I204" s="178">
        <v>41500</v>
      </c>
      <c r="J204" s="177"/>
      <c r="K204" s="178">
        <f t="shared" si="2"/>
        <v>0.97647058823529409</v>
      </c>
    </row>
    <row r="205" spans="1:11" hidden="1" x14ac:dyDescent="0.2">
      <c r="A205" s="1" t="s">
        <v>528</v>
      </c>
      <c r="C205" s="173"/>
      <c r="D205" s="174"/>
      <c r="E205" s="175"/>
      <c r="F205" s="176" t="s">
        <v>560</v>
      </c>
      <c r="G205" s="176" t="s">
        <v>677</v>
      </c>
      <c r="H205" s="177"/>
      <c r="I205" s="178">
        <v>16000</v>
      </c>
      <c r="J205" s="177"/>
      <c r="K205" s="178" t="str">
        <f t="shared" si="2"/>
        <v>***</v>
      </c>
    </row>
    <row r="206" spans="1:11" hidden="1" x14ac:dyDescent="0.2">
      <c r="A206" s="1" t="s">
        <v>528</v>
      </c>
      <c r="C206" s="173"/>
      <c r="D206" s="174"/>
      <c r="E206" s="175"/>
      <c r="F206" s="176" t="s">
        <v>536</v>
      </c>
      <c r="G206" s="176" t="s">
        <v>678</v>
      </c>
      <c r="H206" s="177"/>
      <c r="I206" s="178">
        <v>9000</v>
      </c>
      <c r="J206" s="177"/>
      <c r="K206" s="178" t="str">
        <f t="shared" si="2"/>
        <v>***</v>
      </c>
    </row>
    <row r="207" spans="1:11" hidden="1" x14ac:dyDescent="0.2">
      <c r="A207" s="1" t="s">
        <v>528</v>
      </c>
      <c r="C207" s="173"/>
      <c r="D207" s="174"/>
      <c r="E207" s="175"/>
      <c r="F207" s="176" t="s">
        <v>538</v>
      </c>
      <c r="G207" s="176" t="s">
        <v>679</v>
      </c>
      <c r="H207" s="177"/>
      <c r="I207" s="178">
        <v>14000</v>
      </c>
      <c r="J207" s="177"/>
      <c r="K207" s="178" t="str">
        <f t="shared" si="2"/>
        <v>***</v>
      </c>
    </row>
    <row r="208" spans="1:11" hidden="1" x14ac:dyDescent="0.2">
      <c r="A208" s="1" t="s">
        <v>528</v>
      </c>
      <c r="C208" s="173"/>
      <c r="D208" s="174"/>
      <c r="E208" s="175"/>
      <c r="F208" s="176" t="s">
        <v>668</v>
      </c>
      <c r="G208" s="176" t="s">
        <v>680</v>
      </c>
      <c r="H208" s="177"/>
      <c r="I208" s="178">
        <v>2500</v>
      </c>
      <c r="J208" s="177"/>
      <c r="K208" s="178" t="str">
        <f t="shared" si="2"/>
        <v>***</v>
      </c>
    </row>
    <row r="209" spans="1:11" x14ac:dyDescent="0.2">
      <c r="A209" s="1" t="s">
        <v>16</v>
      </c>
      <c r="C209" s="22"/>
      <c r="D209" s="157"/>
      <c r="E209" s="23" t="s">
        <v>503</v>
      </c>
      <c r="F209" s="24"/>
      <c r="G209" s="24"/>
      <c r="H209" s="30">
        <v>16720</v>
      </c>
      <c r="I209" s="31">
        <v>16720</v>
      </c>
      <c r="J209" s="30"/>
      <c r="K209" s="31">
        <f t="shared" si="2"/>
        <v>1</v>
      </c>
    </row>
    <row r="210" spans="1:11" x14ac:dyDescent="0.2">
      <c r="A210" s="1" t="s">
        <v>528</v>
      </c>
      <c r="C210" s="173"/>
      <c r="D210" s="174"/>
      <c r="E210" s="175" t="s">
        <v>532</v>
      </c>
      <c r="F210" s="176"/>
      <c r="G210" s="176"/>
      <c r="H210" s="177">
        <v>16720</v>
      </c>
      <c r="I210" s="178">
        <v>16720</v>
      </c>
      <c r="J210" s="177"/>
      <c r="K210" s="178">
        <f t="shared" si="2"/>
        <v>1</v>
      </c>
    </row>
    <row r="211" spans="1:11" hidden="1" x14ac:dyDescent="0.2">
      <c r="A211" s="1" t="s">
        <v>528</v>
      </c>
      <c r="C211" s="173"/>
      <c r="D211" s="174"/>
      <c r="E211" s="175"/>
      <c r="F211" s="176" t="s">
        <v>538</v>
      </c>
      <c r="G211" s="176" t="s">
        <v>681</v>
      </c>
      <c r="H211" s="177"/>
      <c r="I211" s="178">
        <v>16720</v>
      </c>
      <c r="J211" s="177"/>
      <c r="K211" s="178" t="str">
        <f t="shared" si="2"/>
        <v>***</v>
      </c>
    </row>
    <row r="212" spans="1:11" x14ac:dyDescent="0.2">
      <c r="A212" s="1" t="s">
        <v>13</v>
      </c>
      <c r="C212" s="19" t="s">
        <v>20</v>
      </c>
      <c r="D212" s="25" t="s">
        <v>504</v>
      </c>
      <c r="E212" s="20" t="s">
        <v>505</v>
      </c>
      <c r="F212" s="21"/>
      <c r="G212" s="21"/>
      <c r="H212" s="28">
        <v>47000</v>
      </c>
      <c r="I212" s="29">
        <v>49350</v>
      </c>
      <c r="J212" s="28" t="s">
        <v>15</v>
      </c>
      <c r="K212" s="29">
        <f t="shared" ref="K212:K246" si="3">IF(H212=0,"***",I212/H212)</f>
        <v>1.05</v>
      </c>
    </row>
    <row r="213" spans="1:11" x14ac:dyDescent="0.2">
      <c r="A213" s="1" t="s">
        <v>16</v>
      </c>
      <c r="C213" s="22"/>
      <c r="D213" s="157"/>
      <c r="E213" s="23" t="s">
        <v>506</v>
      </c>
      <c r="F213" s="24"/>
      <c r="G213" s="24"/>
      <c r="H213" s="30">
        <v>47000</v>
      </c>
      <c r="I213" s="31">
        <v>49350</v>
      </c>
      <c r="J213" s="30"/>
      <c r="K213" s="31">
        <f t="shared" si="3"/>
        <v>1.05</v>
      </c>
    </row>
    <row r="214" spans="1:11" x14ac:dyDescent="0.2">
      <c r="A214" s="1" t="s">
        <v>528</v>
      </c>
      <c r="C214" s="173"/>
      <c r="D214" s="174"/>
      <c r="E214" s="175" t="s">
        <v>682</v>
      </c>
      <c r="F214" s="176"/>
      <c r="G214" s="176"/>
      <c r="H214" s="177">
        <v>47000</v>
      </c>
      <c r="I214" s="178">
        <v>49350</v>
      </c>
      <c r="J214" s="177"/>
      <c r="K214" s="178">
        <f t="shared" si="3"/>
        <v>1.05</v>
      </c>
    </row>
    <row r="215" spans="1:11" hidden="1" x14ac:dyDescent="0.2">
      <c r="A215" s="1" t="s">
        <v>528</v>
      </c>
      <c r="C215" s="173"/>
      <c r="D215" s="174"/>
      <c r="E215" s="175"/>
      <c r="F215" s="176" t="s">
        <v>683</v>
      </c>
      <c r="G215" s="176" t="s">
        <v>684</v>
      </c>
      <c r="H215" s="177"/>
      <c r="I215" s="178">
        <v>49350</v>
      </c>
      <c r="J215" s="177"/>
      <c r="K215" s="178" t="str">
        <f t="shared" si="3"/>
        <v>***</v>
      </c>
    </row>
    <row r="216" spans="1:11" x14ac:dyDescent="0.2">
      <c r="A216" s="1" t="s">
        <v>13</v>
      </c>
      <c r="C216" s="19" t="s">
        <v>20</v>
      </c>
      <c r="D216" s="25" t="s">
        <v>507</v>
      </c>
      <c r="E216" s="20" t="s">
        <v>508</v>
      </c>
      <c r="F216" s="21"/>
      <c r="G216" s="21"/>
      <c r="H216" s="28">
        <v>59000</v>
      </c>
      <c r="I216" s="29">
        <v>59000</v>
      </c>
      <c r="J216" s="28" t="s">
        <v>15</v>
      </c>
      <c r="K216" s="29">
        <f t="shared" si="3"/>
        <v>1</v>
      </c>
    </row>
    <row r="217" spans="1:11" x14ac:dyDescent="0.2">
      <c r="A217" s="1" t="s">
        <v>16</v>
      </c>
      <c r="C217" s="22"/>
      <c r="D217" s="157"/>
      <c r="E217" s="23" t="s">
        <v>509</v>
      </c>
      <c r="F217" s="24"/>
      <c r="G217" s="24"/>
      <c r="H217" s="30">
        <v>59000</v>
      </c>
      <c r="I217" s="31">
        <v>59000</v>
      </c>
      <c r="J217" s="30"/>
      <c r="K217" s="31">
        <f t="shared" si="3"/>
        <v>1</v>
      </c>
    </row>
    <row r="218" spans="1:11" x14ac:dyDescent="0.2">
      <c r="A218" s="1" t="s">
        <v>528</v>
      </c>
      <c r="C218" s="173"/>
      <c r="D218" s="174"/>
      <c r="E218" s="175" t="s">
        <v>619</v>
      </c>
      <c r="F218" s="176"/>
      <c r="G218" s="176"/>
      <c r="H218" s="177">
        <v>59000</v>
      </c>
      <c r="I218" s="178">
        <v>59000</v>
      </c>
      <c r="J218" s="177"/>
      <c r="K218" s="178">
        <f t="shared" si="3"/>
        <v>1</v>
      </c>
    </row>
    <row r="219" spans="1:11" hidden="1" x14ac:dyDescent="0.2">
      <c r="A219" s="1" t="s">
        <v>528</v>
      </c>
      <c r="C219" s="173"/>
      <c r="D219" s="174"/>
      <c r="E219" s="175"/>
      <c r="F219" s="176" t="s">
        <v>670</v>
      </c>
      <c r="G219" s="176" t="s">
        <v>685</v>
      </c>
      <c r="H219" s="177"/>
      <c r="I219" s="178">
        <v>59000</v>
      </c>
      <c r="J219" s="177"/>
      <c r="K219" s="178" t="str">
        <f t="shared" si="3"/>
        <v>***</v>
      </c>
    </row>
    <row r="220" spans="1:11" x14ac:dyDescent="0.2">
      <c r="A220" s="1" t="s">
        <v>13</v>
      </c>
      <c r="C220" s="19" t="s">
        <v>20</v>
      </c>
      <c r="D220" s="25" t="s">
        <v>510</v>
      </c>
      <c r="E220" s="20" t="s">
        <v>511</v>
      </c>
      <c r="F220" s="21"/>
      <c r="G220" s="21"/>
      <c r="H220" s="28">
        <v>8500</v>
      </c>
      <c r="I220" s="29">
        <v>8500</v>
      </c>
      <c r="J220" s="28" t="s">
        <v>15</v>
      </c>
      <c r="K220" s="29">
        <f t="shared" si="3"/>
        <v>1</v>
      </c>
    </row>
    <row r="221" spans="1:11" x14ac:dyDescent="0.2">
      <c r="A221" s="1" t="s">
        <v>16</v>
      </c>
      <c r="C221" s="22"/>
      <c r="D221" s="157"/>
      <c r="E221" s="23" t="s">
        <v>512</v>
      </c>
      <c r="F221" s="24"/>
      <c r="G221" s="24"/>
      <c r="H221" s="30">
        <v>8500</v>
      </c>
      <c r="I221" s="31">
        <v>8500</v>
      </c>
      <c r="J221" s="30"/>
      <c r="K221" s="31">
        <f t="shared" si="3"/>
        <v>1</v>
      </c>
    </row>
    <row r="222" spans="1:11" x14ac:dyDescent="0.2">
      <c r="A222" s="1" t="s">
        <v>528</v>
      </c>
      <c r="C222" s="173"/>
      <c r="D222" s="174"/>
      <c r="E222" s="175" t="s">
        <v>619</v>
      </c>
      <c r="F222" s="176"/>
      <c r="G222" s="176"/>
      <c r="H222" s="177">
        <v>8500</v>
      </c>
      <c r="I222" s="178">
        <v>8500</v>
      </c>
      <c r="J222" s="177"/>
      <c r="K222" s="178">
        <f t="shared" si="3"/>
        <v>1</v>
      </c>
    </row>
    <row r="223" spans="1:11" hidden="1" x14ac:dyDescent="0.2">
      <c r="A223" s="1" t="s">
        <v>528</v>
      </c>
      <c r="C223" s="173"/>
      <c r="D223" s="174"/>
      <c r="E223" s="175"/>
      <c r="F223" s="176" t="s">
        <v>620</v>
      </c>
      <c r="G223" s="176" t="s">
        <v>686</v>
      </c>
      <c r="H223" s="177"/>
      <c r="I223" s="178">
        <v>8500</v>
      </c>
      <c r="J223" s="177"/>
      <c r="K223" s="178" t="str">
        <f t="shared" si="3"/>
        <v>***</v>
      </c>
    </row>
    <row r="224" spans="1:11" x14ac:dyDescent="0.2">
      <c r="A224" s="1" t="s">
        <v>13</v>
      </c>
      <c r="C224" s="19" t="s">
        <v>20</v>
      </c>
      <c r="D224" s="25" t="s">
        <v>513</v>
      </c>
      <c r="E224" s="20" t="s">
        <v>521</v>
      </c>
      <c r="F224" s="21"/>
      <c r="G224" s="21"/>
      <c r="H224" s="28">
        <v>24000</v>
      </c>
      <c r="I224" s="29">
        <v>20000</v>
      </c>
      <c r="J224" s="28" t="s">
        <v>15</v>
      </c>
      <c r="K224" s="29">
        <f t="shared" si="3"/>
        <v>0.83333333333333337</v>
      </c>
    </row>
    <row r="225" spans="1:11" x14ac:dyDescent="0.2">
      <c r="A225" s="1" t="s">
        <v>16</v>
      </c>
      <c r="C225" s="22"/>
      <c r="D225" s="157"/>
      <c r="E225" s="23" t="s">
        <v>509</v>
      </c>
      <c r="F225" s="24"/>
      <c r="G225" s="24"/>
      <c r="H225" s="30">
        <v>5000</v>
      </c>
      <c r="I225" s="31">
        <v>5000</v>
      </c>
      <c r="J225" s="30"/>
      <c r="K225" s="31">
        <f t="shared" si="3"/>
        <v>1</v>
      </c>
    </row>
    <row r="226" spans="1:11" x14ac:dyDescent="0.2">
      <c r="A226" s="1" t="s">
        <v>528</v>
      </c>
      <c r="C226" s="173"/>
      <c r="D226" s="174"/>
      <c r="E226" s="175" t="s">
        <v>532</v>
      </c>
      <c r="F226" s="176"/>
      <c r="G226" s="176"/>
      <c r="H226" s="177">
        <v>5000</v>
      </c>
      <c r="I226" s="178">
        <v>5000</v>
      </c>
      <c r="J226" s="177"/>
      <c r="K226" s="178">
        <f t="shared" si="3"/>
        <v>1</v>
      </c>
    </row>
    <row r="227" spans="1:11" hidden="1" x14ac:dyDescent="0.2">
      <c r="A227" s="1" t="s">
        <v>528</v>
      </c>
      <c r="C227" s="173"/>
      <c r="D227" s="174"/>
      <c r="E227" s="175"/>
      <c r="F227" s="176" t="s">
        <v>594</v>
      </c>
      <c r="G227" s="176" t="s">
        <v>687</v>
      </c>
      <c r="H227" s="177"/>
      <c r="I227" s="178">
        <v>5000</v>
      </c>
      <c r="J227" s="177"/>
      <c r="K227" s="178" t="str">
        <f t="shared" si="3"/>
        <v>***</v>
      </c>
    </row>
    <row r="228" spans="1:11" x14ac:dyDescent="0.2">
      <c r="A228" s="1" t="s">
        <v>16</v>
      </c>
      <c r="C228" s="22"/>
      <c r="D228" s="157"/>
      <c r="E228" s="23" t="s">
        <v>514</v>
      </c>
      <c r="F228" s="24"/>
      <c r="G228" s="24"/>
      <c r="H228" s="30">
        <v>15000</v>
      </c>
      <c r="I228" s="31">
        <v>15000</v>
      </c>
      <c r="J228" s="30"/>
      <c r="K228" s="31">
        <f t="shared" si="3"/>
        <v>1</v>
      </c>
    </row>
    <row r="229" spans="1:11" x14ac:dyDescent="0.2">
      <c r="A229" s="1" t="s">
        <v>528</v>
      </c>
      <c r="C229" s="173"/>
      <c r="D229" s="174"/>
      <c r="E229" s="175" t="s">
        <v>532</v>
      </c>
      <c r="F229" s="176"/>
      <c r="G229" s="176"/>
      <c r="H229" s="177">
        <v>15000</v>
      </c>
      <c r="I229" s="178">
        <v>15000</v>
      </c>
      <c r="J229" s="177"/>
      <c r="K229" s="178">
        <f t="shared" si="3"/>
        <v>1</v>
      </c>
    </row>
    <row r="230" spans="1:11" hidden="1" x14ac:dyDescent="0.2">
      <c r="A230" s="1" t="s">
        <v>528</v>
      </c>
      <c r="C230" s="173"/>
      <c r="D230" s="174"/>
      <c r="E230" s="175"/>
      <c r="F230" s="176" t="s">
        <v>594</v>
      </c>
      <c r="G230" s="176" t="s">
        <v>687</v>
      </c>
      <c r="H230" s="177"/>
      <c r="I230" s="178">
        <v>15000</v>
      </c>
      <c r="J230" s="177"/>
      <c r="K230" s="178" t="str">
        <f t="shared" si="3"/>
        <v>***</v>
      </c>
    </row>
    <row r="231" spans="1:11" x14ac:dyDescent="0.2">
      <c r="A231" s="1" t="s">
        <v>13</v>
      </c>
      <c r="C231" s="19" t="s">
        <v>516</v>
      </c>
      <c r="D231" s="25" t="s">
        <v>438</v>
      </c>
      <c r="E231" s="20" t="s">
        <v>439</v>
      </c>
      <c r="F231" s="21"/>
      <c r="G231" s="21"/>
      <c r="H231" s="28">
        <v>43335.8</v>
      </c>
      <c r="I231" s="29">
        <v>48536</v>
      </c>
      <c r="J231" s="28" t="s">
        <v>15</v>
      </c>
      <c r="K231" s="29">
        <f t="shared" si="3"/>
        <v>1.1199977847414839</v>
      </c>
    </row>
    <row r="232" spans="1:11" x14ac:dyDescent="0.2">
      <c r="A232" s="1" t="s">
        <v>16</v>
      </c>
      <c r="C232" s="22"/>
      <c r="D232" s="157"/>
      <c r="E232" s="23" t="s">
        <v>514</v>
      </c>
      <c r="F232" s="24"/>
      <c r="G232" s="24"/>
      <c r="H232" s="30">
        <v>43335.8</v>
      </c>
      <c r="I232" s="31">
        <v>48536</v>
      </c>
      <c r="J232" s="30"/>
      <c r="K232" s="31">
        <f t="shared" si="3"/>
        <v>1.1199977847414839</v>
      </c>
    </row>
    <row r="233" spans="1:11" x14ac:dyDescent="0.2">
      <c r="A233" s="1" t="s">
        <v>528</v>
      </c>
      <c r="C233" s="173"/>
      <c r="D233" s="174"/>
      <c r="E233" s="175" t="s">
        <v>529</v>
      </c>
      <c r="F233" s="176"/>
      <c r="G233" s="176"/>
      <c r="H233" s="177">
        <v>43335.8</v>
      </c>
      <c r="I233" s="178">
        <v>48536</v>
      </c>
      <c r="J233" s="177"/>
      <c r="K233" s="178">
        <f t="shared" si="3"/>
        <v>1.1199977847414839</v>
      </c>
    </row>
    <row r="234" spans="1:11" hidden="1" x14ac:dyDescent="0.2">
      <c r="A234" s="1" t="s">
        <v>528</v>
      </c>
      <c r="C234" s="173"/>
      <c r="D234" s="174"/>
      <c r="E234" s="175"/>
      <c r="F234" s="176" t="s">
        <v>530</v>
      </c>
      <c r="G234" s="176" t="s">
        <v>688</v>
      </c>
      <c r="H234" s="177"/>
      <c r="I234" s="178">
        <v>48536</v>
      </c>
      <c r="J234" s="177"/>
      <c r="K234" s="178" t="str">
        <f t="shared" si="3"/>
        <v>***</v>
      </c>
    </row>
    <row r="235" spans="1:11" x14ac:dyDescent="0.2">
      <c r="A235" s="1" t="s">
        <v>13</v>
      </c>
      <c r="C235" s="19" t="s">
        <v>517</v>
      </c>
      <c r="D235" s="25" t="s">
        <v>438</v>
      </c>
      <c r="E235" s="20" t="s">
        <v>439</v>
      </c>
      <c r="F235" s="21"/>
      <c r="G235" s="21"/>
      <c r="H235" s="28">
        <v>52413.7</v>
      </c>
      <c r="I235" s="29">
        <v>52413.7</v>
      </c>
      <c r="J235" s="28" t="s">
        <v>15</v>
      </c>
      <c r="K235" s="29">
        <f t="shared" si="3"/>
        <v>1</v>
      </c>
    </row>
    <row r="236" spans="1:11" x14ac:dyDescent="0.2">
      <c r="A236" s="1" t="s">
        <v>16</v>
      </c>
      <c r="C236" s="22"/>
      <c r="D236" s="157"/>
      <c r="E236" s="23" t="s">
        <v>515</v>
      </c>
      <c r="F236" s="24"/>
      <c r="G236" s="24"/>
      <c r="H236" s="30">
        <v>52413.7</v>
      </c>
      <c r="I236" s="31">
        <v>52413.7</v>
      </c>
      <c r="J236" s="30"/>
      <c r="K236" s="31">
        <f t="shared" si="3"/>
        <v>1</v>
      </c>
    </row>
    <row r="237" spans="1:11" x14ac:dyDescent="0.2">
      <c r="A237" s="1" t="s">
        <v>528</v>
      </c>
      <c r="C237" s="173"/>
      <c r="D237" s="174"/>
      <c r="E237" s="175" t="s">
        <v>529</v>
      </c>
      <c r="F237" s="176"/>
      <c r="G237" s="176"/>
      <c r="H237" s="177">
        <v>52413.7</v>
      </c>
      <c r="I237" s="178">
        <v>52413.7</v>
      </c>
      <c r="J237" s="177"/>
      <c r="K237" s="178">
        <f t="shared" si="3"/>
        <v>1</v>
      </c>
    </row>
    <row r="238" spans="1:11" hidden="1" x14ac:dyDescent="0.2">
      <c r="A238" s="1" t="s">
        <v>528</v>
      </c>
      <c r="C238" s="173"/>
      <c r="D238" s="174"/>
      <c r="E238" s="175"/>
      <c r="F238" s="176" t="s">
        <v>530</v>
      </c>
      <c r="G238" s="176" t="s">
        <v>689</v>
      </c>
      <c r="H238" s="177"/>
      <c r="I238" s="178">
        <v>52413.7</v>
      </c>
      <c r="J238" s="177"/>
      <c r="K238" s="178" t="str">
        <f t="shared" si="3"/>
        <v>***</v>
      </c>
    </row>
    <row r="239" spans="1:11" x14ac:dyDescent="0.2">
      <c r="A239" s="1" t="s">
        <v>13</v>
      </c>
      <c r="C239" s="19" t="s">
        <v>518</v>
      </c>
      <c r="D239" s="25" t="s">
        <v>442</v>
      </c>
      <c r="E239" s="20" t="s">
        <v>443</v>
      </c>
      <c r="F239" s="21"/>
      <c r="G239" s="21"/>
      <c r="H239" s="28">
        <v>50561.2</v>
      </c>
      <c r="I239" s="29">
        <v>50561.2</v>
      </c>
      <c r="J239" s="28" t="s">
        <v>15</v>
      </c>
      <c r="K239" s="29">
        <f t="shared" si="3"/>
        <v>1</v>
      </c>
    </row>
    <row r="240" spans="1:11" x14ac:dyDescent="0.2">
      <c r="A240" s="1" t="s">
        <v>16</v>
      </c>
      <c r="C240" s="22"/>
      <c r="D240" s="157"/>
      <c r="E240" s="23" t="s">
        <v>444</v>
      </c>
      <c r="F240" s="24"/>
      <c r="G240" s="24"/>
      <c r="H240" s="30">
        <v>50561.2</v>
      </c>
      <c r="I240" s="31">
        <v>50561.2</v>
      </c>
      <c r="J240" s="30"/>
      <c r="K240" s="31">
        <f t="shared" si="3"/>
        <v>1</v>
      </c>
    </row>
    <row r="241" spans="1:11" x14ac:dyDescent="0.2">
      <c r="A241" s="1" t="s">
        <v>528</v>
      </c>
      <c r="C241" s="173"/>
      <c r="D241" s="174"/>
      <c r="E241" s="175" t="s">
        <v>529</v>
      </c>
      <c r="F241" s="176"/>
      <c r="G241" s="176"/>
      <c r="H241" s="177">
        <v>50561.2</v>
      </c>
      <c r="I241" s="178">
        <v>50561.2</v>
      </c>
      <c r="J241" s="177"/>
      <c r="K241" s="178">
        <f t="shared" si="3"/>
        <v>1</v>
      </c>
    </row>
    <row r="242" spans="1:11" hidden="1" x14ac:dyDescent="0.2">
      <c r="A242" s="1" t="s">
        <v>528</v>
      </c>
      <c r="C242" s="173"/>
      <c r="D242" s="174"/>
      <c r="E242" s="175"/>
      <c r="F242" s="176" t="s">
        <v>530</v>
      </c>
      <c r="G242" s="176" t="s">
        <v>690</v>
      </c>
      <c r="H242" s="177"/>
      <c r="I242" s="178">
        <v>50561.2</v>
      </c>
      <c r="J242" s="177"/>
      <c r="K242" s="178" t="str">
        <f t="shared" si="3"/>
        <v>***</v>
      </c>
    </row>
    <row r="243" spans="1:11" x14ac:dyDescent="0.2">
      <c r="A243" s="1" t="s">
        <v>13</v>
      </c>
      <c r="C243" s="19" t="s">
        <v>519</v>
      </c>
      <c r="D243" s="25" t="s">
        <v>438</v>
      </c>
      <c r="E243" s="20" t="s">
        <v>439</v>
      </c>
      <c r="F243" s="21"/>
      <c r="G243" s="21"/>
      <c r="H243" s="28">
        <v>568711.30000000005</v>
      </c>
      <c r="I243" s="29">
        <v>568711.30000000005</v>
      </c>
      <c r="J243" s="28" t="s">
        <v>15</v>
      </c>
      <c r="K243" s="29">
        <f t="shared" si="3"/>
        <v>1</v>
      </c>
    </row>
    <row r="244" spans="1:11" x14ac:dyDescent="0.2">
      <c r="A244" s="1" t="s">
        <v>16</v>
      </c>
      <c r="C244" s="22"/>
      <c r="D244" s="157"/>
      <c r="E244" s="23" t="s">
        <v>478</v>
      </c>
      <c r="F244" s="24"/>
      <c r="G244" s="24"/>
      <c r="H244" s="30">
        <v>568711.30000000005</v>
      </c>
      <c r="I244" s="31">
        <v>568711.30000000005</v>
      </c>
      <c r="J244" s="30"/>
      <c r="K244" s="31">
        <f t="shared" si="3"/>
        <v>1</v>
      </c>
    </row>
    <row r="245" spans="1:11" ht="13.5" thickBot="1" x14ac:dyDescent="0.25">
      <c r="A245" s="1" t="s">
        <v>528</v>
      </c>
      <c r="C245" s="173"/>
      <c r="D245" s="174"/>
      <c r="E245" s="175" t="s">
        <v>529</v>
      </c>
      <c r="F245" s="176"/>
      <c r="G245" s="176"/>
      <c r="H245" s="177">
        <v>568711.30000000005</v>
      </c>
      <c r="I245" s="178">
        <v>568711.30000000005</v>
      </c>
      <c r="J245" s="177"/>
      <c r="K245" s="178">
        <f t="shared" si="3"/>
        <v>1</v>
      </c>
    </row>
    <row r="246" spans="1:11" ht="13.5" hidden="1" thickBot="1" x14ac:dyDescent="0.25">
      <c r="A246" s="1" t="s">
        <v>528</v>
      </c>
      <c r="C246" s="173"/>
      <c r="D246" s="174"/>
      <c r="E246" s="175"/>
      <c r="F246" s="176" t="s">
        <v>530</v>
      </c>
      <c r="G246" s="176" t="s">
        <v>691</v>
      </c>
      <c r="H246" s="177"/>
      <c r="I246" s="178">
        <v>568711.30000000005</v>
      </c>
      <c r="J246" s="177"/>
      <c r="K246" s="178" t="str">
        <f t="shared" si="3"/>
        <v>***</v>
      </c>
    </row>
    <row r="247" spans="1:11" ht="13.5" thickBot="1" x14ac:dyDescent="0.25">
      <c r="A247" s="1" t="s">
        <v>12</v>
      </c>
      <c r="C247" s="171" t="s">
        <v>341</v>
      </c>
      <c r="D247" s="172"/>
      <c r="E247" s="144"/>
      <c r="F247" s="9"/>
      <c r="G247" s="9"/>
      <c r="H247" s="179" t="s">
        <v>551</v>
      </c>
      <c r="I247" s="15">
        <v>3614890.2</v>
      </c>
      <c r="J247" s="27"/>
      <c r="K247" s="180" t="s">
        <v>25</v>
      </c>
    </row>
    <row r="248" spans="1:11" ht="13.5" thickBot="1" x14ac:dyDescent="0.25">
      <c r="A248" s="1" t="s">
        <v>12</v>
      </c>
      <c r="C248" s="171" t="s">
        <v>342</v>
      </c>
      <c r="D248" s="172"/>
      <c r="E248" s="144"/>
      <c r="F248" s="9"/>
      <c r="G248" s="9"/>
      <c r="H248" s="27"/>
      <c r="I248" s="15"/>
      <c r="J248" s="27"/>
      <c r="K248" s="15"/>
    </row>
    <row r="249" spans="1:11" x14ac:dyDescent="0.2">
      <c r="A249" s="1" t="s">
        <v>13</v>
      </c>
      <c r="C249" s="19" t="s">
        <v>19</v>
      </c>
      <c r="D249" s="25" t="s">
        <v>692</v>
      </c>
      <c r="E249" s="20" t="s">
        <v>693</v>
      </c>
      <c r="F249" s="21"/>
      <c r="G249" s="21"/>
      <c r="H249" s="28">
        <v>0</v>
      </c>
      <c r="I249" s="29">
        <v>2092269.8</v>
      </c>
      <c r="J249" s="28" t="s">
        <v>15</v>
      </c>
      <c r="K249" s="29" t="str">
        <f t="shared" ref="K249:K258" si="4">IF(H249=0,"***",I249/H249)</f>
        <v>***</v>
      </c>
    </row>
    <row r="250" spans="1:11" x14ac:dyDescent="0.2">
      <c r="A250" s="1" t="s">
        <v>16</v>
      </c>
      <c r="C250" s="22"/>
      <c r="D250" s="157"/>
      <c r="E250" s="23" t="s">
        <v>70</v>
      </c>
      <c r="F250" s="24"/>
      <c r="G250" s="24"/>
      <c r="H250" s="30">
        <v>0</v>
      </c>
      <c r="I250" s="31">
        <v>49996</v>
      </c>
      <c r="J250" s="30"/>
      <c r="K250" s="31" t="str">
        <f t="shared" si="4"/>
        <v>***</v>
      </c>
    </row>
    <row r="251" spans="1:11" x14ac:dyDescent="0.2">
      <c r="A251" s="1" t="s">
        <v>528</v>
      </c>
      <c r="C251" s="173"/>
      <c r="D251" s="174"/>
      <c r="E251" s="175" t="s">
        <v>694</v>
      </c>
      <c r="F251" s="176"/>
      <c r="G251" s="176"/>
      <c r="H251" s="177">
        <v>0</v>
      </c>
      <c r="I251" s="178">
        <v>49996</v>
      </c>
      <c r="J251" s="177"/>
      <c r="K251" s="178" t="str">
        <f t="shared" si="4"/>
        <v>***</v>
      </c>
    </row>
    <row r="252" spans="1:11" hidden="1" x14ac:dyDescent="0.2">
      <c r="A252" s="1" t="s">
        <v>528</v>
      </c>
      <c r="C252" s="173"/>
      <c r="D252" s="174"/>
      <c r="E252" s="175"/>
      <c r="F252" s="176" t="s">
        <v>548</v>
      </c>
      <c r="G252" s="176" t="s">
        <v>695</v>
      </c>
      <c r="H252" s="177"/>
      <c r="I252" s="178">
        <v>49996</v>
      </c>
      <c r="J252" s="177"/>
      <c r="K252" s="178" t="str">
        <f t="shared" si="4"/>
        <v>***</v>
      </c>
    </row>
    <row r="253" spans="1:11" x14ac:dyDescent="0.2">
      <c r="A253" s="1" t="s">
        <v>16</v>
      </c>
      <c r="C253" s="22"/>
      <c r="D253" s="157"/>
      <c r="E253" s="23" t="s">
        <v>480</v>
      </c>
      <c r="F253" s="24"/>
      <c r="G253" s="24"/>
      <c r="H253" s="30">
        <v>0</v>
      </c>
      <c r="I253" s="31">
        <v>2012273.8</v>
      </c>
      <c r="J253" s="30"/>
      <c r="K253" s="31" t="str">
        <f t="shared" si="4"/>
        <v>***</v>
      </c>
    </row>
    <row r="254" spans="1:11" x14ac:dyDescent="0.2">
      <c r="A254" s="1" t="s">
        <v>528</v>
      </c>
      <c r="C254" s="173"/>
      <c r="D254" s="174"/>
      <c r="E254" s="175" t="s">
        <v>696</v>
      </c>
      <c r="F254" s="176"/>
      <c r="G254" s="176"/>
      <c r="H254" s="177">
        <v>0</v>
      </c>
      <c r="I254" s="178">
        <v>2012273.8</v>
      </c>
      <c r="J254" s="177"/>
      <c r="K254" s="178" t="str">
        <f t="shared" si="4"/>
        <v>***</v>
      </c>
    </row>
    <row r="255" spans="1:11" hidden="1" x14ac:dyDescent="0.2">
      <c r="A255" s="1" t="s">
        <v>528</v>
      </c>
      <c r="C255" s="173"/>
      <c r="D255" s="174"/>
      <c r="E255" s="175"/>
      <c r="F255" s="176" t="s">
        <v>548</v>
      </c>
      <c r="G255" s="176" t="s">
        <v>695</v>
      </c>
      <c r="H255" s="177"/>
      <c r="I255" s="178">
        <v>2012273.8</v>
      </c>
      <c r="J255" s="177"/>
      <c r="K255" s="178" t="str">
        <f t="shared" si="4"/>
        <v>***</v>
      </c>
    </row>
    <row r="256" spans="1:11" x14ac:dyDescent="0.2">
      <c r="A256" s="1" t="s">
        <v>16</v>
      </c>
      <c r="C256" s="22"/>
      <c r="D256" s="157"/>
      <c r="E256" s="23" t="s">
        <v>490</v>
      </c>
      <c r="F256" s="24"/>
      <c r="G256" s="24"/>
      <c r="H256" s="30">
        <v>0</v>
      </c>
      <c r="I256" s="31">
        <v>30000</v>
      </c>
      <c r="J256" s="30"/>
      <c r="K256" s="31" t="str">
        <f t="shared" si="4"/>
        <v>***</v>
      </c>
    </row>
    <row r="257" spans="1:11" ht="13.5" thickBot="1" x14ac:dyDescent="0.25">
      <c r="A257" s="1" t="s">
        <v>528</v>
      </c>
      <c r="C257" s="173"/>
      <c r="D257" s="174"/>
      <c r="E257" s="175" t="s">
        <v>697</v>
      </c>
      <c r="F257" s="176"/>
      <c r="G257" s="176"/>
      <c r="H257" s="177">
        <v>0</v>
      </c>
      <c r="I257" s="178">
        <v>30000</v>
      </c>
      <c r="J257" s="177"/>
      <c r="K257" s="178" t="str">
        <f t="shared" si="4"/>
        <v>***</v>
      </c>
    </row>
    <row r="258" spans="1:11" ht="13.5" hidden="1" thickBot="1" x14ac:dyDescent="0.25">
      <c r="A258" s="1" t="s">
        <v>528</v>
      </c>
      <c r="C258" s="173"/>
      <c r="D258" s="174"/>
      <c r="E258" s="175"/>
      <c r="F258" s="176" t="s">
        <v>548</v>
      </c>
      <c r="G258" s="176" t="s">
        <v>695</v>
      </c>
      <c r="H258" s="177"/>
      <c r="I258" s="178">
        <v>30000</v>
      </c>
      <c r="J258" s="177"/>
      <c r="K258" s="178" t="str">
        <f t="shared" si="4"/>
        <v>***</v>
      </c>
    </row>
    <row r="259" spans="1:11" ht="13.5" thickBot="1" x14ac:dyDescent="0.25">
      <c r="A259" s="1" t="s">
        <v>12</v>
      </c>
      <c r="C259" s="171" t="s">
        <v>343</v>
      </c>
      <c r="D259" s="172"/>
      <c r="E259" s="144"/>
      <c r="F259" s="9"/>
      <c r="G259" s="9"/>
      <c r="H259" s="179" t="s">
        <v>551</v>
      </c>
      <c r="I259" s="15">
        <v>2092269.8</v>
      </c>
      <c r="J259" s="27"/>
      <c r="K259" s="180" t="s">
        <v>25</v>
      </c>
    </row>
    <row r="260" spans="1:11" ht="13.5" thickBot="1" x14ac:dyDescent="0.25">
      <c r="A260" s="1" t="s">
        <v>21</v>
      </c>
      <c r="C260" s="6" t="s">
        <v>22</v>
      </c>
      <c r="D260" s="12"/>
      <c r="E260" s="7"/>
      <c r="F260" s="8"/>
      <c r="G260" s="8"/>
      <c r="H260" s="181" t="s">
        <v>551</v>
      </c>
      <c r="I260" s="182">
        <f>SUM(I13:I259)/5</f>
        <v>5775409.9999999991</v>
      </c>
      <c r="J260" s="181" t="e">
        <f>I260-#REF!</f>
        <v>#REF!</v>
      </c>
      <c r="K260" s="183" t="s">
        <v>25</v>
      </c>
    </row>
    <row r="261" spans="1:11" x14ac:dyDescent="0.2">
      <c r="A261" s="1" t="s">
        <v>1</v>
      </c>
      <c r="D261" s="11"/>
      <c r="H261" s="26"/>
      <c r="I261" s="26"/>
      <c r="J261" s="26"/>
      <c r="K261" s="26"/>
    </row>
    <row r="262" spans="1:11" x14ac:dyDescent="0.2">
      <c r="C262" s="188" t="s">
        <v>1890</v>
      </c>
    </row>
  </sheetData>
  <mergeCells count="1">
    <mergeCell ref="H10:K10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N189"/>
  <sheetViews>
    <sheetView showGridLines="0" topLeftCell="B1" workbookViewId="0">
      <selection activeCell="C1" sqref="C1"/>
    </sheetView>
  </sheetViews>
  <sheetFormatPr defaultRowHeight="12.75" x14ac:dyDescent="0.2"/>
  <cols>
    <col min="1" max="1" width="4.28515625" style="1" hidden="1" customWidth="1"/>
    <col min="2" max="2" width="0.85546875" style="1" customWidth="1"/>
    <col min="3" max="3" width="26.140625" style="1" customWidth="1"/>
    <col min="4" max="4" width="8.7109375" style="1" customWidth="1"/>
    <col min="5" max="5" width="48.28515625" style="1" customWidth="1"/>
    <col min="6" max="6" width="4.42578125" style="18" hidden="1" customWidth="1"/>
    <col min="7" max="7" width="36.140625" style="18" hidden="1" customWidth="1"/>
    <col min="8" max="9" width="15" style="18" customWidth="1"/>
    <col min="10" max="10" width="8.7109375" style="18" hidden="1" customWidth="1"/>
    <col min="11" max="11" width="8.28515625" style="18" customWidth="1"/>
    <col min="12" max="14" width="9.140625" style="18"/>
    <col min="257" max="257" width="0" hidden="1" customWidth="1"/>
    <col min="258" max="258" width="0.85546875" customWidth="1"/>
    <col min="259" max="259" width="26.140625" customWidth="1"/>
    <col min="260" max="260" width="8.7109375" customWidth="1"/>
    <col min="261" max="261" width="48.28515625" customWidth="1"/>
    <col min="262" max="263" width="0" hidden="1" customWidth="1"/>
    <col min="264" max="265" width="15" customWidth="1"/>
    <col min="266" max="266" width="0" hidden="1" customWidth="1"/>
    <col min="267" max="267" width="8.28515625" customWidth="1"/>
    <col min="513" max="513" width="0" hidden="1" customWidth="1"/>
    <col min="514" max="514" width="0.85546875" customWidth="1"/>
    <col min="515" max="515" width="26.140625" customWidth="1"/>
    <col min="516" max="516" width="8.7109375" customWidth="1"/>
    <col min="517" max="517" width="48.28515625" customWidth="1"/>
    <col min="518" max="519" width="0" hidden="1" customWidth="1"/>
    <col min="520" max="521" width="15" customWidth="1"/>
    <col min="522" max="522" width="0" hidden="1" customWidth="1"/>
    <col min="523" max="523" width="8.28515625" customWidth="1"/>
    <col min="769" max="769" width="0" hidden="1" customWidth="1"/>
    <col min="770" max="770" width="0.85546875" customWidth="1"/>
    <col min="771" max="771" width="26.140625" customWidth="1"/>
    <col min="772" max="772" width="8.7109375" customWidth="1"/>
    <col min="773" max="773" width="48.28515625" customWidth="1"/>
    <col min="774" max="775" width="0" hidden="1" customWidth="1"/>
    <col min="776" max="777" width="15" customWidth="1"/>
    <col min="778" max="778" width="0" hidden="1" customWidth="1"/>
    <col min="779" max="779" width="8.28515625" customWidth="1"/>
    <col min="1025" max="1025" width="0" hidden="1" customWidth="1"/>
    <col min="1026" max="1026" width="0.85546875" customWidth="1"/>
    <col min="1027" max="1027" width="26.140625" customWidth="1"/>
    <col min="1028" max="1028" width="8.7109375" customWidth="1"/>
    <col min="1029" max="1029" width="48.28515625" customWidth="1"/>
    <col min="1030" max="1031" width="0" hidden="1" customWidth="1"/>
    <col min="1032" max="1033" width="15" customWidth="1"/>
    <col min="1034" max="1034" width="0" hidden="1" customWidth="1"/>
    <col min="1035" max="1035" width="8.28515625" customWidth="1"/>
    <col min="1281" max="1281" width="0" hidden="1" customWidth="1"/>
    <col min="1282" max="1282" width="0.85546875" customWidth="1"/>
    <col min="1283" max="1283" width="26.140625" customWidth="1"/>
    <col min="1284" max="1284" width="8.7109375" customWidth="1"/>
    <col min="1285" max="1285" width="48.28515625" customWidth="1"/>
    <col min="1286" max="1287" width="0" hidden="1" customWidth="1"/>
    <col min="1288" max="1289" width="15" customWidth="1"/>
    <col min="1290" max="1290" width="0" hidden="1" customWidth="1"/>
    <col min="1291" max="1291" width="8.28515625" customWidth="1"/>
    <col min="1537" max="1537" width="0" hidden="1" customWidth="1"/>
    <col min="1538" max="1538" width="0.85546875" customWidth="1"/>
    <col min="1539" max="1539" width="26.140625" customWidth="1"/>
    <col min="1540" max="1540" width="8.7109375" customWidth="1"/>
    <col min="1541" max="1541" width="48.28515625" customWidth="1"/>
    <col min="1542" max="1543" width="0" hidden="1" customWidth="1"/>
    <col min="1544" max="1545" width="15" customWidth="1"/>
    <col min="1546" max="1546" width="0" hidden="1" customWidth="1"/>
    <col min="1547" max="1547" width="8.28515625" customWidth="1"/>
    <col min="1793" max="1793" width="0" hidden="1" customWidth="1"/>
    <col min="1794" max="1794" width="0.85546875" customWidth="1"/>
    <col min="1795" max="1795" width="26.140625" customWidth="1"/>
    <col min="1796" max="1796" width="8.7109375" customWidth="1"/>
    <col min="1797" max="1797" width="48.28515625" customWidth="1"/>
    <col min="1798" max="1799" width="0" hidden="1" customWidth="1"/>
    <col min="1800" max="1801" width="15" customWidth="1"/>
    <col min="1802" max="1802" width="0" hidden="1" customWidth="1"/>
    <col min="1803" max="1803" width="8.28515625" customWidth="1"/>
    <col min="2049" max="2049" width="0" hidden="1" customWidth="1"/>
    <col min="2050" max="2050" width="0.85546875" customWidth="1"/>
    <col min="2051" max="2051" width="26.140625" customWidth="1"/>
    <col min="2052" max="2052" width="8.7109375" customWidth="1"/>
    <col min="2053" max="2053" width="48.28515625" customWidth="1"/>
    <col min="2054" max="2055" width="0" hidden="1" customWidth="1"/>
    <col min="2056" max="2057" width="15" customWidth="1"/>
    <col min="2058" max="2058" width="0" hidden="1" customWidth="1"/>
    <col min="2059" max="2059" width="8.28515625" customWidth="1"/>
    <col min="2305" max="2305" width="0" hidden="1" customWidth="1"/>
    <col min="2306" max="2306" width="0.85546875" customWidth="1"/>
    <col min="2307" max="2307" width="26.140625" customWidth="1"/>
    <col min="2308" max="2308" width="8.7109375" customWidth="1"/>
    <col min="2309" max="2309" width="48.28515625" customWidth="1"/>
    <col min="2310" max="2311" width="0" hidden="1" customWidth="1"/>
    <col min="2312" max="2313" width="15" customWidth="1"/>
    <col min="2314" max="2314" width="0" hidden="1" customWidth="1"/>
    <col min="2315" max="2315" width="8.28515625" customWidth="1"/>
    <col min="2561" max="2561" width="0" hidden="1" customWidth="1"/>
    <col min="2562" max="2562" width="0.85546875" customWidth="1"/>
    <col min="2563" max="2563" width="26.140625" customWidth="1"/>
    <col min="2564" max="2564" width="8.7109375" customWidth="1"/>
    <col min="2565" max="2565" width="48.28515625" customWidth="1"/>
    <col min="2566" max="2567" width="0" hidden="1" customWidth="1"/>
    <col min="2568" max="2569" width="15" customWidth="1"/>
    <col min="2570" max="2570" width="0" hidden="1" customWidth="1"/>
    <col min="2571" max="2571" width="8.28515625" customWidth="1"/>
    <col min="2817" max="2817" width="0" hidden="1" customWidth="1"/>
    <col min="2818" max="2818" width="0.85546875" customWidth="1"/>
    <col min="2819" max="2819" width="26.140625" customWidth="1"/>
    <col min="2820" max="2820" width="8.7109375" customWidth="1"/>
    <col min="2821" max="2821" width="48.28515625" customWidth="1"/>
    <col min="2822" max="2823" width="0" hidden="1" customWidth="1"/>
    <col min="2824" max="2825" width="15" customWidth="1"/>
    <col min="2826" max="2826" width="0" hidden="1" customWidth="1"/>
    <col min="2827" max="2827" width="8.28515625" customWidth="1"/>
    <col min="3073" max="3073" width="0" hidden="1" customWidth="1"/>
    <col min="3074" max="3074" width="0.85546875" customWidth="1"/>
    <col min="3075" max="3075" width="26.140625" customWidth="1"/>
    <col min="3076" max="3076" width="8.7109375" customWidth="1"/>
    <col min="3077" max="3077" width="48.28515625" customWidth="1"/>
    <col min="3078" max="3079" width="0" hidden="1" customWidth="1"/>
    <col min="3080" max="3081" width="15" customWidth="1"/>
    <col min="3082" max="3082" width="0" hidden="1" customWidth="1"/>
    <col min="3083" max="3083" width="8.28515625" customWidth="1"/>
    <col min="3329" max="3329" width="0" hidden="1" customWidth="1"/>
    <col min="3330" max="3330" width="0.85546875" customWidth="1"/>
    <col min="3331" max="3331" width="26.140625" customWidth="1"/>
    <col min="3332" max="3332" width="8.7109375" customWidth="1"/>
    <col min="3333" max="3333" width="48.28515625" customWidth="1"/>
    <col min="3334" max="3335" width="0" hidden="1" customWidth="1"/>
    <col min="3336" max="3337" width="15" customWidth="1"/>
    <col min="3338" max="3338" width="0" hidden="1" customWidth="1"/>
    <col min="3339" max="3339" width="8.28515625" customWidth="1"/>
    <col min="3585" max="3585" width="0" hidden="1" customWidth="1"/>
    <col min="3586" max="3586" width="0.85546875" customWidth="1"/>
    <col min="3587" max="3587" width="26.140625" customWidth="1"/>
    <col min="3588" max="3588" width="8.7109375" customWidth="1"/>
    <col min="3589" max="3589" width="48.28515625" customWidth="1"/>
    <col min="3590" max="3591" width="0" hidden="1" customWidth="1"/>
    <col min="3592" max="3593" width="15" customWidth="1"/>
    <col min="3594" max="3594" width="0" hidden="1" customWidth="1"/>
    <col min="3595" max="3595" width="8.28515625" customWidth="1"/>
    <col min="3841" max="3841" width="0" hidden="1" customWidth="1"/>
    <col min="3842" max="3842" width="0.85546875" customWidth="1"/>
    <col min="3843" max="3843" width="26.140625" customWidth="1"/>
    <col min="3844" max="3844" width="8.7109375" customWidth="1"/>
    <col min="3845" max="3845" width="48.28515625" customWidth="1"/>
    <col min="3846" max="3847" width="0" hidden="1" customWidth="1"/>
    <col min="3848" max="3849" width="15" customWidth="1"/>
    <col min="3850" max="3850" width="0" hidden="1" customWidth="1"/>
    <col min="3851" max="3851" width="8.28515625" customWidth="1"/>
    <col min="4097" max="4097" width="0" hidden="1" customWidth="1"/>
    <col min="4098" max="4098" width="0.85546875" customWidth="1"/>
    <col min="4099" max="4099" width="26.140625" customWidth="1"/>
    <col min="4100" max="4100" width="8.7109375" customWidth="1"/>
    <col min="4101" max="4101" width="48.28515625" customWidth="1"/>
    <col min="4102" max="4103" width="0" hidden="1" customWidth="1"/>
    <col min="4104" max="4105" width="15" customWidth="1"/>
    <col min="4106" max="4106" width="0" hidden="1" customWidth="1"/>
    <col min="4107" max="4107" width="8.28515625" customWidth="1"/>
    <col min="4353" max="4353" width="0" hidden="1" customWidth="1"/>
    <col min="4354" max="4354" width="0.85546875" customWidth="1"/>
    <col min="4355" max="4355" width="26.140625" customWidth="1"/>
    <col min="4356" max="4356" width="8.7109375" customWidth="1"/>
    <col min="4357" max="4357" width="48.28515625" customWidth="1"/>
    <col min="4358" max="4359" width="0" hidden="1" customWidth="1"/>
    <col min="4360" max="4361" width="15" customWidth="1"/>
    <col min="4362" max="4362" width="0" hidden="1" customWidth="1"/>
    <col min="4363" max="4363" width="8.28515625" customWidth="1"/>
    <col min="4609" max="4609" width="0" hidden="1" customWidth="1"/>
    <col min="4610" max="4610" width="0.85546875" customWidth="1"/>
    <col min="4611" max="4611" width="26.140625" customWidth="1"/>
    <col min="4612" max="4612" width="8.7109375" customWidth="1"/>
    <col min="4613" max="4613" width="48.28515625" customWidth="1"/>
    <col min="4614" max="4615" width="0" hidden="1" customWidth="1"/>
    <col min="4616" max="4617" width="15" customWidth="1"/>
    <col min="4618" max="4618" width="0" hidden="1" customWidth="1"/>
    <col min="4619" max="4619" width="8.28515625" customWidth="1"/>
    <col min="4865" max="4865" width="0" hidden="1" customWidth="1"/>
    <col min="4866" max="4866" width="0.85546875" customWidth="1"/>
    <col min="4867" max="4867" width="26.140625" customWidth="1"/>
    <col min="4868" max="4868" width="8.7109375" customWidth="1"/>
    <col min="4869" max="4869" width="48.28515625" customWidth="1"/>
    <col min="4870" max="4871" width="0" hidden="1" customWidth="1"/>
    <col min="4872" max="4873" width="15" customWidth="1"/>
    <col min="4874" max="4874" width="0" hidden="1" customWidth="1"/>
    <col min="4875" max="4875" width="8.28515625" customWidth="1"/>
    <col min="5121" max="5121" width="0" hidden="1" customWidth="1"/>
    <col min="5122" max="5122" width="0.85546875" customWidth="1"/>
    <col min="5123" max="5123" width="26.140625" customWidth="1"/>
    <col min="5124" max="5124" width="8.7109375" customWidth="1"/>
    <col min="5125" max="5125" width="48.28515625" customWidth="1"/>
    <col min="5126" max="5127" width="0" hidden="1" customWidth="1"/>
    <col min="5128" max="5129" width="15" customWidth="1"/>
    <col min="5130" max="5130" width="0" hidden="1" customWidth="1"/>
    <col min="5131" max="5131" width="8.28515625" customWidth="1"/>
    <col min="5377" max="5377" width="0" hidden="1" customWidth="1"/>
    <col min="5378" max="5378" width="0.85546875" customWidth="1"/>
    <col min="5379" max="5379" width="26.140625" customWidth="1"/>
    <col min="5380" max="5380" width="8.7109375" customWidth="1"/>
    <col min="5381" max="5381" width="48.28515625" customWidth="1"/>
    <col min="5382" max="5383" width="0" hidden="1" customWidth="1"/>
    <col min="5384" max="5385" width="15" customWidth="1"/>
    <col min="5386" max="5386" width="0" hidden="1" customWidth="1"/>
    <col min="5387" max="5387" width="8.28515625" customWidth="1"/>
    <col min="5633" max="5633" width="0" hidden="1" customWidth="1"/>
    <col min="5634" max="5634" width="0.85546875" customWidth="1"/>
    <col min="5635" max="5635" width="26.140625" customWidth="1"/>
    <col min="5636" max="5636" width="8.7109375" customWidth="1"/>
    <col min="5637" max="5637" width="48.28515625" customWidth="1"/>
    <col min="5638" max="5639" width="0" hidden="1" customWidth="1"/>
    <col min="5640" max="5641" width="15" customWidth="1"/>
    <col min="5642" max="5642" width="0" hidden="1" customWidth="1"/>
    <col min="5643" max="5643" width="8.28515625" customWidth="1"/>
    <col min="5889" max="5889" width="0" hidden="1" customWidth="1"/>
    <col min="5890" max="5890" width="0.85546875" customWidth="1"/>
    <col min="5891" max="5891" width="26.140625" customWidth="1"/>
    <col min="5892" max="5892" width="8.7109375" customWidth="1"/>
    <col min="5893" max="5893" width="48.28515625" customWidth="1"/>
    <col min="5894" max="5895" width="0" hidden="1" customWidth="1"/>
    <col min="5896" max="5897" width="15" customWidth="1"/>
    <col min="5898" max="5898" width="0" hidden="1" customWidth="1"/>
    <col min="5899" max="5899" width="8.28515625" customWidth="1"/>
    <col min="6145" max="6145" width="0" hidden="1" customWidth="1"/>
    <col min="6146" max="6146" width="0.85546875" customWidth="1"/>
    <col min="6147" max="6147" width="26.140625" customWidth="1"/>
    <col min="6148" max="6148" width="8.7109375" customWidth="1"/>
    <col min="6149" max="6149" width="48.28515625" customWidth="1"/>
    <col min="6150" max="6151" width="0" hidden="1" customWidth="1"/>
    <col min="6152" max="6153" width="15" customWidth="1"/>
    <col min="6154" max="6154" width="0" hidden="1" customWidth="1"/>
    <col min="6155" max="6155" width="8.28515625" customWidth="1"/>
    <col min="6401" max="6401" width="0" hidden="1" customWidth="1"/>
    <col min="6402" max="6402" width="0.85546875" customWidth="1"/>
    <col min="6403" max="6403" width="26.140625" customWidth="1"/>
    <col min="6404" max="6404" width="8.7109375" customWidth="1"/>
    <col min="6405" max="6405" width="48.28515625" customWidth="1"/>
    <col min="6406" max="6407" width="0" hidden="1" customWidth="1"/>
    <col min="6408" max="6409" width="15" customWidth="1"/>
    <col min="6410" max="6410" width="0" hidden="1" customWidth="1"/>
    <col min="6411" max="6411" width="8.28515625" customWidth="1"/>
    <col min="6657" max="6657" width="0" hidden="1" customWidth="1"/>
    <col min="6658" max="6658" width="0.85546875" customWidth="1"/>
    <col min="6659" max="6659" width="26.140625" customWidth="1"/>
    <col min="6660" max="6660" width="8.7109375" customWidth="1"/>
    <col min="6661" max="6661" width="48.28515625" customWidth="1"/>
    <col min="6662" max="6663" width="0" hidden="1" customWidth="1"/>
    <col min="6664" max="6665" width="15" customWidth="1"/>
    <col min="6666" max="6666" width="0" hidden="1" customWidth="1"/>
    <col min="6667" max="6667" width="8.28515625" customWidth="1"/>
    <col min="6913" max="6913" width="0" hidden="1" customWidth="1"/>
    <col min="6914" max="6914" width="0.85546875" customWidth="1"/>
    <col min="6915" max="6915" width="26.140625" customWidth="1"/>
    <col min="6916" max="6916" width="8.7109375" customWidth="1"/>
    <col min="6917" max="6917" width="48.28515625" customWidth="1"/>
    <col min="6918" max="6919" width="0" hidden="1" customWidth="1"/>
    <col min="6920" max="6921" width="15" customWidth="1"/>
    <col min="6922" max="6922" width="0" hidden="1" customWidth="1"/>
    <col min="6923" max="6923" width="8.28515625" customWidth="1"/>
    <col min="7169" max="7169" width="0" hidden="1" customWidth="1"/>
    <col min="7170" max="7170" width="0.85546875" customWidth="1"/>
    <col min="7171" max="7171" width="26.140625" customWidth="1"/>
    <col min="7172" max="7172" width="8.7109375" customWidth="1"/>
    <col min="7173" max="7173" width="48.28515625" customWidth="1"/>
    <col min="7174" max="7175" width="0" hidden="1" customWidth="1"/>
    <col min="7176" max="7177" width="15" customWidth="1"/>
    <col min="7178" max="7178" width="0" hidden="1" customWidth="1"/>
    <col min="7179" max="7179" width="8.28515625" customWidth="1"/>
    <col min="7425" max="7425" width="0" hidden="1" customWidth="1"/>
    <col min="7426" max="7426" width="0.85546875" customWidth="1"/>
    <col min="7427" max="7427" width="26.140625" customWidth="1"/>
    <col min="7428" max="7428" width="8.7109375" customWidth="1"/>
    <col min="7429" max="7429" width="48.28515625" customWidth="1"/>
    <col min="7430" max="7431" width="0" hidden="1" customWidth="1"/>
    <col min="7432" max="7433" width="15" customWidth="1"/>
    <col min="7434" max="7434" width="0" hidden="1" customWidth="1"/>
    <col min="7435" max="7435" width="8.28515625" customWidth="1"/>
    <col min="7681" max="7681" width="0" hidden="1" customWidth="1"/>
    <col min="7682" max="7682" width="0.85546875" customWidth="1"/>
    <col min="7683" max="7683" width="26.140625" customWidth="1"/>
    <col min="7684" max="7684" width="8.7109375" customWidth="1"/>
    <col min="7685" max="7685" width="48.28515625" customWidth="1"/>
    <col min="7686" max="7687" width="0" hidden="1" customWidth="1"/>
    <col min="7688" max="7689" width="15" customWidth="1"/>
    <col min="7690" max="7690" width="0" hidden="1" customWidth="1"/>
    <col min="7691" max="7691" width="8.28515625" customWidth="1"/>
    <col min="7937" max="7937" width="0" hidden="1" customWidth="1"/>
    <col min="7938" max="7938" width="0.85546875" customWidth="1"/>
    <col min="7939" max="7939" width="26.140625" customWidth="1"/>
    <col min="7940" max="7940" width="8.7109375" customWidth="1"/>
    <col min="7941" max="7941" width="48.28515625" customWidth="1"/>
    <col min="7942" max="7943" width="0" hidden="1" customWidth="1"/>
    <col min="7944" max="7945" width="15" customWidth="1"/>
    <col min="7946" max="7946" width="0" hidden="1" customWidth="1"/>
    <col min="7947" max="7947" width="8.28515625" customWidth="1"/>
    <col min="8193" max="8193" width="0" hidden="1" customWidth="1"/>
    <col min="8194" max="8194" width="0.85546875" customWidth="1"/>
    <col min="8195" max="8195" width="26.140625" customWidth="1"/>
    <col min="8196" max="8196" width="8.7109375" customWidth="1"/>
    <col min="8197" max="8197" width="48.28515625" customWidth="1"/>
    <col min="8198" max="8199" width="0" hidden="1" customWidth="1"/>
    <col min="8200" max="8201" width="15" customWidth="1"/>
    <col min="8202" max="8202" width="0" hidden="1" customWidth="1"/>
    <col min="8203" max="8203" width="8.28515625" customWidth="1"/>
    <col min="8449" max="8449" width="0" hidden="1" customWidth="1"/>
    <col min="8450" max="8450" width="0.85546875" customWidth="1"/>
    <col min="8451" max="8451" width="26.140625" customWidth="1"/>
    <col min="8452" max="8452" width="8.7109375" customWidth="1"/>
    <col min="8453" max="8453" width="48.28515625" customWidth="1"/>
    <col min="8454" max="8455" width="0" hidden="1" customWidth="1"/>
    <col min="8456" max="8457" width="15" customWidth="1"/>
    <col min="8458" max="8458" width="0" hidden="1" customWidth="1"/>
    <col min="8459" max="8459" width="8.28515625" customWidth="1"/>
    <col min="8705" max="8705" width="0" hidden="1" customWidth="1"/>
    <col min="8706" max="8706" width="0.85546875" customWidth="1"/>
    <col min="8707" max="8707" width="26.140625" customWidth="1"/>
    <col min="8708" max="8708" width="8.7109375" customWidth="1"/>
    <col min="8709" max="8709" width="48.28515625" customWidth="1"/>
    <col min="8710" max="8711" width="0" hidden="1" customWidth="1"/>
    <col min="8712" max="8713" width="15" customWidth="1"/>
    <col min="8714" max="8714" width="0" hidden="1" customWidth="1"/>
    <col min="8715" max="8715" width="8.28515625" customWidth="1"/>
    <col min="8961" max="8961" width="0" hidden="1" customWidth="1"/>
    <col min="8962" max="8962" width="0.85546875" customWidth="1"/>
    <col min="8963" max="8963" width="26.140625" customWidth="1"/>
    <col min="8964" max="8964" width="8.7109375" customWidth="1"/>
    <col min="8965" max="8965" width="48.28515625" customWidth="1"/>
    <col min="8966" max="8967" width="0" hidden="1" customWidth="1"/>
    <col min="8968" max="8969" width="15" customWidth="1"/>
    <col min="8970" max="8970" width="0" hidden="1" customWidth="1"/>
    <col min="8971" max="8971" width="8.28515625" customWidth="1"/>
    <col min="9217" max="9217" width="0" hidden="1" customWidth="1"/>
    <col min="9218" max="9218" width="0.85546875" customWidth="1"/>
    <col min="9219" max="9219" width="26.140625" customWidth="1"/>
    <col min="9220" max="9220" width="8.7109375" customWidth="1"/>
    <col min="9221" max="9221" width="48.28515625" customWidth="1"/>
    <col min="9222" max="9223" width="0" hidden="1" customWidth="1"/>
    <col min="9224" max="9225" width="15" customWidth="1"/>
    <col min="9226" max="9226" width="0" hidden="1" customWidth="1"/>
    <col min="9227" max="9227" width="8.28515625" customWidth="1"/>
    <col min="9473" max="9473" width="0" hidden="1" customWidth="1"/>
    <col min="9474" max="9474" width="0.85546875" customWidth="1"/>
    <col min="9475" max="9475" width="26.140625" customWidth="1"/>
    <col min="9476" max="9476" width="8.7109375" customWidth="1"/>
    <col min="9477" max="9477" width="48.28515625" customWidth="1"/>
    <col min="9478" max="9479" width="0" hidden="1" customWidth="1"/>
    <col min="9480" max="9481" width="15" customWidth="1"/>
    <col min="9482" max="9482" width="0" hidden="1" customWidth="1"/>
    <col min="9483" max="9483" width="8.28515625" customWidth="1"/>
    <col min="9729" max="9729" width="0" hidden="1" customWidth="1"/>
    <col min="9730" max="9730" width="0.85546875" customWidth="1"/>
    <col min="9731" max="9731" width="26.140625" customWidth="1"/>
    <col min="9732" max="9732" width="8.7109375" customWidth="1"/>
    <col min="9733" max="9733" width="48.28515625" customWidth="1"/>
    <col min="9734" max="9735" width="0" hidden="1" customWidth="1"/>
    <col min="9736" max="9737" width="15" customWidth="1"/>
    <col min="9738" max="9738" width="0" hidden="1" customWidth="1"/>
    <col min="9739" max="9739" width="8.28515625" customWidth="1"/>
    <col min="9985" max="9985" width="0" hidden="1" customWidth="1"/>
    <col min="9986" max="9986" width="0.85546875" customWidth="1"/>
    <col min="9987" max="9987" width="26.140625" customWidth="1"/>
    <col min="9988" max="9988" width="8.7109375" customWidth="1"/>
    <col min="9989" max="9989" width="48.28515625" customWidth="1"/>
    <col min="9990" max="9991" width="0" hidden="1" customWidth="1"/>
    <col min="9992" max="9993" width="15" customWidth="1"/>
    <col min="9994" max="9994" width="0" hidden="1" customWidth="1"/>
    <col min="9995" max="9995" width="8.28515625" customWidth="1"/>
    <col min="10241" max="10241" width="0" hidden="1" customWidth="1"/>
    <col min="10242" max="10242" width="0.85546875" customWidth="1"/>
    <col min="10243" max="10243" width="26.140625" customWidth="1"/>
    <col min="10244" max="10244" width="8.7109375" customWidth="1"/>
    <col min="10245" max="10245" width="48.28515625" customWidth="1"/>
    <col min="10246" max="10247" width="0" hidden="1" customWidth="1"/>
    <col min="10248" max="10249" width="15" customWidth="1"/>
    <col min="10250" max="10250" width="0" hidden="1" customWidth="1"/>
    <col min="10251" max="10251" width="8.28515625" customWidth="1"/>
    <col min="10497" max="10497" width="0" hidden="1" customWidth="1"/>
    <col min="10498" max="10498" width="0.85546875" customWidth="1"/>
    <col min="10499" max="10499" width="26.140625" customWidth="1"/>
    <col min="10500" max="10500" width="8.7109375" customWidth="1"/>
    <col min="10501" max="10501" width="48.28515625" customWidth="1"/>
    <col min="10502" max="10503" width="0" hidden="1" customWidth="1"/>
    <col min="10504" max="10505" width="15" customWidth="1"/>
    <col min="10506" max="10506" width="0" hidden="1" customWidth="1"/>
    <col min="10507" max="10507" width="8.28515625" customWidth="1"/>
    <col min="10753" max="10753" width="0" hidden="1" customWidth="1"/>
    <col min="10754" max="10754" width="0.85546875" customWidth="1"/>
    <col min="10755" max="10755" width="26.140625" customWidth="1"/>
    <col min="10756" max="10756" width="8.7109375" customWidth="1"/>
    <col min="10757" max="10757" width="48.28515625" customWidth="1"/>
    <col min="10758" max="10759" width="0" hidden="1" customWidth="1"/>
    <col min="10760" max="10761" width="15" customWidth="1"/>
    <col min="10762" max="10762" width="0" hidden="1" customWidth="1"/>
    <col min="10763" max="10763" width="8.28515625" customWidth="1"/>
    <col min="11009" max="11009" width="0" hidden="1" customWidth="1"/>
    <col min="11010" max="11010" width="0.85546875" customWidth="1"/>
    <col min="11011" max="11011" width="26.140625" customWidth="1"/>
    <col min="11012" max="11012" width="8.7109375" customWidth="1"/>
    <col min="11013" max="11013" width="48.28515625" customWidth="1"/>
    <col min="11014" max="11015" width="0" hidden="1" customWidth="1"/>
    <col min="11016" max="11017" width="15" customWidth="1"/>
    <col min="11018" max="11018" width="0" hidden="1" customWidth="1"/>
    <col min="11019" max="11019" width="8.28515625" customWidth="1"/>
    <col min="11265" max="11265" width="0" hidden="1" customWidth="1"/>
    <col min="11266" max="11266" width="0.85546875" customWidth="1"/>
    <col min="11267" max="11267" width="26.140625" customWidth="1"/>
    <col min="11268" max="11268" width="8.7109375" customWidth="1"/>
    <col min="11269" max="11269" width="48.28515625" customWidth="1"/>
    <col min="11270" max="11271" width="0" hidden="1" customWidth="1"/>
    <col min="11272" max="11273" width="15" customWidth="1"/>
    <col min="11274" max="11274" width="0" hidden="1" customWidth="1"/>
    <col min="11275" max="11275" width="8.28515625" customWidth="1"/>
    <col min="11521" max="11521" width="0" hidden="1" customWidth="1"/>
    <col min="11522" max="11522" width="0.85546875" customWidth="1"/>
    <col min="11523" max="11523" width="26.140625" customWidth="1"/>
    <col min="11524" max="11524" width="8.7109375" customWidth="1"/>
    <col min="11525" max="11525" width="48.28515625" customWidth="1"/>
    <col min="11526" max="11527" width="0" hidden="1" customWidth="1"/>
    <col min="11528" max="11529" width="15" customWidth="1"/>
    <col min="11530" max="11530" width="0" hidden="1" customWidth="1"/>
    <col min="11531" max="11531" width="8.28515625" customWidth="1"/>
    <col min="11777" max="11777" width="0" hidden="1" customWidth="1"/>
    <col min="11778" max="11778" width="0.85546875" customWidth="1"/>
    <col min="11779" max="11779" width="26.140625" customWidth="1"/>
    <col min="11780" max="11780" width="8.7109375" customWidth="1"/>
    <col min="11781" max="11781" width="48.28515625" customWidth="1"/>
    <col min="11782" max="11783" width="0" hidden="1" customWidth="1"/>
    <col min="11784" max="11785" width="15" customWidth="1"/>
    <col min="11786" max="11786" width="0" hidden="1" customWidth="1"/>
    <col min="11787" max="11787" width="8.28515625" customWidth="1"/>
    <col min="12033" max="12033" width="0" hidden="1" customWidth="1"/>
    <col min="12034" max="12034" width="0.85546875" customWidth="1"/>
    <col min="12035" max="12035" width="26.140625" customWidth="1"/>
    <col min="12036" max="12036" width="8.7109375" customWidth="1"/>
    <col min="12037" max="12037" width="48.28515625" customWidth="1"/>
    <col min="12038" max="12039" width="0" hidden="1" customWidth="1"/>
    <col min="12040" max="12041" width="15" customWidth="1"/>
    <col min="12042" max="12042" width="0" hidden="1" customWidth="1"/>
    <col min="12043" max="12043" width="8.28515625" customWidth="1"/>
    <col min="12289" max="12289" width="0" hidden="1" customWidth="1"/>
    <col min="12290" max="12290" width="0.85546875" customWidth="1"/>
    <col min="12291" max="12291" width="26.140625" customWidth="1"/>
    <col min="12292" max="12292" width="8.7109375" customWidth="1"/>
    <col min="12293" max="12293" width="48.28515625" customWidth="1"/>
    <col min="12294" max="12295" width="0" hidden="1" customWidth="1"/>
    <col min="12296" max="12297" width="15" customWidth="1"/>
    <col min="12298" max="12298" width="0" hidden="1" customWidth="1"/>
    <col min="12299" max="12299" width="8.28515625" customWidth="1"/>
    <col min="12545" max="12545" width="0" hidden="1" customWidth="1"/>
    <col min="12546" max="12546" width="0.85546875" customWidth="1"/>
    <col min="12547" max="12547" width="26.140625" customWidth="1"/>
    <col min="12548" max="12548" width="8.7109375" customWidth="1"/>
    <col min="12549" max="12549" width="48.28515625" customWidth="1"/>
    <col min="12550" max="12551" width="0" hidden="1" customWidth="1"/>
    <col min="12552" max="12553" width="15" customWidth="1"/>
    <col min="12554" max="12554" width="0" hidden="1" customWidth="1"/>
    <col min="12555" max="12555" width="8.28515625" customWidth="1"/>
    <col min="12801" max="12801" width="0" hidden="1" customWidth="1"/>
    <col min="12802" max="12802" width="0.85546875" customWidth="1"/>
    <col min="12803" max="12803" width="26.140625" customWidth="1"/>
    <col min="12804" max="12804" width="8.7109375" customWidth="1"/>
    <col min="12805" max="12805" width="48.28515625" customWidth="1"/>
    <col min="12806" max="12807" width="0" hidden="1" customWidth="1"/>
    <col min="12808" max="12809" width="15" customWidth="1"/>
    <col min="12810" max="12810" width="0" hidden="1" customWidth="1"/>
    <col min="12811" max="12811" width="8.28515625" customWidth="1"/>
    <col min="13057" max="13057" width="0" hidden="1" customWidth="1"/>
    <col min="13058" max="13058" width="0.85546875" customWidth="1"/>
    <col min="13059" max="13059" width="26.140625" customWidth="1"/>
    <col min="13060" max="13060" width="8.7109375" customWidth="1"/>
    <col min="13061" max="13061" width="48.28515625" customWidth="1"/>
    <col min="13062" max="13063" width="0" hidden="1" customWidth="1"/>
    <col min="13064" max="13065" width="15" customWidth="1"/>
    <col min="13066" max="13066" width="0" hidden="1" customWidth="1"/>
    <col min="13067" max="13067" width="8.28515625" customWidth="1"/>
    <col min="13313" max="13313" width="0" hidden="1" customWidth="1"/>
    <col min="13314" max="13314" width="0.85546875" customWidth="1"/>
    <col min="13315" max="13315" width="26.140625" customWidth="1"/>
    <col min="13316" max="13316" width="8.7109375" customWidth="1"/>
    <col min="13317" max="13317" width="48.28515625" customWidth="1"/>
    <col min="13318" max="13319" width="0" hidden="1" customWidth="1"/>
    <col min="13320" max="13321" width="15" customWidth="1"/>
    <col min="13322" max="13322" width="0" hidden="1" customWidth="1"/>
    <col min="13323" max="13323" width="8.28515625" customWidth="1"/>
    <col min="13569" max="13569" width="0" hidden="1" customWidth="1"/>
    <col min="13570" max="13570" width="0.85546875" customWidth="1"/>
    <col min="13571" max="13571" width="26.140625" customWidth="1"/>
    <col min="13572" max="13572" width="8.7109375" customWidth="1"/>
    <col min="13573" max="13573" width="48.28515625" customWidth="1"/>
    <col min="13574" max="13575" width="0" hidden="1" customWidth="1"/>
    <col min="13576" max="13577" width="15" customWidth="1"/>
    <col min="13578" max="13578" width="0" hidden="1" customWidth="1"/>
    <col min="13579" max="13579" width="8.28515625" customWidth="1"/>
    <col min="13825" max="13825" width="0" hidden="1" customWidth="1"/>
    <col min="13826" max="13826" width="0.85546875" customWidth="1"/>
    <col min="13827" max="13827" width="26.140625" customWidth="1"/>
    <col min="13828" max="13828" width="8.7109375" customWidth="1"/>
    <col min="13829" max="13829" width="48.28515625" customWidth="1"/>
    <col min="13830" max="13831" width="0" hidden="1" customWidth="1"/>
    <col min="13832" max="13833" width="15" customWidth="1"/>
    <col min="13834" max="13834" width="0" hidden="1" customWidth="1"/>
    <col min="13835" max="13835" width="8.28515625" customWidth="1"/>
    <col min="14081" max="14081" width="0" hidden="1" customWidth="1"/>
    <col min="14082" max="14082" width="0.85546875" customWidth="1"/>
    <col min="14083" max="14083" width="26.140625" customWidth="1"/>
    <col min="14084" max="14084" width="8.7109375" customWidth="1"/>
    <col min="14085" max="14085" width="48.28515625" customWidth="1"/>
    <col min="14086" max="14087" width="0" hidden="1" customWidth="1"/>
    <col min="14088" max="14089" width="15" customWidth="1"/>
    <col min="14090" max="14090" width="0" hidden="1" customWidth="1"/>
    <col min="14091" max="14091" width="8.28515625" customWidth="1"/>
    <col min="14337" max="14337" width="0" hidden="1" customWidth="1"/>
    <col min="14338" max="14338" width="0.85546875" customWidth="1"/>
    <col min="14339" max="14339" width="26.140625" customWidth="1"/>
    <col min="14340" max="14340" width="8.7109375" customWidth="1"/>
    <col min="14341" max="14341" width="48.28515625" customWidth="1"/>
    <col min="14342" max="14343" width="0" hidden="1" customWidth="1"/>
    <col min="14344" max="14345" width="15" customWidth="1"/>
    <col min="14346" max="14346" width="0" hidden="1" customWidth="1"/>
    <col min="14347" max="14347" width="8.28515625" customWidth="1"/>
    <col min="14593" max="14593" width="0" hidden="1" customWidth="1"/>
    <col min="14594" max="14594" width="0.85546875" customWidth="1"/>
    <col min="14595" max="14595" width="26.140625" customWidth="1"/>
    <col min="14596" max="14596" width="8.7109375" customWidth="1"/>
    <col min="14597" max="14597" width="48.28515625" customWidth="1"/>
    <col min="14598" max="14599" width="0" hidden="1" customWidth="1"/>
    <col min="14600" max="14601" width="15" customWidth="1"/>
    <col min="14602" max="14602" width="0" hidden="1" customWidth="1"/>
    <col min="14603" max="14603" width="8.28515625" customWidth="1"/>
    <col min="14849" max="14849" width="0" hidden="1" customWidth="1"/>
    <col min="14850" max="14850" width="0.85546875" customWidth="1"/>
    <col min="14851" max="14851" width="26.140625" customWidth="1"/>
    <col min="14852" max="14852" width="8.7109375" customWidth="1"/>
    <col min="14853" max="14853" width="48.28515625" customWidth="1"/>
    <col min="14854" max="14855" width="0" hidden="1" customWidth="1"/>
    <col min="14856" max="14857" width="15" customWidth="1"/>
    <col min="14858" max="14858" width="0" hidden="1" customWidth="1"/>
    <col min="14859" max="14859" width="8.28515625" customWidth="1"/>
    <col min="15105" max="15105" width="0" hidden="1" customWidth="1"/>
    <col min="15106" max="15106" width="0.85546875" customWidth="1"/>
    <col min="15107" max="15107" width="26.140625" customWidth="1"/>
    <col min="15108" max="15108" width="8.7109375" customWidth="1"/>
    <col min="15109" max="15109" width="48.28515625" customWidth="1"/>
    <col min="15110" max="15111" width="0" hidden="1" customWidth="1"/>
    <col min="15112" max="15113" width="15" customWidth="1"/>
    <col min="15114" max="15114" width="0" hidden="1" customWidth="1"/>
    <col min="15115" max="15115" width="8.28515625" customWidth="1"/>
    <col min="15361" max="15361" width="0" hidden="1" customWidth="1"/>
    <col min="15362" max="15362" width="0.85546875" customWidth="1"/>
    <col min="15363" max="15363" width="26.140625" customWidth="1"/>
    <col min="15364" max="15364" width="8.7109375" customWidth="1"/>
    <col min="15365" max="15365" width="48.28515625" customWidth="1"/>
    <col min="15366" max="15367" width="0" hidden="1" customWidth="1"/>
    <col min="15368" max="15369" width="15" customWidth="1"/>
    <col min="15370" max="15370" width="0" hidden="1" customWidth="1"/>
    <col min="15371" max="15371" width="8.28515625" customWidth="1"/>
    <col min="15617" max="15617" width="0" hidden="1" customWidth="1"/>
    <col min="15618" max="15618" width="0.85546875" customWidth="1"/>
    <col min="15619" max="15619" width="26.140625" customWidth="1"/>
    <col min="15620" max="15620" width="8.7109375" customWidth="1"/>
    <col min="15621" max="15621" width="48.28515625" customWidth="1"/>
    <col min="15622" max="15623" width="0" hidden="1" customWidth="1"/>
    <col min="15624" max="15625" width="15" customWidth="1"/>
    <col min="15626" max="15626" width="0" hidden="1" customWidth="1"/>
    <col min="15627" max="15627" width="8.28515625" customWidth="1"/>
    <col min="15873" max="15873" width="0" hidden="1" customWidth="1"/>
    <col min="15874" max="15874" width="0.85546875" customWidth="1"/>
    <col min="15875" max="15875" width="26.140625" customWidth="1"/>
    <col min="15876" max="15876" width="8.7109375" customWidth="1"/>
    <col min="15877" max="15877" width="48.28515625" customWidth="1"/>
    <col min="15878" max="15879" width="0" hidden="1" customWidth="1"/>
    <col min="15880" max="15881" width="15" customWidth="1"/>
    <col min="15882" max="15882" width="0" hidden="1" customWidth="1"/>
    <col min="15883" max="15883" width="8.28515625" customWidth="1"/>
    <col min="16129" max="16129" width="0" hidden="1" customWidth="1"/>
    <col min="16130" max="16130" width="0.85546875" customWidth="1"/>
    <col min="16131" max="16131" width="26.140625" customWidth="1"/>
    <col min="16132" max="16132" width="8.7109375" customWidth="1"/>
    <col min="16133" max="16133" width="48.28515625" customWidth="1"/>
    <col min="16134" max="16135" width="0" hidden="1" customWidth="1"/>
    <col min="16136" max="16137" width="15" customWidth="1"/>
    <col min="16138" max="16138" width="0" hidden="1" customWidth="1"/>
    <col min="16139" max="16139" width="8.28515625" customWidth="1"/>
  </cols>
  <sheetData>
    <row r="1" spans="1:11" x14ac:dyDescent="0.2">
      <c r="A1" s="1" t="s">
        <v>15</v>
      </c>
    </row>
    <row r="3" spans="1:11" x14ac:dyDescent="0.2">
      <c r="C3" s="16" t="s">
        <v>23</v>
      </c>
      <c r="D3" s="16"/>
      <c r="E3" s="16"/>
      <c r="F3" s="17"/>
      <c r="G3" s="17"/>
      <c r="H3" s="17"/>
      <c r="I3" s="17"/>
      <c r="J3" s="17"/>
      <c r="K3" s="17"/>
    </row>
    <row r="4" spans="1:11" x14ac:dyDescent="0.2">
      <c r="C4" s="16" t="s">
        <v>523</v>
      </c>
      <c r="D4" s="16"/>
      <c r="E4" s="16"/>
      <c r="F4" s="17"/>
      <c r="G4" s="17"/>
      <c r="H4" s="17"/>
      <c r="I4" s="17"/>
      <c r="J4" s="17"/>
      <c r="K4" s="17"/>
    </row>
    <row r="5" spans="1:11" x14ac:dyDescent="0.2">
      <c r="C5" s="16" t="s">
        <v>24</v>
      </c>
      <c r="D5" s="16"/>
      <c r="E5" s="16"/>
      <c r="F5" s="17"/>
      <c r="G5" s="17"/>
      <c r="H5" s="17"/>
      <c r="I5" s="17"/>
      <c r="J5" s="17"/>
      <c r="K5" s="17"/>
    </row>
    <row r="7" spans="1:11" ht="18" x14ac:dyDescent="0.25">
      <c r="A7" s="2" t="s">
        <v>0</v>
      </c>
      <c r="B7" s="2"/>
      <c r="C7" s="3" t="s">
        <v>1801</v>
      </c>
      <c r="D7" s="10"/>
      <c r="E7" s="4"/>
      <c r="F7" s="5"/>
      <c r="G7" s="5"/>
      <c r="H7" s="13"/>
      <c r="I7" s="13"/>
      <c r="J7" s="13"/>
      <c r="K7" s="158"/>
    </row>
    <row r="8" spans="1:11" ht="13.5" thickBot="1" x14ac:dyDescent="0.25">
      <c r="A8" s="1" t="s">
        <v>1</v>
      </c>
      <c r="D8" s="11"/>
      <c r="H8" s="26"/>
      <c r="I8" s="26"/>
      <c r="J8" s="26"/>
      <c r="K8" s="26"/>
    </row>
    <row r="9" spans="1:11" ht="13.5" thickBot="1" x14ac:dyDescent="0.25">
      <c r="A9" s="1" t="s">
        <v>2</v>
      </c>
      <c r="C9" s="6" t="s">
        <v>3</v>
      </c>
      <c r="D9" s="12"/>
      <c r="E9" s="7"/>
      <c r="F9" s="8"/>
      <c r="G9" s="8"/>
      <c r="H9" s="14"/>
      <c r="I9" s="14"/>
      <c r="J9" s="14"/>
      <c r="K9" s="159"/>
    </row>
    <row r="10" spans="1:11" ht="13.5" thickBot="1" x14ac:dyDescent="0.25">
      <c r="A10" s="1" t="s">
        <v>4</v>
      </c>
      <c r="C10" s="129"/>
      <c r="D10" s="130"/>
      <c r="E10" s="131"/>
      <c r="F10" s="160"/>
      <c r="G10" s="160"/>
      <c r="H10" s="205"/>
      <c r="I10" s="205"/>
      <c r="J10" s="205"/>
      <c r="K10" s="206"/>
    </row>
    <row r="11" spans="1:11" ht="34.5" customHeight="1" x14ac:dyDescent="0.2">
      <c r="A11" s="1" t="s">
        <v>5</v>
      </c>
      <c r="C11" s="161" t="s">
        <v>6</v>
      </c>
      <c r="D11" s="162" t="s">
        <v>7</v>
      </c>
      <c r="E11" s="163" t="s">
        <v>8</v>
      </c>
      <c r="F11" s="164"/>
      <c r="G11" s="164"/>
      <c r="H11" s="164" t="s">
        <v>524</v>
      </c>
      <c r="I11" s="165" t="s">
        <v>525</v>
      </c>
      <c r="J11" s="164" t="s">
        <v>526</v>
      </c>
      <c r="K11" s="165" t="s">
        <v>323</v>
      </c>
    </row>
    <row r="12" spans="1:11" ht="13.5" customHeight="1" thickBot="1" x14ac:dyDescent="0.25">
      <c r="A12" s="1" t="s">
        <v>9</v>
      </c>
      <c r="C12" s="166"/>
      <c r="D12" s="167"/>
      <c r="E12" s="168" t="s">
        <v>527</v>
      </c>
      <c r="F12" s="169" t="s">
        <v>10</v>
      </c>
      <c r="G12" s="169" t="s">
        <v>11</v>
      </c>
      <c r="H12" s="169"/>
      <c r="I12" s="170"/>
      <c r="J12" s="169"/>
      <c r="K12" s="170"/>
    </row>
    <row r="13" spans="1:11" ht="13.5" thickBot="1" x14ac:dyDescent="0.25">
      <c r="A13" s="1" t="s">
        <v>12</v>
      </c>
      <c r="C13" s="171" t="s">
        <v>324</v>
      </c>
      <c r="D13" s="172"/>
      <c r="E13" s="144"/>
      <c r="F13" s="9"/>
      <c r="G13" s="9"/>
      <c r="H13" s="27"/>
      <c r="I13" s="15"/>
      <c r="J13" s="27"/>
      <c r="K13" s="15"/>
    </row>
    <row r="14" spans="1:11" x14ac:dyDescent="0.2">
      <c r="A14" s="1" t="s">
        <v>13</v>
      </c>
      <c r="C14" s="19" t="s">
        <v>1802</v>
      </c>
      <c r="D14" s="25" t="s">
        <v>1803</v>
      </c>
      <c r="E14" s="20" t="s">
        <v>1804</v>
      </c>
      <c r="F14" s="21"/>
      <c r="G14" s="21"/>
      <c r="H14" s="28">
        <v>0</v>
      </c>
      <c r="I14" s="29">
        <v>40526</v>
      </c>
      <c r="J14" s="28" t="s">
        <v>15</v>
      </c>
      <c r="K14" s="29" t="str">
        <f>IF(H14=0,"***",I14/H14)</f>
        <v>***</v>
      </c>
    </row>
    <row r="15" spans="1:11" x14ac:dyDescent="0.2">
      <c r="A15" s="1" t="s">
        <v>16</v>
      </c>
      <c r="C15" s="22"/>
      <c r="D15" s="157"/>
      <c r="E15" s="23" t="s">
        <v>1805</v>
      </c>
      <c r="F15" s="24"/>
      <c r="G15" s="24"/>
      <c r="H15" s="30">
        <v>0</v>
      </c>
      <c r="I15" s="31">
        <v>40526</v>
      </c>
      <c r="J15" s="30"/>
      <c r="K15" s="31" t="str">
        <f>IF(H15=0,"***",I15/H15)</f>
        <v>***</v>
      </c>
    </row>
    <row r="16" spans="1:11" ht="13.5" thickBot="1" x14ac:dyDescent="0.25">
      <c r="A16" s="1" t="s">
        <v>528</v>
      </c>
      <c r="C16" s="173"/>
      <c r="D16" s="174"/>
      <c r="E16" s="175" t="s">
        <v>529</v>
      </c>
      <c r="F16" s="176"/>
      <c r="G16" s="176"/>
      <c r="H16" s="177">
        <v>0</v>
      </c>
      <c r="I16" s="178">
        <v>40526</v>
      </c>
      <c r="J16" s="177"/>
      <c r="K16" s="178" t="str">
        <f>IF(H16=0,"***",I16/H16)</f>
        <v>***</v>
      </c>
    </row>
    <row r="17" spans="1:11" ht="13.5" hidden="1" thickBot="1" x14ac:dyDescent="0.25">
      <c r="A17" s="1" t="s">
        <v>528</v>
      </c>
      <c r="C17" s="173"/>
      <c r="D17" s="174"/>
      <c r="E17" s="175"/>
      <c r="F17" s="176" t="s">
        <v>530</v>
      </c>
      <c r="G17" s="176" t="s">
        <v>550</v>
      </c>
      <c r="H17" s="177"/>
      <c r="I17" s="178">
        <v>40526</v>
      </c>
      <c r="J17" s="177"/>
      <c r="K17" s="178" t="str">
        <f>IF(H17=0,"***",I17/H17)</f>
        <v>***</v>
      </c>
    </row>
    <row r="18" spans="1:11" ht="13.5" thickBot="1" x14ac:dyDescent="0.25">
      <c r="A18" s="1" t="s">
        <v>12</v>
      </c>
      <c r="C18" s="171" t="s">
        <v>329</v>
      </c>
      <c r="D18" s="172"/>
      <c r="E18" s="144"/>
      <c r="F18" s="9"/>
      <c r="G18" s="9"/>
      <c r="H18" s="179" t="s">
        <v>551</v>
      </c>
      <c r="I18" s="15">
        <v>40526</v>
      </c>
      <c r="J18" s="27"/>
      <c r="K18" s="180" t="s">
        <v>25</v>
      </c>
    </row>
    <row r="19" spans="1:11" ht="13.5" thickBot="1" x14ac:dyDescent="0.25">
      <c r="A19" s="1" t="s">
        <v>12</v>
      </c>
      <c r="C19" s="171" t="s">
        <v>338</v>
      </c>
      <c r="D19" s="172"/>
      <c r="E19" s="144"/>
      <c r="F19" s="9"/>
      <c r="G19" s="9"/>
      <c r="H19" s="27"/>
      <c r="I19" s="15"/>
      <c r="J19" s="27"/>
      <c r="K19" s="15"/>
    </row>
    <row r="20" spans="1:11" x14ac:dyDescent="0.2">
      <c r="A20" s="1" t="s">
        <v>13</v>
      </c>
      <c r="C20" s="19" t="s">
        <v>1806</v>
      </c>
      <c r="D20" s="25" t="s">
        <v>1807</v>
      </c>
      <c r="E20" s="20" t="s">
        <v>1808</v>
      </c>
      <c r="F20" s="21"/>
      <c r="G20" s="21"/>
      <c r="H20" s="28">
        <v>104194</v>
      </c>
      <c r="I20" s="29">
        <v>108203.7</v>
      </c>
      <c r="J20" s="28" t="s">
        <v>15</v>
      </c>
      <c r="K20" s="29">
        <f t="shared" ref="K20:K83" si="0">IF(H20=0,"***",I20/H20)</f>
        <v>1.0384830220550127</v>
      </c>
    </row>
    <row r="21" spans="1:11" x14ac:dyDescent="0.2">
      <c r="A21" s="1" t="s">
        <v>16</v>
      </c>
      <c r="C21" s="22"/>
      <c r="D21" s="157"/>
      <c r="E21" s="23" t="s">
        <v>1809</v>
      </c>
      <c r="F21" s="24"/>
      <c r="G21" s="24"/>
      <c r="H21" s="30">
        <v>104194</v>
      </c>
      <c r="I21" s="31">
        <v>108203.7</v>
      </c>
      <c r="J21" s="30"/>
      <c r="K21" s="31">
        <f t="shared" si="0"/>
        <v>1.0384830220550127</v>
      </c>
    </row>
    <row r="22" spans="1:11" x14ac:dyDescent="0.2">
      <c r="A22" s="1" t="s">
        <v>528</v>
      </c>
      <c r="C22" s="173"/>
      <c r="D22" s="174"/>
      <c r="E22" s="175" t="s">
        <v>529</v>
      </c>
      <c r="F22" s="176"/>
      <c r="G22" s="176"/>
      <c r="H22" s="177">
        <v>104194</v>
      </c>
      <c r="I22" s="178">
        <v>108203.7</v>
      </c>
      <c r="J22" s="177"/>
      <c r="K22" s="178">
        <f t="shared" si="0"/>
        <v>1.0384830220550127</v>
      </c>
    </row>
    <row r="23" spans="1:11" hidden="1" x14ac:dyDescent="0.2">
      <c r="A23" s="1" t="s">
        <v>528</v>
      </c>
      <c r="C23" s="173"/>
      <c r="D23" s="174"/>
      <c r="E23" s="175"/>
      <c r="F23" s="176" t="s">
        <v>530</v>
      </c>
      <c r="G23" s="176" t="s">
        <v>550</v>
      </c>
      <c r="H23" s="177"/>
      <c r="I23" s="178">
        <v>108203.7</v>
      </c>
      <c r="J23" s="177"/>
      <c r="K23" s="178" t="str">
        <f t="shared" si="0"/>
        <v>***</v>
      </c>
    </row>
    <row r="24" spans="1:11" x14ac:dyDescent="0.2">
      <c r="A24" s="1" t="s">
        <v>13</v>
      </c>
      <c r="C24" s="19" t="s">
        <v>1810</v>
      </c>
      <c r="D24" s="25" t="s">
        <v>1807</v>
      </c>
      <c r="E24" s="20" t="s">
        <v>1808</v>
      </c>
      <c r="F24" s="21"/>
      <c r="G24" s="21"/>
      <c r="H24" s="28">
        <v>31476.1</v>
      </c>
      <c r="I24" s="29">
        <v>35015.4</v>
      </c>
      <c r="J24" s="28" t="s">
        <v>15</v>
      </c>
      <c r="K24" s="29">
        <f t="shared" si="0"/>
        <v>1.112444044846725</v>
      </c>
    </row>
    <row r="25" spans="1:11" x14ac:dyDescent="0.2">
      <c r="A25" s="1" t="s">
        <v>16</v>
      </c>
      <c r="C25" s="22"/>
      <c r="D25" s="157"/>
      <c r="E25" s="23" t="s">
        <v>1809</v>
      </c>
      <c r="F25" s="24"/>
      <c r="G25" s="24"/>
      <c r="H25" s="30">
        <v>31476.1</v>
      </c>
      <c r="I25" s="31">
        <v>35015.4</v>
      </c>
      <c r="J25" s="30"/>
      <c r="K25" s="31">
        <f t="shared" si="0"/>
        <v>1.112444044846725</v>
      </c>
    </row>
    <row r="26" spans="1:11" x14ac:dyDescent="0.2">
      <c r="A26" s="1" t="s">
        <v>528</v>
      </c>
      <c r="C26" s="173"/>
      <c r="D26" s="174"/>
      <c r="E26" s="175" t="s">
        <v>529</v>
      </c>
      <c r="F26" s="176"/>
      <c r="G26" s="176"/>
      <c r="H26" s="177">
        <v>31476.1</v>
      </c>
      <c r="I26" s="178">
        <v>35015.4</v>
      </c>
      <c r="J26" s="177"/>
      <c r="K26" s="178">
        <f t="shared" si="0"/>
        <v>1.112444044846725</v>
      </c>
    </row>
    <row r="27" spans="1:11" hidden="1" x14ac:dyDescent="0.2">
      <c r="A27" s="1" t="s">
        <v>528</v>
      </c>
      <c r="C27" s="173"/>
      <c r="D27" s="174"/>
      <c r="E27" s="175"/>
      <c r="F27" s="176" t="s">
        <v>530</v>
      </c>
      <c r="G27" s="176" t="s">
        <v>550</v>
      </c>
      <c r="H27" s="177"/>
      <c r="I27" s="178">
        <v>35015.4</v>
      </c>
      <c r="J27" s="177"/>
      <c r="K27" s="178" t="str">
        <f t="shared" si="0"/>
        <v>***</v>
      </c>
    </row>
    <row r="28" spans="1:11" x14ac:dyDescent="0.2">
      <c r="A28" s="1" t="s">
        <v>13</v>
      </c>
      <c r="C28" s="19" t="s">
        <v>1811</v>
      </c>
      <c r="D28" s="25" t="s">
        <v>1807</v>
      </c>
      <c r="E28" s="20" t="s">
        <v>1808</v>
      </c>
      <c r="F28" s="21"/>
      <c r="G28" s="21"/>
      <c r="H28" s="28">
        <v>46609.9</v>
      </c>
      <c r="I28" s="29">
        <v>50890.5</v>
      </c>
      <c r="J28" s="28" t="s">
        <v>15</v>
      </c>
      <c r="K28" s="29">
        <f t="shared" si="0"/>
        <v>1.0918388582683078</v>
      </c>
    </row>
    <row r="29" spans="1:11" x14ac:dyDescent="0.2">
      <c r="A29" s="1" t="s">
        <v>16</v>
      </c>
      <c r="C29" s="22"/>
      <c r="D29" s="157"/>
      <c r="E29" s="23" t="s">
        <v>1809</v>
      </c>
      <c r="F29" s="24"/>
      <c r="G29" s="24"/>
      <c r="H29" s="30">
        <v>46609.9</v>
      </c>
      <c r="I29" s="31">
        <v>50890.5</v>
      </c>
      <c r="J29" s="30"/>
      <c r="K29" s="31">
        <f t="shared" si="0"/>
        <v>1.0918388582683078</v>
      </c>
    </row>
    <row r="30" spans="1:11" x14ac:dyDescent="0.2">
      <c r="A30" s="1" t="s">
        <v>528</v>
      </c>
      <c r="C30" s="173"/>
      <c r="D30" s="174"/>
      <c r="E30" s="175" t="s">
        <v>529</v>
      </c>
      <c r="F30" s="176"/>
      <c r="G30" s="176"/>
      <c r="H30" s="177">
        <v>46609.9</v>
      </c>
      <c r="I30" s="178">
        <v>50890.5</v>
      </c>
      <c r="J30" s="177"/>
      <c r="K30" s="178">
        <f t="shared" si="0"/>
        <v>1.0918388582683078</v>
      </c>
    </row>
    <row r="31" spans="1:11" hidden="1" x14ac:dyDescent="0.2">
      <c r="A31" s="1" t="s">
        <v>528</v>
      </c>
      <c r="C31" s="173"/>
      <c r="D31" s="174"/>
      <c r="E31" s="175"/>
      <c r="F31" s="176" t="s">
        <v>530</v>
      </c>
      <c r="G31" s="176" t="s">
        <v>550</v>
      </c>
      <c r="H31" s="177"/>
      <c r="I31" s="178">
        <v>50890.5</v>
      </c>
      <c r="J31" s="177"/>
      <c r="K31" s="178" t="str">
        <f t="shared" si="0"/>
        <v>***</v>
      </c>
    </row>
    <row r="32" spans="1:11" x14ac:dyDescent="0.2">
      <c r="A32" s="1" t="s">
        <v>13</v>
      </c>
      <c r="C32" s="19" t="s">
        <v>1812</v>
      </c>
      <c r="D32" s="25" t="s">
        <v>1807</v>
      </c>
      <c r="E32" s="20" t="s">
        <v>1808</v>
      </c>
      <c r="F32" s="21"/>
      <c r="G32" s="21"/>
      <c r="H32" s="28">
        <v>23642.400000000001</v>
      </c>
      <c r="I32" s="29">
        <v>24362.799999999999</v>
      </c>
      <c r="J32" s="28" t="s">
        <v>15</v>
      </c>
      <c r="K32" s="29">
        <f t="shared" si="0"/>
        <v>1.0304706797956213</v>
      </c>
    </row>
    <row r="33" spans="1:11" x14ac:dyDescent="0.2">
      <c r="A33" s="1" t="s">
        <v>16</v>
      </c>
      <c r="C33" s="22"/>
      <c r="D33" s="157"/>
      <c r="E33" s="23" t="s">
        <v>1809</v>
      </c>
      <c r="F33" s="24"/>
      <c r="G33" s="24"/>
      <c r="H33" s="30">
        <v>23642.400000000001</v>
      </c>
      <c r="I33" s="31">
        <v>24362.799999999999</v>
      </c>
      <c r="J33" s="30"/>
      <c r="K33" s="31">
        <f t="shared" si="0"/>
        <v>1.0304706797956213</v>
      </c>
    </row>
    <row r="34" spans="1:11" x14ac:dyDescent="0.2">
      <c r="A34" s="1" t="s">
        <v>528</v>
      </c>
      <c r="C34" s="173"/>
      <c r="D34" s="174"/>
      <c r="E34" s="175" t="s">
        <v>529</v>
      </c>
      <c r="F34" s="176"/>
      <c r="G34" s="176"/>
      <c r="H34" s="177">
        <v>23642.400000000001</v>
      </c>
      <c r="I34" s="178">
        <v>24362.799999999999</v>
      </c>
      <c r="J34" s="177"/>
      <c r="K34" s="178">
        <f t="shared" si="0"/>
        <v>1.0304706797956213</v>
      </c>
    </row>
    <row r="35" spans="1:11" hidden="1" x14ac:dyDescent="0.2">
      <c r="A35" s="1" t="s">
        <v>528</v>
      </c>
      <c r="C35" s="173"/>
      <c r="D35" s="174"/>
      <c r="E35" s="175"/>
      <c r="F35" s="176" t="s">
        <v>530</v>
      </c>
      <c r="G35" s="176" t="s">
        <v>550</v>
      </c>
      <c r="H35" s="177"/>
      <c r="I35" s="178">
        <v>24362.799999999999</v>
      </c>
      <c r="J35" s="177"/>
      <c r="K35" s="178" t="str">
        <f t="shared" si="0"/>
        <v>***</v>
      </c>
    </row>
    <row r="36" spans="1:11" x14ac:dyDescent="0.2">
      <c r="A36" s="1" t="s">
        <v>13</v>
      </c>
      <c r="C36" s="19" t="s">
        <v>1813</v>
      </c>
      <c r="D36" s="25" t="s">
        <v>1807</v>
      </c>
      <c r="E36" s="20" t="s">
        <v>1808</v>
      </c>
      <c r="F36" s="21"/>
      <c r="G36" s="21"/>
      <c r="H36" s="28">
        <v>65493.4</v>
      </c>
      <c r="I36" s="29">
        <v>79524.399999999994</v>
      </c>
      <c r="J36" s="28" t="s">
        <v>15</v>
      </c>
      <c r="K36" s="29">
        <f t="shared" si="0"/>
        <v>1.2142353275291859</v>
      </c>
    </row>
    <row r="37" spans="1:11" x14ac:dyDescent="0.2">
      <c r="A37" s="1" t="s">
        <v>16</v>
      </c>
      <c r="C37" s="22"/>
      <c r="D37" s="157"/>
      <c r="E37" s="23" t="s">
        <v>1809</v>
      </c>
      <c r="F37" s="24"/>
      <c r="G37" s="24"/>
      <c r="H37" s="30">
        <v>65493.4</v>
      </c>
      <c r="I37" s="31">
        <v>79524.399999999994</v>
      </c>
      <c r="J37" s="30"/>
      <c r="K37" s="31">
        <f t="shared" si="0"/>
        <v>1.2142353275291859</v>
      </c>
    </row>
    <row r="38" spans="1:11" x14ac:dyDescent="0.2">
      <c r="A38" s="1" t="s">
        <v>528</v>
      </c>
      <c r="C38" s="173"/>
      <c r="D38" s="174"/>
      <c r="E38" s="175" t="s">
        <v>529</v>
      </c>
      <c r="F38" s="176"/>
      <c r="G38" s="176"/>
      <c r="H38" s="177">
        <v>65493.4</v>
      </c>
      <c r="I38" s="178">
        <v>79524.399999999994</v>
      </c>
      <c r="J38" s="177"/>
      <c r="K38" s="178">
        <f t="shared" si="0"/>
        <v>1.2142353275291859</v>
      </c>
    </row>
    <row r="39" spans="1:11" hidden="1" x14ac:dyDescent="0.2">
      <c r="A39" s="1" t="s">
        <v>528</v>
      </c>
      <c r="C39" s="173"/>
      <c r="D39" s="174"/>
      <c r="E39" s="175"/>
      <c r="F39" s="176" t="s">
        <v>530</v>
      </c>
      <c r="G39" s="176" t="s">
        <v>550</v>
      </c>
      <c r="H39" s="177"/>
      <c r="I39" s="178">
        <v>79524.399999999994</v>
      </c>
      <c r="J39" s="177"/>
      <c r="K39" s="178" t="str">
        <f t="shared" si="0"/>
        <v>***</v>
      </c>
    </row>
    <row r="40" spans="1:11" x14ac:dyDescent="0.2">
      <c r="A40" s="1" t="s">
        <v>13</v>
      </c>
      <c r="C40" s="19" t="s">
        <v>1814</v>
      </c>
      <c r="D40" s="25" t="s">
        <v>1807</v>
      </c>
      <c r="E40" s="20" t="s">
        <v>1808</v>
      </c>
      <c r="F40" s="21"/>
      <c r="G40" s="21"/>
      <c r="H40" s="28">
        <v>109652.5</v>
      </c>
      <c r="I40" s="29">
        <v>114499.5</v>
      </c>
      <c r="J40" s="28" t="s">
        <v>15</v>
      </c>
      <c r="K40" s="29">
        <f t="shared" si="0"/>
        <v>1.044203278539021</v>
      </c>
    </row>
    <row r="41" spans="1:11" x14ac:dyDescent="0.2">
      <c r="A41" s="1" t="s">
        <v>16</v>
      </c>
      <c r="C41" s="22"/>
      <c r="D41" s="157"/>
      <c r="E41" s="23" t="s">
        <v>1815</v>
      </c>
      <c r="F41" s="24"/>
      <c r="G41" s="24"/>
      <c r="H41" s="30">
        <v>109652.5</v>
      </c>
      <c r="I41" s="31">
        <v>114499.5</v>
      </c>
      <c r="J41" s="30"/>
      <c r="K41" s="31">
        <f t="shared" si="0"/>
        <v>1.044203278539021</v>
      </c>
    </row>
    <row r="42" spans="1:11" x14ac:dyDescent="0.2">
      <c r="A42" s="1" t="s">
        <v>528</v>
      </c>
      <c r="C42" s="173"/>
      <c r="D42" s="174"/>
      <c r="E42" s="175" t="s">
        <v>529</v>
      </c>
      <c r="F42" s="176"/>
      <c r="G42" s="176"/>
      <c r="H42" s="177">
        <v>109652.5</v>
      </c>
      <c r="I42" s="178">
        <v>114499.5</v>
      </c>
      <c r="J42" s="177"/>
      <c r="K42" s="178">
        <f t="shared" si="0"/>
        <v>1.044203278539021</v>
      </c>
    </row>
    <row r="43" spans="1:11" hidden="1" x14ac:dyDescent="0.2">
      <c r="A43" s="1" t="s">
        <v>528</v>
      </c>
      <c r="C43" s="173"/>
      <c r="D43" s="174"/>
      <c r="E43" s="175"/>
      <c r="F43" s="176" t="s">
        <v>530</v>
      </c>
      <c r="G43" s="176" t="s">
        <v>550</v>
      </c>
      <c r="H43" s="177"/>
      <c r="I43" s="178">
        <v>114499.5</v>
      </c>
      <c r="J43" s="177"/>
      <c r="K43" s="178" t="str">
        <f t="shared" si="0"/>
        <v>***</v>
      </c>
    </row>
    <row r="44" spans="1:11" x14ac:dyDescent="0.2">
      <c r="A44" s="1" t="s">
        <v>13</v>
      </c>
      <c r="C44" s="19" t="s">
        <v>1816</v>
      </c>
      <c r="D44" s="25" t="s">
        <v>1807</v>
      </c>
      <c r="E44" s="20" t="s">
        <v>1808</v>
      </c>
      <c r="F44" s="21"/>
      <c r="G44" s="21"/>
      <c r="H44" s="28">
        <v>82130.100000000006</v>
      </c>
      <c r="I44" s="29">
        <v>83772.7</v>
      </c>
      <c r="J44" s="28" t="s">
        <v>15</v>
      </c>
      <c r="K44" s="29">
        <f t="shared" si="0"/>
        <v>1.019999975648392</v>
      </c>
    </row>
    <row r="45" spans="1:11" x14ac:dyDescent="0.2">
      <c r="A45" s="1" t="s">
        <v>16</v>
      </c>
      <c r="C45" s="22"/>
      <c r="D45" s="157"/>
      <c r="E45" s="23" t="s">
        <v>1809</v>
      </c>
      <c r="F45" s="24"/>
      <c r="G45" s="24"/>
      <c r="H45" s="30">
        <v>82130.100000000006</v>
      </c>
      <c r="I45" s="31">
        <v>83772.7</v>
      </c>
      <c r="J45" s="30"/>
      <c r="K45" s="31">
        <f t="shared" si="0"/>
        <v>1.019999975648392</v>
      </c>
    </row>
    <row r="46" spans="1:11" x14ac:dyDescent="0.2">
      <c r="A46" s="1" t="s">
        <v>528</v>
      </c>
      <c r="C46" s="173"/>
      <c r="D46" s="174"/>
      <c r="E46" s="175" t="s">
        <v>529</v>
      </c>
      <c r="F46" s="176"/>
      <c r="G46" s="176"/>
      <c r="H46" s="177">
        <v>82130.100000000006</v>
      </c>
      <c r="I46" s="178">
        <v>83772.7</v>
      </c>
      <c r="J46" s="177"/>
      <c r="K46" s="178">
        <f t="shared" si="0"/>
        <v>1.019999975648392</v>
      </c>
    </row>
    <row r="47" spans="1:11" hidden="1" x14ac:dyDescent="0.2">
      <c r="A47" s="1" t="s">
        <v>528</v>
      </c>
      <c r="C47" s="173"/>
      <c r="D47" s="174"/>
      <c r="E47" s="175"/>
      <c r="F47" s="176" t="s">
        <v>530</v>
      </c>
      <c r="G47" s="176" t="s">
        <v>550</v>
      </c>
      <c r="H47" s="177"/>
      <c r="I47" s="178">
        <v>83772.7</v>
      </c>
      <c r="J47" s="177"/>
      <c r="K47" s="178" t="str">
        <f t="shared" si="0"/>
        <v>***</v>
      </c>
    </row>
    <row r="48" spans="1:11" x14ac:dyDescent="0.2">
      <c r="A48" s="1" t="s">
        <v>13</v>
      </c>
      <c r="C48" s="19" t="s">
        <v>1609</v>
      </c>
      <c r="D48" s="25" t="s">
        <v>1817</v>
      </c>
      <c r="E48" s="20" t="s">
        <v>1818</v>
      </c>
      <c r="F48" s="21"/>
      <c r="G48" s="21"/>
      <c r="H48" s="28">
        <v>7200</v>
      </c>
      <c r="I48" s="29">
        <v>5900</v>
      </c>
      <c r="J48" s="28" t="s">
        <v>15</v>
      </c>
      <c r="K48" s="29">
        <f t="shared" si="0"/>
        <v>0.81944444444444442</v>
      </c>
    </row>
    <row r="49" spans="1:11" x14ac:dyDescent="0.2">
      <c r="A49" s="1" t="s">
        <v>16</v>
      </c>
      <c r="C49" s="22"/>
      <c r="D49" s="157"/>
      <c r="E49" s="23" t="s">
        <v>1819</v>
      </c>
      <c r="F49" s="24"/>
      <c r="G49" s="24"/>
      <c r="H49" s="30">
        <v>7200</v>
      </c>
      <c r="I49" s="31">
        <v>5900</v>
      </c>
      <c r="J49" s="30"/>
      <c r="K49" s="31">
        <f t="shared" si="0"/>
        <v>0.81944444444444442</v>
      </c>
    </row>
    <row r="50" spans="1:11" x14ac:dyDescent="0.2">
      <c r="A50" s="1" t="s">
        <v>528</v>
      </c>
      <c r="C50" s="173"/>
      <c r="D50" s="174"/>
      <c r="E50" s="175" t="s">
        <v>532</v>
      </c>
      <c r="F50" s="176"/>
      <c r="G50" s="176"/>
      <c r="H50" s="177">
        <v>7200</v>
      </c>
      <c r="I50" s="178">
        <v>5900</v>
      </c>
      <c r="J50" s="177"/>
      <c r="K50" s="178">
        <f t="shared" si="0"/>
        <v>0.81944444444444442</v>
      </c>
    </row>
    <row r="51" spans="1:11" hidden="1" x14ac:dyDescent="0.2">
      <c r="A51" s="1" t="s">
        <v>528</v>
      </c>
      <c r="C51" s="173"/>
      <c r="D51" s="174"/>
      <c r="E51" s="175"/>
      <c r="F51" s="176" t="s">
        <v>556</v>
      </c>
      <c r="G51" s="176" t="s">
        <v>1820</v>
      </c>
      <c r="H51" s="177"/>
      <c r="I51" s="178">
        <v>5900</v>
      </c>
      <c r="J51" s="177"/>
      <c r="K51" s="178" t="str">
        <f t="shared" si="0"/>
        <v>***</v>
      </c>
    </row>
    <row r="52" spans="1:11" x14ac:dyDescent="0.2">
      <c r="A52" s="1" t="s">
        <v>13</v>
      </c>
      <c r="C52" s="19" t="s">
        <v>55</v>
      </c>
      <c r="D52" s="25" t="s">
        <v>1821</v>
      </c>
      <c r="E52" s="20" t="s">
        <v>1822</v>
      </c>
      <c r="F52" s="21"/>
      <c r="G52" s="21"/>
      <c r="H52" s="28">
        <v>2282</v>
      </c>
      <c r="I52" s="29">
        <v>2382</v>
      </c>
      <c r="J52" s="28" t="s">
        <v>15</v>
      </c>
      <c r="K52" s="29">
        <f t="shared" si="0"/>
        <v>1.0438212094653812</v>
      </c>
    </row>
    <row r="53" spans="1:11" x14ac:dyDescent="0.2">
      <c r="A53" s="1" t="s">
        <v>16</v>
      </c>
      <c r="C53" s="22"/>
      <c r="D53" s="157"/>
      <c r="E53" s="23" t="s">
        <v>121</v>
      </c>
      <c r="F53" s="24"/>
      <c r="G53" s="24"/>
      <c r="H53" s="30">
        <v>1800</v>
      </c>
      <c r="I53" s="31">
        <v>1900</v>
      </c>
      <c r="J53" s="30"/>
      <c r="K53" s="31">
        <f t="shared" si="0"/>
        <v>1.0555555555555556</v>
      </c>
    </row>
    <row r="54" spans="1:11" x14ac:dyDescent="0.2">
      <c r="A54" s="1" t="s">
        <v>528</v>
      </c>
      <c r="C54" s="173"/>
      <c r="D54" s="174"/>
      <c r="E54" s="175" t="s">
        <v>532</v>
      </c>
      <c r="F54" s="176"/>
      <c r="G54" s="176"/>
      <c r="H54" s="177">
        <v>1800</v>
      </c>
      <c r="I54" s="178">
        <v>1900</v>
      </c>
      <c r="J54" s="177"/>
      <c r="K54" s="178">
        <f t="shared" si="0"/>
        <v>1.0555555555555556</v>
      </c>
    </row>
    <row r="55" spans="1:11" hidden="1" x14ac:dyDescent="0.2">
      <c r="A55" s="1" t="s">
        <v>528</v>
      </c>
      <c r="C55" s="173"/>
      <c r="D55" s="174"/>
      <c r="E55" s="175"/>
      <c r="F55" s="176" t="s">
        <v>557</v>
      </c>
      <c r="G55" s="176" t="s">
        <v>1823</v>
      </c>
      <c r="H55" s="177"/>
      <c r="I55" s="178">
        <v>300</v>
      </c>
      <c r="J55" s="177"/>
      <c r="K55" s="178" t="str">
        <f t="shared" si="0"/>
        <v>***</v>
      </c>
    </row>
    <row r="56" spans="1:11" hidden="1" x14ac:dyDescent="0.2">
      <c r="A56" s="1" t="s">
        <v>528</v>
      </c>
      <c r="C56" s="173"/>
      <c r="D56" s="174"/>
      <c r="E56" s="175"/>
      <c r="F56" s="176" t="s">
        <v>1416</v>
      </c>
      <c r="G56" s="176" t="s">
        <v>1823</v>
      </c>
      <c r="H56" s="177"/>
      <c r="I56" s="178">
        <v>700</v>
      </c>
      <c r="J56" s="177"/>
      <c r="K56" s="178" t="str">
        <f t="shared" si="0"/>
        <v>***</v>
      </c>
    </row>
    <row r="57" spans="1:11" hidden="1" x14ac:dyDescent="0.2">
      <c r="A57" s="1" t="s">
        <v>528</v>
      </c>
      <c r="C57" s="173"/>
      <c r="D57" s="174"/>
      <c r="E57" s="175"/>
      <c r="F57" s="176" t="s">
        <v>558</v>
      </c>
      <c r="G57" s="176" t="s">
        <v>1823</v>
      </c>
      <c r="H57" s="177"/>
      <c r="I57" s="178">
        <v>800</v>
      </c>
      <c r="J57" s="177"/>
      <c r="K57" s="178" t="str">
        <f t="shared" si="0"/>
        <v>***</v>
      </c>
    </row>
    <row r="58" spans="1:11" hidden="1" x14ac:dyDescent="0.2">
      <c r="A58" s="1" t="s">
        <v>528</v>
      </c>
      <c r="C58" s="173"/>
      <c r="D58" s="174"/>
      <c r="E58" s="175"/>
      <c r="F58" s="176" t="s">
        <v>538</v>
      </c>
      <c r="G58" s="176" t="s">
        <v>1823</v>
      </c>
      <c r="H58" s="177"/>
      <c r="I58" s="178">
        <v>100</v>
      </c>
      <c r="J58" s="177"/>
      <c r="K58" s="178" t="str">
        <f t="shared" si="0"/>
        <v>***</v>
      </c>
    </row>
    <row r="59" spans="1:11" x14ac:dyDescent="0.2">
      <c r="A59" s="1" t="s">
        <v>16</v>
      </c>
      <c r="C59" s="22"/>
      <c r="D59" s="157"/>
      <c r="E59" s="23" t="s">
        <v>1805</v>
      </c>
      <c r="F59" s="24"/>
      <c r="G59" s="24"/>
      <c r="H59" s="30">
        <v>482</v>
      </c>
      <c r="I59" s="31">
        <v>482</v>
      </c>
      <c r="J59" s="30"/>
      <c r="K59" s="31">
        <f t="shared" si="0"/>
        <v>1</v>
      </c>
    </row>
    <row r="60" spans="1:11" x14ac:dyDescent="0.2">
      <c r="A60" s="1" t="s">
        <v>528</v>
      </c>
      <c r="C60" s="173"/>
      <c r="D60" s="174"/>
      <c r="E60" s="175" t="s">
        <v>532</v>
      </c>
      <c r="F60" s="176"/>
      <c r="G60" s="176"/>
      <c r="H60" s="177">
        <v>482</v>
      </c>
      <c r="I60" s="178">
        <v>482</v>
      </c>
      <c r="J60" s="177"/>
      <c r="K60" s="178">
        <f t="shared" si="0"/>
        <v>1</v>
      </c>
    </row>
    <row r="61" spans="1:11" hidden="1" x14ac:dyDescent="0.2">
      <c r="A61" s="1" t="s">
        <v>528</v>
      </c>
      <c r="C61" s="173"/>
      <c r="D61" s="174"/>
      <c r="E61" s="175"/>
      <c r="F61" s="176" t="s">
        <v>533</v>
      </c>
      <c r="G61" s="176" t="s">
        <v>1823</v>
      </c>
      <c r="H61" s="177"/>
      <c r="I61" s="178">
        <v>5</v>
      </c>
      <c r="J61" s="177"/>
      <c r="K61" s="178" t="str">
        <f t="shared" si="0"/>
        <v>***</v>
      </c>
    </row>
    <row r="62" spans="1:11" hidden="1" x14ac:dyDescent="0.2">
      <c r="A62" s="1" t="s">
        <v>528</v>
      </c>
      <c r="C62" s="173"/>
      <c r="D62" s="174"/>
      <c r="E62" s="175"/>
      <c r="F62" s="176" t="s">
        <v>536</v>
      </c>
      <c r="G62" s="176" t="s">
        <v>1823</v>
      </c>
      <c r="H62" s="177"/>
      <c r="I62" s="178">
        <v>100</v>
      </c>
      <c r="J62" s="177"/>
      <c r="K62" s="178" t="str">
        <f t="shared" si="0"/>
        <v>***</v>
      </c>
    </row>
    <row r="63" spans="1:11" hidden="1" x14ac:dyDescent="0.2">
      <c r="A63" s="1" t="s">
        <v>528</v>
      </c>
      <c r="C63" s="173"/>
      <c r="D63" s="174"/>
      <c r="E63" s="175"/>
      <c r="F63" s="176" t="s">
        <v>538</v>
      </c>
      <c r="G63" s="176" t="s">
        <v>1823</v>
      </c>
      <c r="H63" s="177"/>
      <c r="I63" s="178">
        <v>377</v>
      </c>
      <c r="J63" s="177"/>
      <c r="K63" s="178" t="str">
        <f t="shared" si="0"/>
        <v>***</v>
      </c>
    </row>
    <row r="64" spans="1:11" x14ac:dyDescent="0.2">
      <c r="A64" s="1" t="s">
        <v>13</v>
      </c>
      <c r="C64" s="19" t="s">
        <v>146</v>
      </c>
      <c r="D64" s="25" t="s">
        <v>1824</v>
      </c>
      <c r="E64" s="20" t="s">
        <v>1825</v>
      </c>
      <c r="F64" s="21"/>
      <c r="G64" s="21"/>
      <c r="H64" s="28">
        <v>0</v>
      </c>
      <c r="I64" s="29">
        <v>413.7</v>
      </c>
      <c r="J64" s="28" t="s">
        <v>15</v>
      </c>
      <c r="K64" s="29" t="str">
        <f t="shared" si="0"/>
        <v>***</v>
      </c>
    </row>
    <row r="65" spans="1:11" x14ac:dyDescent="0.2">
      <c r="A65" s="1" t="s">
        <v>16</v>
      </c>
      <c r="C65" s="22"/>
      <c r="D65" s="157"/>
      <c r="E65" s="23" t="s">
        <v>70</v>
      </c>
      <c r="F65" s="24"/>
      <c r="G65" s="24"/>
      <c r="H65" s="30">
        <v>0</v>
      </c>
      <c r="I65" s="31">
        <v>208.7</v>
      </c>
      <c r="J65" s="30"/>
      <c r="K65" s="31" t="str">
        <f t="shared" si="0"/>
        <v>***</v>
      </c>
    </row>
    <row r="66" spans="1:11" x14ac:dyDescent="0.2">
      <c r="A66" s="1" t="s">
        <v>528</v>
      </c>
      <c r="C66" s="173"/>
      <c r="D66" s="174"/>
      <c r="E66" s="175" t="s">
        <v>1826</v>
      </c>
      <c r="F66" s="176"/>
      <c r="G66" s="176"/>
      <c r="H66" s="177">
        <v>0</v>
      </c>
      <c r="I66" s="178">
        <v>20.9</v>
      </c>
      <c r="J66" s="177"/>
      <c r="K66" s="178" t="str">
        <f t="shared" si="0"/>
        <v>***</v>
      </c>
    </row>
    <row r="67" spans="1:11" hidden="1" x14ac:dyDescent="0.2">
      <c r="A67" s="1" t="s">
        <v>528</v>
      </c>
      <c r="C67" s="173"/>
      <c r="D67" s="174"/>
      <c r="E67" s="175"/>
      <c r="F67" s="176" t="s">
        <v>562</v>
      </c>
      <c r="G67" s="176" t="s">
        <v>1825</v>
      </c>
      <c r="H67" s="177"/>
      <c r="I67" s="178">
        <v>15.8</v>
      </c>
      <c r="J67" s="177"/>
      <c r="K67" s="178" t="str">
        <f t="shared" si="0"/>
        <v>***</v>
      </c>
    </row>
    <row r="68" spans="1:11" hidden="1" x14ac:dyDescent="0.2">
      <c r="A68" s="1" t="s">
        <v>528</v>
      </c>
      <c r="C68" s="173"/>
      <c r="D68" s="174"/>
      <c r="E68" s="175"/>
      <c r="F68" s="176" t="s">
        <v>563</v>
      </c>
      <c r="G68" s="176" t="s">
        <v>1825</v>
      </c>
      <c r="H68" s="177"/>
      <c r="I68" s="178">
        <v>3.7</v>
      </c>
      <c r="J68" s="177"/>
      <c r="K68" s="178" t="str">
        <f t="shared" si="0"/>
        <v>***</v>
      </c>
    </row>
    <row r="69" spans="1:11" hidden="1" x14ac:dyDescent="0.2">
      <c r="A69" s="1" t="s">
        <v>528</v>
      </c>
      <c r="C69" s="173"/>
      <c r="D69" s="174"/>
      <c r="E69" s="175"/>
      <c r="F69" s="176" t="s">
        <v>564</v>
      </c>
      <c r="G69" s="176" t="s">
        <v>1825</v>
      </c>
      <c r="H69" s="177"/>
      <c r="I69" s="178">
        <v>1.4</v>
      </c>
      <c r="J69" s="177"/>
      <c r="K69" s="178" t="str">
        <f t="shared" si="0"/>
        <v>***</v>
      </c>
    </row>
    <row r="70" spans="1:11" x14ac:dyDescent="0.2">
      <c r="A70" s="1" t="s">
        <v>528</v>
      </c>
      <c r="C70" s="173"/>
      <c r="D70" s="174"/>
      <c r="E70" s="175" t="s">
        <v>561</v>
      </c>
      <c r="F70" s="176"/>
      <c r="G70" s="176"/>
      <c r="H70" s="177">
        <v>0</v>
      </c>
      <c r="I70" s="178">
        <v>187.8</v>
      </c>
      <c r="J70" s="177"/>
      <c r="K70" s="178" t="str">
        <f t="shared" si="0"/>
        <v>***</v>
      </c>
    </row>
    <row r="71" spans="1:11" hidden="1" x14ac:dyDescent="0.2">
      <c r="A71" s="1" t="s">
        <v>528</v>
      </c>
      <c r="C71" s="173"/>
      <c r="D71" s="174"/>
      <c r="E71" s="175"/>
      <c r="F71" s="176" t="s">
        <v>562</v>
      </c>
      <c r="G71" s="176" t="s">
        <v>1825</v>
      </c>
      <c r="H71" s="177"/>
      <c r="I71" s="178">
        <v>142.19999999999999</v>
      </c>
      <c r="J71" s="177"/>
      <c r="K71" s="178" t="str">
        <f t="shared" si="0"/>
        <v>***</v>
      </c>
    </row>
    <row r="72" spans="1:11" hidden="1" x14ac:dyDescent="0.2">
      <c r="A72" s="1" t="s">
        <v>528</v>
      </c>
      <c r="C72" s="173"/>
      <c r="D72" s="174"/>
      <c r="E72" s="175"/>
      <c r="F72" s="176" t="s">
        <v>563</v>
      </c>
      <c r="G72" s="176" t="s">
        <v>1825</v>
      </c>
      <c r="H72" s="177"/>
      <c r="I72" s="178">
        <v>33.5</v>
      </c>
      <c r="J72" s="177"/>
      <c r="K72" s="178" t="str">
        <f t="shared" si="0"/>
        <v>***</v>
      </c>
    </row>
    <row r="73" spans="1:11" hidden="1" x14ac:dyDescent="0.2">
      <c r="A73" s="1" t="s">
        <v>528</v>
      </c>
      <c r="C73" s="173"/>
      <c r="D73" s="174"/>
      <c r="E73" s="175"/>
      <c r="F73" s="176" t="s">
        <v>564</v>
      </c>
      <c r="G73" s="176" t="s">
        <v>1825</v>
      </c>
      <c r="H73" s="177"/>
      <c r="I73" s="178">
        <v>12.1</v>
      </c>
      <c r="J73" s="177"/>
      <c r="K73" s="178" t="str">
        <f t="shared" si="0"/>
        <v>***</v>
      </c>
    </row>
    <row r="74" spans="1:11" x14ac:dyDescent="0.2">
      <c r="A74" s="1" t="s">
        <v>16</v>
      </c>
      <c r="C74" s="22"/>
      <c r="D74" s="157"/>
      <c r="E74" s="23" t="s">
        <v>1819</v>
      </c>
      <c r="F74" s="24"/>
      <c r="G74" s="24"/>
      <c r="H74" s="30">
        <v>0</v>
      </c>
      <c r="I74" s="31">
        <v>205</v>
      </c>
      <c r="J74" s="30"/>
      <c r="K74" s="31" t="str">
        <f t="shared" si="0"/>
        <v>***</v>
      </c>
    </row>
    <row r="75" spans="1:11" x14ac:dyDescent="0.2">
      <c r="A75" s="1" t="s">
        <v>528</v>
      </c>
      <c r="C75" s="173"/>
      <c r="D75" s="174"/>
      <c r="E75" s="175" t="s">
        <v>1826</v>
      </c>
      <c r="F75" s="176"/>
      <c r="G75" s="176"/>
      <c r="H75" s="177">
        <v>0</v>
      </c>
      <c r="I75" s="178">
        <v>20.5</v>
      </c>
      <c r="J75" s="177"/>
      <c r="K75" s="178" t="str">
        <f t="shared" si="0"/>
        <v>***</v>
      </c>
    </row>
    <row r="76" spans="1:11" hidden="1" x14ac:dyDescent="0.2">
      <c r="A76" s="1" t="s">
        <v>528</v>
      </c>
      <c r="C76" s="173"/>
      <c r="D76" s="174"/>
      <c r="E76" s="175"/>
      <c r="F76" s="176" t="s">
        <v>538</v>
      </c>
      <c r="G76" s="176" t="s">
        <v>1825</v>
      </c>
      <c r="H76" s="177"/>
      <c r="I76" s="178">
        <v>10</v>
      </c>
      <c r="J76" s="177"/>
      <c r="K76" s="178" t="str">
        <f t="shared" si="0"/>
        <v>***</v>
      </c>
    </row>
    <row r="77" spans="1:11" hidden="1" x14ac:dyDescent="0.2">
      <c r="A77" s="1" t="s">
        <v>528</v>
      </c>
      <c r="C77" s="173"/>
      <c r="D77" s="174"/>
      <c r="E77" s="175"/>
      <c r="F77" s="176" t="s">
        <v>565</v>
      </c>
      <c r="G77" s="176" t="s">
        <v>1825</v>
      </c>
      <c r="H77" s="177"/>
      <c r="I77" s="178">
        <v>8</v>
      </c>
      <c r="J77" s="177"/>
      <c r="K77" s="178" t="str">
        <f t="shared" si="0"/>
        <v>***</v>
      </c>
    </row>
    <row r="78" spans="1:11" hidden="1" x14ac:dyDescent="0.2">
      <c r="A78" s="1" t="s">
        <v>528</v>
      </c>
      <c r="C78" s="173"/>
      <c r="D78" s="174"/>
      <c r="E78" s="175"/>
      <c r="F78" s="176" t="s">
        <v>1418</v>
      </c>
      <c r="G78" s="176" t="s">
        <v>1825</v>
      </c>
      <c r="H78" s="177"/>
      <c r="I78" s="178">
        <v>2.5</v>
      </c>
      <c r="J78" s="177"/>
      <c r="K78" s="178" t="str">
        <f t="shared" si="0"/>
        <v>***</v>
      </c>
    </row>
    <row r="79" spans="1:11" x14ac:dyDescent="0.2">
      <c r="A79" s="1" t="s">
        <v>528</v>
      </c>
      <c r="C79" s="173"/>
      <c r="D79" s="174"/>
      <c r="E79" s="175" t="s">
        <v>561</v>
      </c>
      <c r="F79" s="176"/>
      <c r="G79" s="176"/>
      <c r="H79" s="177">
        <v>0</v>
      </c>
      <c r="I79" s="178">
        <v>184.5</v>
      </c>
      <c r="J79" s="177"/>
      <c r="K79" s="178" t="str">
        <f t="shared" si="0"/>
        <v>***</v>
      </c>
    </row>
    <row r="80" spans="1:11" hidden="1" x14ac:dyDescent="0.2">
      <c r="A80" s="1" t="s">
        <v>528</v>
      </c>
      <c r="C80" s="173"/>
      <c r="D80" s="174"/>
      <c r="E80" s="175"/>
      <c r="F80" s="176" t="s">
        <v>538</v>
      </c>
      <c r="G80" s="176" t="s">
        <v>1825</v>
      </c>
      <c r="H80" s="177"/>
      <c r="I80" s="178">
        <v>90</v>
      </c>
      <c r="J80" s="177"/>
      <c r="K80" s="178" t="str">
        <f t="shared" si="0"/>
        <v>***</v>
      </c>
    </row>
    <row r="81" spans="1:11" hidden="1" x14ac:dyDescent="0.2">
      <c r="A81" s="1" t="s">
        <v>528</v>
      </c>
      <c r="C81" s="173"/>
      <c r="D81" s="174"/>
      <c r="E81" s="175"/>
      <c r="F81" s="176" t="s">
        <v>565</v>
      </c>
      <c r="G81" s="176" t="s">
        <v>1825</v>
      </c>
      <c r="H81" s="177"/>
      <c r="I81" s="178">
        <v>72</v>
      </c>
      <c r="J81" s="177"/>
      <c r="K81" s="178" t="str">
        <f t="shared" si="0"/>
        <v>***</v>
      </c>
    </row>
    <row r="82" spans="1:11" hidden="1" x14ac:dyDescent="0.2">
      <c r="A82" s="1" t="s">
        <v>528</v>
      </c>
      <c r="C82" s="173"/>
      <c r="D82" s="174"/>
      <c r="E82" s="175"/>
      <c r="F82" s="176" t="s">
        <v>1418</v>
      </c>
      <c r="G82" s="176" t="s">
        <v>1825</v>
      </c>
      <c r="H82" s="177"/>
      <c r="I82" s="178">
        <v>22.5</v>
      </c>
      <c r="J82" s="177"/>
      <c r="K82" s="178" t="str">
        <f t="shared" si="0"/>
        <v>***</v>
      </c>
    </row>
    <row r="83" spans="1:11" x14ac:dyDescent="0.2">
      <c r="A83" s="1" t="s">
        <v>13</v>
      </c>
      <c r="C83" s="19" t="s">
        <v>146</v>
      </c>
      <c r="D83" s="25" t="s">
        <v>1827</v>
      </c>
      <c r="E83" s="20" t="s">
        <v>1828</v>
      </c>
      <c r="F83" s="21"/>
      <c r="G83" s="21"/>
      <c r="H83" s="28">
        <v>377562.4</v>
      </c>
      <c r="I83" s="29">
        <v>397440</v>
      </c>
      <c r="J83" s="28" t="s">
        <v>15</v>
      </c>
      <c r="K83" s="29">
        <f t="shared" si="0"/>
        <v>1.0526471915635667</v>
      </c>
    </row>
    <row r="84" spans="1:11" x14ac:dyDescent="0.2">
      <c r="A84" s="1" t="s">
        <v>16</v>
      </c>
      <c r="C84" s="22"/>
      <c r="D84" s="157"/>
      <c r="E84" s="23" t="s">
        <v>1819</v>
      </c>
      <c r="F84" s="24"/>
      <c r="G84" s="24"/>
      <c r="H84" s="30">
        <v>377562.4</v>
      </c>
      <c r="I84" s="31">
        <v>397440</v>
      </c>
      <c r="J84" s="30"/>
      <c r="K84" s="31">
        <f t="shared" ref="K84:K147" si="1">IF(H84=0,"***",I84/H84)</f>
        <v>1.0526471915635667</v>
      </c>
    </row>
    <row r="85" spans="1:11" x14ac:dyDescent="0.2">
      <c r="A85" s="1" t="s">
        <v>528</v>
      </c>
      <c r="C85" s="173"/>
      <c r="D85" s="174"/>
      <c r="E85" s="175" t="s">
        <v>619</v>
      </c>
      <c r="F85" s="176"/>
      <c r="G85" s="176"/>
      <c r="H85" s="177">
        <v>377562.4</v>
      </c>
      <c r="I85" s="178">
        <v>397440</v>
      </c>
      <c r="J85" s="177"/>
      <c r="K85" s="178">
        <f t="shared" si="1"/>
        <v>1.0526471915635667</v>
      </c>
    </row>
    <row r="86" spans="1:11" hidden="1" x14ac:dyDescent="0.2">
      <c r="A86" s="1" t="s">
        <v>528</v>
      </c>
      <c r="C86" s="173"/>
      <c r="D86" s="174"/>
      <c r="E86" s="175"/>
      <c r="F86" s="176" t="s">
        <v>578</v>
      </c>
      <c r="G86" s="176" t="s">
        <v>1829</v>
      </c>
      <c r="H86" s="177"/>
      <c r="I86" s="178">
        <v>53780</v>
      </c>
      <c r="J86" s="177"/>
      <c r="K86" s="178" t="str">
        <f t="shared" si="1"/>
        <v>***</v>
      </c>
    </row>
    <row r="87" spans="1:11" hidden="1" x14ac:dyDescent="0.2">
      <c r="A87" s="1" t="s">
        <v>528</v>
      </c>
      <c r="C87" s="173"/>
      <c r="D87" s="174"/>
      <c r="E87" s="175"/>
      <c r="F87" s="176" t="s">
        <v>703</v>
      </c>
      <c r="G87" s="176" t="s">
        <v>1829</v>
      </c>
      <c r="H87" s="177"/>
      <c r="I87" s="178">
        <v>159320</v>
      </c>
      <c r="J87" s="177"/>
      <c r="K87" s="178" t="str">
        <f t="shared" si="1"/>
        <v>***</v>
      </c>
    </row>
    <row r="88" spans="1:11" hidden="1" x14ac:dyDescent="0.2">
      <c r="A88" s="1" t="s">
        <v>528</v>
      </c>
      <c r="C88" s="173"/>
      <c r="D88" s="174"/>
      <c r="E88" s="175"/>
      <c r="F88" s="176" t="s">
        <v>670</v>
      </c>
      <c r="G88" s="176" t="s">
        <v>1829</v>
      </c>
      <c r="H88" s="177"/>
      <c r="I88" s="178">
        <v>58600</v>
      </c>
      <c r="J88" s="177"/>
      <c r="K88" s="178" t="str">
        <f t="shared" si="1"/>
        <v>***</v>
      </c>
    </row>
    <row r="89" spans="1:11" hidden="1" x14ac:dyDescent="0.2">
      <c r="A89" s="1" t="s">
        <v>528</v>
      </c>
      <c r="C89" s="173"/>
      <c r="D89" s="174"/>
      <c r="E89" s="175"/>
      <c r="F89" s="176" t="s">
        <v>620</v>
      </c>
      <c r="G89" s="176" t="s">
        <v>1830</v>
      </c>
      <c r="H89" s="177"/>
      <c r="I89" s="178">
        <v>125740</v>
      </c>
      <c r="J89" s="177"/>
      <c r="K89" s="178" t="str">
        <f t="shared" si="1"/>
        <v>***</v>
      </c>
    </row>
    <row r="90" spans="1:11" x14ac:dyDescent="0.2">
      <c r="A90" s="1" t="s">
        <v>13</v>
      </c>
      <c r="C90" s="19" t="s">
        <v>146</v>
      </c>
      <c r="D90" s="25" t="s">
        <v>1831</v>
      </c>
      <c r="E90" s="20" t="s">
        <v>1832</v>
      </c>
      <c r="F90" s="21"/>
      <c r="G90" s="21"/>
      <c r="H90" s="28">
        <v>5000</v>
      </c>
      <c r="I90" s="29">
        <v>5000</v>
      </c>
      <c r="J90" s="28" t="s">
        <v>15</v>
      </c>
      <c r="K90" s="29">
        <f t="shared" si="1"/>
        <v>1</v>
      </c>
    </row>
    <row r="91" spans="1:11" x14ac:dyDescent="0.2">
      <c r="A91" s="1" t="s">
        <v>16</v>
      </c>
      <c r="C91" s="22"/>
      <c r="D91" s="157"/>
      <c r="E91" s="23" t="s">
        <v>1833</v>
      </c>
      <c r="F91" s="24"/>
      <c r="G91" s="24"/>
      <c r="H91" s="30">
        <v>5000</v>
      </c>
      <c r="I91" s="31">
        <v>5000</v>
      </c>
      <c r="J91" s="30"/>
      <c r="K91" s="31">
        <f t="shared" si="1"/>
        <v>1</v>
      </c>
    </row>
    <row r="92" spans="1:11" x14ac:dyDescent="0.2">
      <c r="A92" s="1" t="s">
        <v>528</v>
      </c>
      <c r="C92" s="173"/>
      <c r="D92" s="174"/>
      <c r="E92" s="175" t="s">
        <v>682</v>
      </c>
      <c r="F92" s="176"/>
      <c r="G92" s="176"/>
      <c r="H92" s="177">
        <v>5000</v>
      </c>
      <c r="I92" s="178">
        <v>5000</v>
      </c>
      <c r="J92" s="177"/>
      <c r="K92" s="178">
        <f t="shared" si="1"/>
        <v>1</v>
      </c>
    </row>
    <row r="93" spans="1:11" hidden="1" x14ac:dyDescent="0.2">
      <c r="A93" s="1" t="s">
        <v>528</v>
      </c>
      <c r="C93" s="173"/>
      <c r="D93" s="174"/>
      <c r="E93" s="175"/>
      <c r="F93" s="176" t="s">
        <v>620</v>
      </c>
      <c r="G93" s="176" t="s">
        <v>1832</v>
      </c>
      <c r="H93" s="177"/>
      <c r="I93" s="178">
        <v>5000</v>
      </c>
      <c r="J93" s="177"/>
      <c r="K93" s="178" t="str">
        <f t="shared" si="1"/>
        <v>***</v>
      </c>
    </row>
    <row r="94" spans="1:11" x14ac:dyDescent="0.2">
      <c r="A94" s="1" t="s">
        <v>13</v>
      </c>
      <c r="C94" s="19" t="s">
        <v>146</v>
      </c>
      <c r="D94" s="25" t="s">
        <v>1834</v>
      </c>
      <c r="E94" s="20" t="s">
        <v>1835</v>
      </c>
      <c r="F94" s="21"/>
      <c r="G94" s="21"/>
      <c r="H94" s="28">
        <v>112100</v>
      </c>
      <c r="I94" s="29">
        <v>117500</v>
      </c>
      <c r="J94" s="28" t="s">
        <v>15</v>
      </c>
      <c r="K94" s="29">
        <f t="shared" si="1"/>
        <v>1.0481712756467441</v>
      </c>
    </row>
    <row r="95" spans="1:11" x14ac:dyDescent="0.2">
      <c r="A95" s="1" t="s">
        <v>16</v>
      </c>
      <c r="C95" s="22"/>
      <c r="D95" s="157"/>
      <c r="E95" s="23" t="s">
        <v>1836</v>
      </c>
      <c r="F95" s="24"/>
      <c r="G95" s="24"/>
      <c r="H95" s="30">
        <v>112100</v>
      </c>
      <c r="I95" s="31">
        <v>117500</v>
      </c>
      <c r="J95" s="30"/>
      <c r="K95" s="31">
        <f t="shared" si="1"/>
        <v>1.0481712756467441</v>
      </c>
    </row>
    <row r="96" spans="1:11" x14ac:dyDescent="0.2">
      <c r="A96" s="1" t="s">
        <v>528</v>
      </c>
      <c r="C96" s="173"/>
      <c r="D96" s="174"/>
      <c r="E96" s="175" t="s">
        <v>532</v>
      </c>
      <c r="F96" s="176"/>
      <c r="G96" s="176"/>
      <c r="H96" s="177">
        <v>112100</v>
      </c>
      <c r="I96" s="178">
        <v>117500</v>
      </c>
      <c r="J96" s="177"/>
      <c r="K96" s="178">
        <f t="shared" si="1"/>
        <v>1.0481712756467441</v>
      </c>
    </row>
    <row r="97" spans="1:11" hidden="1" x14ac:dyDescent="0.2">
      <c r="A97" s="1" t="s">
        <v>528</v>
      </c>
      <c r="C97" s="173"/>
      <c r="D97" s="174"/>
      <c r="E97" s="175"/>
      <c r="F97" s="176" t="s">
        <v>538</v>
      </c>
      <c r="G97" s="176" t="s">
        <v>1835</v>
      </c>
      <c r="H97" s="177"/>
      <c r="I97" s="178">
        <v>117500</v>
      </c>
      <c r="J97" s="177"/>
      <c r="K97" s="178" t="str">
        <f t="shared" si="1"/>
        <v>***</v>
      </c>
    </row>
    <row r="98" spans="1:11" x14ac:dyDescent="0.2">
      <c r="A98" s="1" t="s">
        <v>13</v>
      </c>
      <c r="C98" s="19" t="s">
        <v>146</v>
      </c>
      <c r="D98" s="25" t="s">
        <v>1837</v>
      </c>
      <c r="E98" s="20" t="s">
        <v>1838</v>
      </c>
      <c r="F98" s="21"/>
      <c r="G98" s="21"/>
      <c r="H98" s="28">
        <v>21000</v>
      </c>
      <c r="I98" s="29">
        <v>16056</v>
      </c>
      <c r="J98" s="28" t="s">
        <v>15</v>
      </c>
      <c r="K98" s="29">
        <f t="shared" si="1"/>
        <v>0.76457142857142857</v>
      </c>
    </row>
    <row r="99" spans="1:11" x14ac:dyDescent="0.2">
      <c r="A99" s="1" t="s">
        <v>16</v>
      </c>
      <c r="C99" s="22"/>
      <c r="D99" s="157"/>
      <c r="E99" s="23" t="s">
        <v>1805</v>
      </c>
      <c r="F99" s="24"/>
      <c r="G99" s="24"/>
      <c r="H99" s="30">
        <v>21000</v>
      </c>
      <c r="I99" s="31">
        <v>16056</v>
      </c>
      <c r="J99" s="30"/>
      <c r="K99" s="31">
        <f t="shared" si="1"/>
        <v>0.76457142857142857</v>
      </c>
    </row>
    <row r="100" spans="1:11" x14ac:dyDescent="0.2">
      <c r="A100" s="1" t="s">
        <v>528</v>
      </c>
      <c r="C100" s="173"/>
      <c r="D100" s="174"/>
      <c r="E100" s="175" t="s">
        <v>532</v>
      </c>
      <c r="F100" s="176"/>
      <c r="G100" s="176"/>
      <c r="H100" s="177">
        <v>21000</v>
      </c>
      <c r="I100" s="178">
        <v>16056</v>
      </c>
      <c r="J100" s="177"/>
      <c r="K100" s="178">
        <f t="shared" si="1"/>
        <v>0.76457142857142857</v>
      </c>
    </row>
    <row r="101" spans="1:11" hidden="1" x14ac:dyDescent="0.2">
      <c r="A101" s="1" t="s">
        <v>528</v>
      </c>
      <c r="C101" s="173"/>
      <c r="D101" s="174"/>
      <c r="E101" s="175"/>
      <c r="F101" s="176" t="s">
        <v>538</v>
      </c>
      <c r="G101" s="176" t="s">
        <v>1838</v>
      </c>
      <c r="H101" s="177"/>
      <c r="I101" s="178">
        <v>16056</v>
      </c>
      <c r="J101" s="177"/>
      <c r="K101" s="178" t="str">
        <f t="shared" si="1"/>
        <v>***</v>
      </c>
    </row>
    <row r="102" spans="1:11" x14ac:dyDescent="0.2">
      <c r="A102" s="1" t="s">
        <v>13</v>
      </c>
      <c r="C102" s="19" t="s">
        <v>146</v>
      </c>
      <c r="D102" s="25" t="s">
        <v>1839</v>
      </c>
      <c r="E102" s="20" t="s">
        <v>1840</v>
      </c>
      <c r="F102" s="21"/>
      <c r="G102" s="21"/>
      <c r="H102" s="28">
        <v>22500</v>
      </c>
      <c r="I102" s="29">
        <v>71500</v>
      </c>
      <c r="J102" s="28" t="s">
        <v>15</v>
      </c>
      <c r="K102" s="29">
        <f t="shared" si="1"/>
        <v>3.1777777777777776</v>
      </c>
    </row>
    <row r="103" spans="1:11" x14ac:dyDescent="0.2">
      <c r="A103" s="1" t="s">
        <v>16</v>
      </c>
      <c r="C103" s="22"/>
      <c r="D103" s="157"/>
      <c r="E103" s="23" t="s">
        <v>1836</v>
      </c>
      <c r="F103" s="24"/>
      <c r="G103" s="24"/>
      <c r="H103" s="30">
        <v>22500</v>
      </c>
      <c r="I103" s="31">
        <v>71500</v>
      </c>
      <c r="J103" s="30"/>
      <c r="K103" s="31">
        <f t="shared" si="1"/>
        <v>3.1777777777777776</v>
      </c>
    </row>
    <row r="104" spans="1:11" x14ac:dyDescent="0.2">
      <c r="A104" s="1" t="s">
        <v>528</v>
      </c>
      <c r="C104" s="173"/>
      <c r="D104" s="174"/>
      <c r="E104" s="175" t="s">
        <v>532</v>
      </c>
      <c r="F104" s="176"/>
      <c r="G104" s="176"/>
      <c r="H104" s="177">
        <v>22500</v>
      </c>
      <c r="I104" s="178">
        <v>45500</v>
      </c>
      <c r="J104" s="177"/>
      <c r="K104" s="178">
        <f t="shared" si="1"/>
        <v>2.0222222222222221</v>
      </c>
    </row>
    <row r="105" spans="1:11" hidden="1" x14ac:dyDescent="0.2">
      <c r="A105" s="1" t="s">
        <v>528</v>
      </c>
      <c r="C105" s="173"/>
      <c r="D105" s="174"/>
      <c r="E105" s="175"/>
      <c r="F105" s="176" t="s">
        <v>594</v>
      </c>
      <c r="G105" s="176" t="s">
        <v>1841</v>
      </c>
      <c r="H105" s="177"/>
      <c r="I105" s="178">
        <v>45500</v>
      </c>
      <c r="J105" s="177"/>
      <c r="K105" s="178" t="str">
        <f t="shared" si="1"/>
        <v>***</v>
      </c>
    </row>
    <row r="106" spans="1:11" x14ac:dyDescent="0.2">
      <c r="A106" s="1" t="s">
        <v>528</v>
      </c>
      <c r="C106" s="173"/>
      <c r="D106" s="174"/>
      <c r="E106" s="175" t="s">
        <v>619</v>
      </c>
      <c r="F106" s="176"/>
      <c r="G106" s="176"/>
      <c r="H106" s="177">
        <v>0</v>
      </c>
      <c r="I106" s="178">
        <v>21000</v>
      </c>
      <c r="J106" s="177"/>
      <c r="K106" s="178" t="str">
        <f t="shared" si="1"/>
        <v>***</v>
      </c>
    </row>
    <row r="107" spans="1:11" hidden="1" x14ac:dyDescent="0.2">
      <c r="A107" s="1" t="s">
        <v>528</v>
      </c>
      <c r="C107" s="173"/>
      <c r="D107" s="174"/>
      <c r="E107" s="175"/>
      <c r="F107" s="176" t="s">
        <v>594</v>
      </c>
      <c r="G107" s="176" t="s">
        <v>1841</v>
      </c>
      <c r="H107" s="177"/>
      <c r="I107" s="178">
        <v>21000</v>
      </c>
      <c r="J107" s="177"/>
      <c r="K107" s="178" t="str">
        <f t="shared" si="1"/>
        <v>***</v>
      </c>
    </row>
    <row r="108" spans="1:11" x14ac:dyDescent="0.2">
      <c r="A108" s="1" t="s">
        <v>528</v>
      </c>
      <c r="C108" s="173"/>
      <c r="D108" s="174"/>
      <c r="E108" s="175" t="s">
        <v>682</v>
      </c>
      <c r="F108" s="176"/>
      <c r="G108" s="176"/>
      <c r="H108" s="177">
        <v>0</v>
      </c>
      <c r="I108" s="178">
        <v>5000</v>
      </c>
      <c r="J108" s="177"/>
      <c r="K108" s="178" t="str">
        <f t="shared" si="1"/>
        <v>***</v>
      </c>
    </row>
    <row r="109" spans="1:11" hidden="1" x14ac:dyDescent="0.2">
      <c r="A109" s="1" t="s">
        <v>528</v>
      </c>
      <c r="C109" s="173"/>
      <c r="D109" s="174"/>
      <c r="E109" s="175"/>
      <c r="F109" s="176" t="s">
        <v>594</v>
      </c>
      <c r="G109" s="176" t="s">
        <v>1841</v>
      </c>
      <c r="H109" s="177"/>
      <c r="I109" s="178">
        <v>5000</v>
      </c>
      <c r="J109" s="177"/>
      <c r="K109" s="178" t="str">
        <f t="shared" si="1"/>
        <v>***</v>
      </c>
    </row>
    <row r="110" spans="1:11" x14ac:dyDescent="0.2">
      <c r="A110" s="1" t="s">
        <v>13</v>
      </c>
      <c r="C110" s="19" t="s">
        <v>146</v>
      </c>
      <c r="D110" s="25" t="s">
        <v>1842</v>
      </c>
      <c r="E110" s="20" t="s">
        <v>1843</v>
      </c>
      <c r="F110" s="21"/>
      <c r="G110" s="21"/>
      <c r="H110" s="28">
        <v>1925.8</v>
      </c>
      <c r="I110" s="29">
        <v>1925.8</v>
      </c>
      <c r="J110" s="28" t="s">
        <v>15</v>
      </c>
      <c r="K110" s="29">
        <f t="shared" si="1"/>
        <v>1</v>
      </c>
    </row>
    <row r="111" spans="1:11" x14ac:dyDescent="0.2">
      <c r="A111" s="1" t="s">
        <v>16</v>
      </c>
      <c r="C111" s="22"/>
      <c r="D111" s="157"/>
      <c r="E111" s="23" t="s">
        <v>1844</v>
      </c>
      <c r="F111" s="24"/>
      <c r="G111" s="24"/>
      <c r="H111" s="30">
        <v>1925.8</v>
      </c>
      <c r="I111" s="31">
        <v>1925.8</v>
      </c>
      <c r="J111" s="30"/>
      <c r="K111" s="31">
        <f t="shared" si="1"/>
        <v>1</v>
      </c>
    </row>
    <row r="112" spans="1:11" x14ac:dyDescent="0.2">
      <c r="A112" s="1" t="s">
        <v>528</v>
      </c>
      <c r="C112" s="173"/>
      <c r="D112" s="174"/>
      <c r="E112" s="175" t="s">
        <v>532</v>
      </c>
      <c r="F112" s="176"/>
      <c r="G112" s="176"/>
      <c r="H112" s="177">
        <v>1925.8</v>
      </c>
      <c r="I112" s="178">
        <v>1925.8</v>
      </c>
      <c r="J112" s="177"/>
      <c r="K112" s="178">
        <f t="shared" si="1"/>
        <v>1</v>
      </c>
    </row>
    <row r="113" spans="1:11" hidden="1" x14ac:dyDescent="0.2">
      <c r="A113" s="1" t="s">
        <v>528</v>
      </c>
      <c r="C113" s="173"/>
      <c r="D113" s="174"/>
      <c r="E113" s="175"/>
      <c r="F113" s="176" t="s">
        <v>538</v>
      </c>
      <c r="G113" s="176" t="s">
        <v>1845</v>
      </c>
      <c r="H113" s="177"/>
      <c r="I113" s="178">
        <v>1925.8</v>
      </c>
      <c r="J113" s="177"/>
      <c r="K113" s="178" t="str">
        <f t="shared" si="1"/>
        <v>***</v>
      </c>
    </row>
    <row r="114" spans="1:11" x14ac:dyDescent="0.2">
      <c r="A114" s="1" t="s">
        <v>13</v>
      </c>
      <c r="C114" s="19" t="s">
        <v>146</v>
      </c>
      <c r="D114" s="25" t="s">
        <v>1846</v>
      </c>
      <c r="E114" s="20" t="s">
        <v>1847</v>
      </c>
      <c r="F114" s="21"/>
      <c r="G114" s="21"/>
      <c r="H114" s="28">
        <v>32000</v>
      </c>
      <c r="I114" s="29">
        <v>28000</v>
      </c>
      <c r="J114" s="28" t="s">
        <v>15</v>
      </c>
      <c r="K114" s="29">
        <f t="shared" si="1"/>
        <v>0.875</v>
      </c>
    </row>
    <row r="115" spans="1:11" x14ac:dyDescent="0.2">
      <c r="A115" s="1" t="s">
        <v>16</v>
      </c>
      <c r="C115" s="22"/>
      <c r="D115" s="157"/>
      <c r="E115" s="23" t="s">
        <v>1844</v>
      </c>
      <c r="F115" s="24"/>
      <c r="G115" s="24"/>
      <c r="H115" s="30">
        <v>32000</v>
      </c>
      <c r="I115" s="31">
        <v>28000</v>
      </c>
      <c r="J115" s="30"/>
      <c r="K115" s="31">
        <f t="shared" si="1"/>
        <v>0.875</v>
      </c>
    </row>
    <row r="116" spans="1:11" x14ac:dyDescent="0.2">
      <c r="A116" s="1" t="s">
        <v>528</v>
      </c>
      <c r="C116" s="173"/>
      <c r="D116" s="174"/>
      <c r="E116" s="175" t="s">
        <v>619</v>
      </c>
      <c r="F116" s="176"/>
      <c r="G116" s="176"/>
      <c r="H116" s="177">
        <v>32000</v>
      </c>
      <c r="I116" s="178">
        <v>28000</v>
      </c>
      <c r="J116" s="177"/>
      <c r="K116" s="178">
        <f t="shared" si="1"/>
        <v>0.875</v>
      </c>
    </row>
    <row r="117" spans="1:11" hidden="1" x14ac:dyDescent="0.2">
      <c r="A117" s="1" t="s">
        <v>528</v>
      </c>
      <c r="C117" s="173"/>
      <c r="D117" s="174"/>
      <c r="E117" s="175"/>
      <c r="F117" s="176" t="s">
        <v>620</v>
      </c>
      <c r="G117" s="176" t="s">
        <v>1848</v>
      </c>
      <c r="H117" s="177"/>
      <c r="I117" s="178">
        <v>28000</v>
      </c>
      <c r="J117" s="177"/>
      <c r="K117" s="178" t="str">
        <f t="shared" si="1"/>
        <v>***</v>
      </c>
    </row>
    <row r="118" spans="1:11" x14ac:dyDescent="0.2">
      <c r="A118" s="1" t="s">
        <v>13</v>
      </c>
      <c r="C118" s="19" t="s">
        <v>146</v>
      </c>
      <c r="D118" s="25" t="s">
        <v>1849</v>
      </c>
      <c r="E118" s="20" t="s">
        <v>1850</v>
      </c>
      <c r="F118" s="21"/>
      <c r="G118" s="21"/>
      <c r="H118" s="28">
        <v>4000</v>
      </c>
      <c r="I118" s="29">
        <v>2000</v>
      </c>
      <c r="J118" s="28" t="s">
        <v>15</v>
      </c>
      <c r="K118" s="29">
        <f t="shared" si="1"/>
        <v>0.5</v>
      </c>
    </row>
    <row r="119" spans="1:11" x14ac:dyDescent="0.2">
      <c r="A119" s="1" t="s">
        <v>16</v>
      </c>
      <c r="C119" s="22"/>
      <c r="D119" s="157"/>
      <c r="E119" s="23" t="s">
        <v>1844</v>
      </c>
      <c r="F119" s="24"/>
      <c r="G119" s="24"/>
      <c r="H119" s="30">
        <v>4000</v>
      </c>
      <c r="I119" s="31">
        <v>2000</v>
      </c>
      <c r="J119" s="30"/>
      <c r="K119" s="31">
        <f t="shared" si="1"/>
        <v>0.5</v>
      </c>
    </row>
    <row r="120" spans="1:11" x14ac:dyDescent="0.2">
      <c r="A120" s="1" t="s">
        <v>528</v>
      </c>
      <c r="C120" s="173"/>
      <c r="D120" s="174"/>
      <c r="E120" s="175" t="s">
        <v>682</v>
      </c>
      <c r="F120" s="176"/>
      <c r="G120" s="176"/>
      <c r="H120" s="177">
        <v>4000</v>
      </c>
      <c r="I120" s="178">
        <v>2000</v>
      </c>
      <c r="J120" s="177"/>
      <c r="K120" s="178">
        <f t="shared" si="1"/>
        <v>0.5</v>
      </c>
    </row>
    <row r="121" spans="1:11" hidden="1" x14ac:dyDescent="0.2">
      <c r="A121" s="1" t="s">
        <v>528</v>
      </c>
      <c r="C121" s="173"/>
      <c r="D121" s="174"/>
      <c r="E121" s="175"/>
      <c r="F121" s="176" t="s">
        <v>620</v>
      </c>
      <c r="G121" s="176" t="s">
        <v>1851</v>
      </c>
      <c r="H121" s="177"/>
      <c r="I121" s="178">
        <v>2000</v>
      </c>
      <c r="J121" s="177"/>
      <c r="K121" s="178" t="str">
        <f t="shared" si="1"/>
        <v>***</v>
      </c>
    </row>
    <row r="122" spans="1:11" x14ac:dyDescent="0.2">
      <c r="A122" s="1" t="s">
        <v>13</v>
      </c>
      <c r="C122" s="19" t="s">
        <v>146</v>
      </c>
      <c r="D122" s="25" t="s">
        <v>1852</v>
      </c>
      <c r="E122" s="20" t="s">
        <v>1853</v>
      </c>
      <c r="F122" s="21"/>
      <c r="G122" s="21"/>
      <c r="H122" s="28">
        <v>1149.3</v>
      </c>
      <c r="I122" s="29">
        <v>1275.0999999999999</v>
      </c>
      <c r="J122" s="28" t="s">
        <v>15</v>
      </c>
      <c r="K122" s="29">
        <f t="shared" si="1"/>
        <v>1.1094579309144696</v>
      </c>
    </row>
    <row r="123" spans="1:11" x14ac:dyDescent="0.2">
      <c r="A123" s="1" t="s">
        <v>16</v>
      </c>
      <c r="C123" s="22"/>
      <c r="D123" s="157"/>
      <c r="E123" s="23" t="s">
        <v>121</v>
      </c>
      <c r="F123" s="24"/>
      <c r="G123" s="24"/>
      <c r="H123" s="30">
        <v>1149.3</v>
      </c>
      <c r="I123" s="31">
        <v>1275.0999999999999</v>
      </c>
      <c r="J123" s="30"/>
      <c r="K123" s="31">
        <f t="shared" si="1"/>
        <v>1.1094579309144696</v>
      </c>
    </row>
    <row r="124" spans="1:11" x14ac:dyDescent="0.2">
      <c r="A124" s="1" t="s">
        <v>528</v>
      </c>
      <c r="C124" s="173"/>
      <c r="D124" s="174"/>
      <c r="E124" s="175" t="s">
        <v>532</v>
      </c>
      <c r="F124" s="176"/>
      <c r="G124" s="176"/>
      <c r="H124" s="177">
        <v>1149.3</v>
      </c>
      <c r="I124" s="178">
        <v>1275.0999999999999</v>
      </c>
      <c r="J124" s="177"/>
      <c r="K124" s="178">
        <f t="shared" si="1"/>
        <v>1.1094579309144696</v>
      </c>
    </row>
    <row r="125" spans="1:11" hidden="1" x14ac:dyDescent="0.2">
      <c r="A125" s="1" t="s">
        <v>528</v>
      </c>
      <c r="C125" s="173"/>
      <c r="D125" s="174"/>
      <c r="E125" s="175"/>
      <c r="F125" s="176" t="s">
        <v>620</v>
      </c>
      <c r="G125" s="176" t="s">
        <v>1854</v>
      </c>
      <c r="H125" s="177"/>
      <c r="I125" s="178">
        <v>930</v>
      </c>
      <c r="J125" s="177"/>
      <c r="K125" s="178" t="str">
        <f t="shared" si="1"/>
        <v>***</v>
      </c>
    </row>
    <row r="126" spans="1:11" hidden="1" x14ac:dyDescent="0.2">
      <c r="A126" s="1" t="s">
        <v>528</v>
      </c>
      <c r="C126" s="173"/>
      <c r="D126" s="174"/>
      <c r="E126" s="175"/>
      <c r="F126" s="176" t="s">
        <v>620</v>
      </c>
      <c r="G126" s="176" t="s">
        <v>1855</v>
      </c>
      <c r="H126" s="177"/>
      <c r="I126" s="178">
        <v>345.1</v>
      </c>
      <c r="J126" s="177"/>
      <c r="K126" s="178" t="str">
        <f t="shared" si="1"/>
        <v>***</v>
      </c>
    </row>
    <row r="127" spans="1:11" x14ac:dyDescent="0.2">
      <c r="A127" s="1" t="s">
        <v>13</v>
      </c>
      <c r="C127" s="19" t="s">
        <v>146</v>
      </c>
      <c r="D127" s="25" t="s">
        <v>1856</v>
      </c>
      <c r="E127" s="20" t="s">
        <v>1857</v>
      </c>
      <c r="F127" s="21"/>
      <c r="G127" s="21"/>
      <c r="H127" s="28">
        <v>8500</v>
      </c>
      <c r="I127" s="29">
        <v>10285</v>
      </c>
      <c r="J127" s="28" t="s">
        <v>15</v>
      </c>
      <c r="K127" s="29">
        <f t="shared" si="1"/>
        <v>1.21</v>
      </c>
    </row>
    <row r="128" spans="1:11" x14ac:dyDescent="0.2">
      <c r="A128" s="1" t="s">
        <v>16</v>
      </c>
      <c r="C128" s="22"/>
      <c r="D128" s="157"/>
      <c r="E128" s="23" t="s">
        <v>1805</v>
      </c>
      <c r="F128" s="24"/>
      <c r="G128" s="24"/>
      <c r="H128" s="30">
        <v>8500</v>
      </c>
      <c r="I128" s="31">
        <v>10285</v>
      </c>
      <c r="J128" s="30"/>
      <c r="K128" s="31">
        <f t="shared" si="1"/>
        <v>1.21</v>
      </c>
    </row>
    <row r="129" spans="1:11" x14ac:dyDescent="0.2">
      <c r="A129" s="1" t="s">
        <v>528</v>
      </c>
      <c r="C129" s="173"/>
      <c r="D129" s="174"/>
      <c r="E129" s="175" t="s">
        <v>532</v>
      </c>
      <c r="F129" s="176"/>
      <c r="G129" s="176"/>
      <c r="H129" s="177">
        <v>8500</v>
      </c>
      <c r="I129" s="178">
        <v>10285</v>
      </c>
      <c r="J129" s="177"/>
      <c r="K129" s="178">
        <f t="shared" si="1"/>
        <v>1.21</v>
      </c>
    </row>
    <row r="130" spans="1:11" hidden="1" x14ac:dyDescent="0.2">
      <c r="A130" s="1" t="s">
        <v>528</v>
      </c>
      <c r="C130" s="173"/>
      <c r="D130" s="174"/>
      <c r="E130" s="175"/>
      <c r="F130" s="176" t="s">
        <v>538</v>
      </c>
      <c r="G130" s="176" t="s">
        <v>1857</v>
      </c>
      <c r="H130" s="177"/>
      <c r="I130" s="178">
        <v>10285</v>
      </c>
      <c r="J130" s="177"/>
      <c r="K130" s="178" t="str">
        <f t="shared" si="1"/>
        <v>***</v>
      </c>
    </row>
    <row r="131" spans="1:11" x14ac:dyDescent="0.2">
      <c r="A131" s="1" t="s">
        <v>13</v>
      </c>
      <c r="C131" s="19" t="s">
        <v>146</v>
      </c>
      <c r="D131" s="25" t="s">
        <v>1858</v>
      </c>
      <c r="E131" s="20" t="s">
        <v>1859</v>
      </c>
      <c r="F131" s="21"/>
      <c r="G131" s="21"/>
      <c r="H131" s="28">
        <v>0</v>
      </c>
      <c r="I131" s="29">
        <v>5565</v>
      </c>
      <c r="J131" s="28" t="s">
        <v>15</v>
      </c>
      <c r="K131" s="29" t="str">
        <f t="shared" si="1"/>
        <v>***</v>
      </c>
    </row>
    <row r="132" spans="1:11" x14ac:dyDescent="0.2">
      <c r="A132" s="1" t="s">
        <v>16</v>
      </c>
      <c r="C132" s="22"/>
      <c r="D132" s="157"/>
      <c r="E132" s="23" t="s">
        <v>1844</v>
      </c>
      <c r="F132" s="24"/>
      <c r="G132" s="24"/>
      <c r="H132" s="30">
        <v>0</v>
      </c>
      <c r="I132" s="31">
        <v>5565</v>
      </c>
      <c r="J132" s="30"/>
      <c r="K132" s="31" t="str">
        <f t="shared" si="1"/>
        <v>***</v>
      </c>
    </row>
    <row r="133" spans="1:11" x14ac:dyDescent="0.2">
      <c r="A133" s="1" t="s">
        <v>528</v>
      </c>
      <c r="C133" s="173"/>
      <c r="D133" s="174"/>
      <c r="E133" s="175" t="s">
        <v>682</v>
      </c>
      <c r="F133" s="176"/>
      <c r="G133" s="176"/>
      <c r="H133" s="177">
        <v>0</v>
      </c>
      <c r="I133" s="178">
        <v>5565</v>
      </c>
      <c r="J133" s="177"/>
      <c r="K133" s="178" t="str">
        <f t="shared" si="1"/>
        <v>***</v>
      </c>
    </row>
    <row r="134" spans="1:11" hidden="1" x14ac:dyDescent="0.2">
      <c r="A134" s="1" t="s">
        <v>528</v>
      </c>
      <c r="C134" s="173"/>
      <c r="D134" s="174"/>
      <c r="E134" s="175"/>
      <c r="F134" s="176" t="s">
        <v>703</v>
      </c>
      <c r="G134" s="176" t="s">
        <v>1860</v>
      </c>
      <c r="H134" s="177"/>
      <c r="I134" s="178">
        <v>5565</v>
      </c>
      <c r="J134" s="177"/>
      <c r="K134" s="178" t="str">
        <f t="shared" si="1"/>
        <v>***</v>
      </c>
    </row>
    <row r="135" spans="1:11" x14ac:dyDescent="0.2">
      <c r="A135" s="1" t="s">
        <v>13</v>
      </c>
      <c r="C135" s="19" t="s">
        <v>146</v>
      </c>
      <c r="D135" s="25" t="s">
        <v>1861</v>
      </c>
      <c r="E135" s="20" t="s">
        <v>1862</v>
      </c>
      <c r="F135" s="21"/>
      <c r="G135" s="21"/>
      <c r="H135" s="28">
        <v>0</v>
      </c>
      <c r="I135" s="29">
        <v>2940</v>
      </c>
      <c r="J135" s="28" t="s">
        <v>15</v>
      </c>
      <c r="K135" s="29" t="str">
        <f t="shared" si="1"/>
        <v>***</v>
      </c>
    </row>
    <row r="136" spans="1:11" x14ac:dyDescent="0.2">
      <c r="A136" s="1" t="s">
        <v>16</v>
      </c>
      <c r="C136" s="22"/>
      <c r="D136" s="157"/>
      <c r="E136" s="23" t="s">
        <v>1844</v>
      </c>
      <c r="F136" s="24"/>
      <c r="G136" s="24"/>
      <c r="H136" s="30">
        <v>0</v>
      </c>
      <c r="I136" s="31">
        <v>2940</v>
      </c>
      <c r="J136" s="30"/>
      <c r="K136" s="31" t="str">
        <f t="shared" si="1"/>
        <v>***</v>
      </c>
    </row>
    <row r="137" spans="1:11" x14ac:dyDescent="0.2">
      <c r="A137" s="1" t="s">
        <v>528</v>
      </c>
      <c r="C137" s="173"/>
      <c r="D137" s="174"/>
      <c r="E137" s="175" t="s">
        <v>682</v>
      </c>
      <c r="F137" s="176"/>
      <c r="G137" s="176"/>
      <c r="H137" s="177">
        <v>0</v>
      </c>
      <c r="I137" s="178">
        <v>2940</v>
      </c>
      <c r="J137" s="177"/>
      <c r="K137" s="178" t="str">
        <f t="shared" si="1"/>
        <v>***</v>
      </c>
    </row>
    <row r="138" spans="1:11" hidden="1" x14ac:dyDescent="0.2">
      <c r="A138" s="1" t="s">
        <v>528</v>
      </c>
      <c r="C138" s="173"/>
      <c r="D138" s="174"/>
      <c r="E138" s="175"/>
      <c r="F138" s="176" t="s">
        <v>703</v>
      </c>
      <c r="G138" s="176" t="s">
        <v>1863</v>
      </c>
      <c r="H138" s="177"/>
      <c r="I138" s="178">
        <v>2940</v>
      </c>
      <c r="J138" s="177"/>
      <c r="K138" s="178" t="str">
        <f t="shared" si="1"/>
        <v>***</v>
      </c>
    </row>
    <row r="139" spans="1:11" x14ac:dyDescent="0.2">
      <c r="A139" s="1" t="s">
        <v>13</v>
      </c>
      <c r="C139" s="19" t="s">
        <v>146</v>
      </c>
      <c r="D139" s="25" t="s">
        <v>1864</v>
      </c>
      <c r="E139" s="20" t="s">
        <v>1865</v>
      </c>
      <c r="F139" s="21"/>
      <c r="G139" s="21"/>
      <c r="H139" s="28">
        <v>0</v>
      </c>
      <c r="I139" s="29">
        <v>21000</v>
      </c>
      <c r="J139" s="28" t="s">
        <v>15</v>
      </c>
      <c r="K139" s="29" t="str">
        <f t="shared" si="1"/>
        <v>***</v>
      </c>
    </row>
    <row r="140" spans="1:11" x14ac:dyDescent="0.2">
      <c r="A140" s="1" t="s">
        <v>16</v>
      </c>
      <c r="C140" s="22"/>
      <c r="D140" s="157"/>
      <c r="E140" s="23" t="s">
        <v>1815</v>
      </c>
      <c r="F140" s="24"/>
      <c r="G140" s="24"/>
      <c r="H140" s="30">
        <v>0</v>
      </c>
      <c r="I140" s="31">
        <v>21000</v>
      </c>
      <c r="J140" s="30"/>
      <c r="K140" s="31" t="str">
        <f t="shared" si="1"/>
        <v>***</v>
      </c>
    </row>
    <row r="141" spans="1:11" x14ac:dyDescent="0.2">
      <c r="A141" s="1" t="s">
        <v>528</v>
      </c>
      <c r="C141" s="173"/>
      <c r="D141" s="174"/>
      <c r="E141" s="175" t="s">
        <v>682</v>
      </c>
      <c r="F141" s="176"/>
      <c r="G141" s="176"/>
      <c r="H141" s="177">
        <v>0</v>
      </c>
      <c r="I141" s="178">
        <v>21000</v>
      </c>
      <c r="J141" s="177"/>
      <c r="K141" s="178" t="str">
        <f t="shared" si="1"/>
        <v>***</v>
      </c>
    </row>
    <row r="142" spans="1:11" hidden="1" x14ac:dyDescent="0.2">
      <c r="A142" s="1" t="s">
        <v>528</v>
      </c>
      <c r="C142" s="173"/>
      <c r="D142" s="174"/>
      <c r="E142" s="175"/>
      <c r="F142" s="176" t="s">
        <v>703</v>
      </c>
      <c r="G142" s="176" t="s">
        <v>1865</v>
      </c>
      <c r="H142" s="177"/>
      <c r="I142" s="178">
        <v>21000</v>
      </c>
      <c r="J142" s="177"/>
      <c r="K142" s="178" t="str">
        <f t="shared" si="1"/>
        <v>***</v>
      </c>
    </row>
    <row r="143" spans="1:11" x14ac:dyDescent="0.2">
      <c r="A143" s="1" t="s">
        <v>13</v>
      </c>
      <c r="C143" s="19" t="s">
        <v>1866</v>
      </c>
      <c r="D143" s="25" t="s">
        <v>1867</v>
      </c>
      <c r="E143" s="20" t="s">
        <v>1868</v>
      </c>
      <c r="F143" s="21"/>
      <c r="G143" s="21"/>
      <c r="H143" s="28">
        <v>2000</v>
      </c>
      <c r="I143" s="29">
        <v>2000</v>
      </c>
      <c r="J143" s="28" t="s">
        <v>15</v>
      </c>
      <c r="K143" s="29">
        <f t="shared" si="1"/>
        <v>1</v>
      </c>
    </row>
    <row r="144" spans="1:11" x14ac:dyDescent="0.2">
      <c r="A144" s="1" t="s">
        <v>16</v>
      </c>
      <c r="C144" s="22"/>
      <c r="D144" s="157"/>
      <c r="E144" s="23" t="s">
        <v>121</v>
      </c>
      <c r="F144" s="24"/>
      <c r="G144" s="24"/>
      <c r="H144" s="30">
        <v>2000</v>
      </c>
      <c r="I144" s="31">
        <v>2000</v>
      </c>
      <c r="J144" s="30"/>
      <c r="K144" s="31">
        <f t="shared" si="1"/>
        <v>1</v>
      </c>
    </row>
    <row r="145" spans="1:11" x14ac:dyDescent="0.2">
      <c r="A145" s="1" t="s">
        <v>528</v>
      </c>
      <c r="C145" s="173"/>
      <c r="D145" s="174"/>
      <c r="E145" s="175" t="s">
        <v>532</v>
      </c>
      <c r="F145" s="176"/>
      <c r="G145" s="176"/>
      <c r="H145" s="177">
        <v>2000</v>
      </c>
      <c r="I145" s="178">
        <v>2000</v>
      </c>
      <c r="J145" s="177"/>
      <c r="K145" s="178">
        <f t="shared" si="1"/>
        <v>1</v>
      </c>
    </row>
    <row r="146" spans="1:11" hidden="1" x14ac:dyDescent="0.2">
      <c r="A146" s="1" t="s">
        <v>528</v>
      </c>
      <c r="C146" s="173"/>
      <c r="D146" s="174"/>
      <c r="E146" s="175"/>
      <c r="F146" s="176" t="s">
        <v>538</v>
      </c>
      <c r="G146" s="176" t="s">
        <v>1869</v>
      </c>
      <c r="H146" s="177"/>
      <c r="I146" s="178">
        <v>2000</v>
      </c>
      <c r="J146" s="177"/>
      <c r="K146" s="178" t="str">
        <f t="shared" si="1"/>
        <v>***</v>
      </c>
    </row>
    <row r="147" spans="1:11" x14ac:dyDescent="0.2">
      <c r="A147" s="1" t="s">
        <v>13</v>
      </c>
      <c r="C147" s="19" t="s">
        <v>1866</v>
      </c>
      <c r="D147" s="25" t="s">
        <v>1870</v>
      </c>
      <c r="E147" s="20" t="s">
        <v>1871</v>
      </c>
      <c r="F147" s="21"/>
      <c r="G147" s="21"/>
      <c r="H147" s="28">
        <v>2660</v>
      </c>
      <c r="I147" s="29">
        <v>2660</v>
      </c>
      <c r="J147" s="28" t="s">
        <v>15</v>
      </c>
      <c r="K147" s="29">
        <f t="shared" si="1"/>
        <v>1</v>
      </c>
    </row>
    <row r="148" spans="1:11" x14ac:dyDescent="0.2">
      <c r="A148" s="1" t="s">
        <v>16</v>
      </c>
      <c r="C148" s="22"/>
      <c r="D148" s="157"/>
      <c r="E148" s="23" t="s">
        <v>1872</v>
      </c>
      <c r="F148" s="24"/>
      <c r="G148" s="24"/>
      <c r="H148" s="30">
        <v>2660</v>
      </c>
      <c r="I148" s="31">
        <v>2660</v>
      </c>
      <c r="J148" s="30"/>
      <c r="K148" s="31">
        <f t="shared" ref="K148:K186" si="2">IF(H148=0,"***",I148/H148)</f>
        <v>1</v>
      </c>
    </row>
    <row r="149" spans="1:11" x14ac:dyDescent="0.2">
      <c r="A149" s="1" t="s">
        <v>528</v>
      </c>
      <c r="C149" s="173"/>
      <c r="D149" s="174"/>
      <c r="E149" s="175" t="s">
        <v>532</v>
      </c>
      <c r="F149" s="176"/>
      <c r="G149" s="176"/>
      <c r="H149" s="177">
        <v>2660</v>
      </c>
      <c r="I149" s="178">
        <v>2660</v>
      </c>
      <c r="J149" s="177"/>
      <c r="K149" s="178">
        <f t="shared" si="2"/>
        <v>1</v>
      </c>
    </row>
    <row r="150" spans="1:11" hidden="1" x14ac:dyDescent="0.2">
      <c r="A150" s="1" t="s">
        <v>528</v>
      </c>
      <c r="C150" s="173"/>
      <c r="D150" s="174"/>
      <c r="E150" s="175"/>
      <c r="F150" s="176" t="s">
        <v>538</v>
      </c>
      <c r="G150" s="176" t="s">
        <v>1873</v>
      </c>
      <c r="H150" s="177"/>
      <c r="I150" s="178">
        <v>2660</v>
      </c>
      <c r="J150" s="177"/>
      <c r="K150" s="178" t="str">
        <f t="shared" si="2"/>
        <v>***</v>
      </c>
    </row>
    <row r="151" spans="1:11" x14ac:dyDescent="0.2">
      <c r="A151" s="1" t="s">
        <v>13</v>
      </c>
      <c r="C151" s="19" t="s">
        <v>1866</v>
      </c>
      <c r="D151" s="25" t="s">
        <v>1874</v>
      </c>
      <c r="E151" s="20" t="s">
        <v>1875</v>
      </c>
      <c r="F151" s="21"/>
      <c r="G151" s="21"/>
      <c r="H151" s="28">
        <v>43400</v>
      </c>
      <c r="I151" s="29">
        <v>45570</v>
      </c>
      <c r="J151" s="28" t="s">
        <v>15</v>
      </c>
      <c r="K151" s="29">
        <f t="shared" si="2"/>
        <v>1.05</v>
      </c>
    </row>
    <row r="152" spans="1:11" x14ac:dyDescent="0.2">
      <c r="A152" s="1" t="s">
        <v>16</v>
      </c>
      <c r="C152" s="22"/>
      <c r="D152" s="157"/>
      <c r="E152" s="23" t="s">
        <v>121</v>
      </c>
      <c r="F152" s="24"/>
      <c r="G152" s="24"/>
      <c r="H152" s="30">
        <v>43400</v>
      </c>
      <c r="I152" s="31">
        <v>45570</v>
      </c>
      <c r="J152" s="30"/>
      <c r="K152" s="31">
        <f t="shared" si="2"/>
        <v>1.05</v>
      </c>
    </row>
    <row r="153" spans="1:11" x14ac:dyDescent="0.2">
      <c r="A153" s="1" t="s">
        <v>528</v>
      </c>
      <c r="C153" s="173"/>
      <c r="D153" s="174"/>
      <c r="E153" s="175" t="s">
        <v>619</v>
      </c>
      <c r="F153" s="176"/>
      <c r="G153" s="176"/>
      <c r="H153" s="177">
        <v>43400</v>
      </c>
      <c r="I153" s="178">
        <v>45570</v>
      </c>
      <c r="J153" s="177"/>
      <c r="K153" s="178">
        <f t="shared" si="2"/>
        <v>1.05</v>
      </c>
    </row>
    <row r="154" spans="1:11" hidden="1" x14ac:dyDescent="0.2">
      <c r="A154" s="1" t="s">
        <v>528</v>
      </c>
      <c r="C154" s="173"/>
      <c r="D154" s="174"/>
      <c r="E154" s="175"/>
      <c r="F154" s="176" t="s">
        <v>1876</v>
      </c>
      <c r="G154" s="176" t="s">
        <v>1877</v>
      </c>
      <c r="H154" s="177"/>
      <c r="I154" s="178">
        <v>45570</v>
      </c>
      <c r="J154" s="177"/>
      <c r="K154" s="178" t="str">
        <f t="shared" si="2"/>
        <v>***</v>
      </c>
    </row>
    <row r="155" spans="1:11" x14ac:dyDescent="0.2">
      <c r="A155" s="1" t="s">
        <v>13</v>
      </c>
      <c r="C155" s="19" t="s">
        <v>1878</v>
      </c>
      <c r="D155" s="25" t="s">
        <v>1807</v>
      </c>
      <c r="E155" s="20" t="s">
        <v>1808</v>
      </c>
      <c r="F155" s="21"/>
      <c r="G155" s="21"/>
      <c r="H155" s="28">
        <v>47646</v>
      </c>
      <c r="I155" s="29">
        <v>49622.1</v>
      </c>
      <c r="J155" s="28" t="s">
        <v>15</v>
      </c>
      <c r="K155" s="29">
        <f t="shared" si="2"/>
        <v>1.041474625362045</v>
      </c>
    </row>
    <row r="156" spans="1:11" x14ac:dyDescent="0.2">
      <c r="A156" s="1" t="s">
        <v>16</v>
      </c>
      <c r="C156" s="22"/>
      <c r="D156" s="157"/>
      <c r="E156" s="23" t="s">
        <v>1809</v>
      </c>
      <c r="F156" s="24"/>
      <c r="G156" s="24"/>
      <c r="H156" s="30">
        <v>47646</v>
      </c>
      <c r="I156" s="31">
        <v>49622.1</v>
      </c>
      <c r="J156" s="30"/>
      <c r="K156" s="31">
        <f t="shared" si="2"/>
        <v>1.041474625362045</v>
      </c>
    </row>
    <row r="157" spans="1:11" x14ac:dyDescent="0.2">
      <c r="A157" s="1" t="s">
        <v>528</v>
      </c>
      <c r="C157" s="173"/>
      <c r="D157" s="174"/>
      <c r="E157" s="175" t="s">
        <v>529</v>
      </c>
      <c r="F157" s="176"/>
      <c r="G157" s="176"/>
      <c r="H157" s="177">
        <v>47646</v>
      </c>
      <c r="I157" s="178">
        <v>49622.1</v>
      </c>
      <c r="J157" s="177"/>
      <c r="K157" s="178">
        <f t="shared" si="2"/>
        <v>1.041474625362045</v>
      </c>
    </row>
    <row r="158" spans="1:11" hidden="1" x14ac:dyDescent="0.2">
      <c r="A158" s="1" t="s">
        <v>528</v>
      </c>
      <c r="C158" s="173"/>
      <c r="D158" s="174"/>
      <c r="E158" s="175"/>
      <c r="F158" s="176" t="s">
        <v>530</v>
      </c>
      <c r="G158" s="176" t="s">
        <v>550</v>
      </c>
      <c r="H158" s="177"/>
      <c r="I158" s="178">
        <v>49622.1</v>
      </c>
      <c r="J158" s="177"/>
      <c r="K158" s="178" t="str">
        <f t="shared" si="2"/>
        <v>***</v>
      </c>
    </row>
    <row r="159" spans="1:11" x14ac:dyDescent="0.2">
      <c r="A159" s="1" t="s">
        <v>13</v>
      </c>
      <c r="C159" s="19" t="s">
        <v>1879</v>
      </c>
      <c r="D159" s="25" t="s">
        <v>1807</v>
      </c>
      <c r="E159" s="20" t="s">
        <v>1808</v>
      </c>
      <c r="F159" s="21"/>
      <c r="G159" s="21"/>
      <c r="H159" s="28">
        <v>213774.4</v>
      </c>
      <c r="I159" s="29">
        <v>219213.4</v>
      </c>
      <c r="J159" s="28" t="s">
        <v>15</v>
      </c>
      <c r="K159" s="29">
        <f t="shared" si="2"/>
        <v>1.0254427096976999</v>
      </c>
    </row>
    <row r="160" spans="1:11" x14ac:dyDescent="0.2">
      <c r="A160" s="1" t="s">
        <v>16</v>
      </c>
      <c r="C160" s="22"/>
      <c r="D160" s="157"/>
      <c r="E160" s="23" t="s">
        <v>1815</v>
      </c>
      <c r="F160" s="24"/>
      <c r="G160" s="24"/>
      <c r="H160" s="30">
        <v>213774.4</v>
      </c>
      <c r="I160" s="31">
        <v>219213.4</v>
      </c>
      <c r="J160" s="30"/>
      <c r="K160" s="31">
        <f t="shared" si="2"/>
        <v>1.0254427096976999</v>
      </c>
    </row>
    <row r="161" spans="1:11" x14ac:dyDescent="0.2">
      <c r="A161" s="1" t="s">
        <v>528</v>
      </c>
      <c r="C161" s="173"/>
      <c r="D161" s="174"/>
      <c r="E161" s="175" t="s">
        <v>529</v>
      </c>
      <c r="F161" s="176"/>
      <c r="G161" s="176"/>
      <c r="H161" s="177">
        <v>213774.4</v>
      </c>
      <c r="I161" s="178">
        <v>219213.4</v>
      </c>
      <c r="J161" s="177"/>
      <c r="K161" s="178">
        <f t="shared" si="2"/>
        <v>1.0254427096976999</v>
      </c>
    </row>
    <row r="162" spans="1:11" hidden="1" x14ac:dyDescent="0.2">
      <c r="A162" s="1" t="s">
        <v>528</v>
      </c>
      <c r="C162" s="173"/>
      <c r="D162" s="174"/>
      <c r="E162" s="175"/>
      <c r="F162" s="176" t="s">
        <v>530</v>
      </c>
      <c r="G162" s="176" t="s">
        <v>550</v>
      </c>
      <c r="H162" s="177"/>
      <c r="I162" s="178">
        <v>219213.4</v>
      </c>
      <c r="J162" s="177"/>
      <c r="K162" s="178" t="str">
        <f t="shared" si="2"/>
        <v>***</v>
      </c>
    </row>
    <row r="163" spans="1:11" x14ac:dyDescent="0.2">
      <c r="A163" s="1" t="s">
        <v>13</v>
      </c>
      <c r="C163" s="19" t="s">
        <v>1880</v>
      </c>
      <c r="D163" s="25" t="s">
        <v>1807</v>
      </c>
      <c r="E163" s="20" t="s">
        <v>1808</v>
      </c>
      <c r="F163" s="21"/>
      <c r="G163" s="21"/>
      <c r="H163" s="28">
        <v>108699.5</v>
      </c>
      <c r="I163" s="29">
        <v>112082.5</v>
      </c>
      <c r="J163" s="28" t="s">
        <v>15</v>
      </c>
      <c r="K163" s="29">
        <f t="shared" si="2"/>
        <v>1.0311224982635614</v>
      </c>
    </row>
    <row r="164" spans="1:11" x14ac:dyDescent="0.2">
      <c r="A164" s="1" t="s">
        <v>16</v>
      </c>
      <c r="C164" s="22"/>
      <c r="D164" s="157"/>
      <c r="E164" s="23" t="s">
        <v>1809</v>
      </c>
      <c r="F164" s="24"/>
      <c r="G164" s="24"/>
      <c r="H164" s="30">
        <v>108699.5</v>
      </c>
      <c r="I164" s="31">
        <v>112082.5</v>
      </c>
      <c r="J164" s="30"/>
      <c r="K164" s="31">
        <f t="shared" si="2"/>
        <v>1.0311224982635614</v>
      </c>
    </row>
    <row r="165" spans="1:11" x14ac:dyDescent="0.2">
      <c r="A165" s="1" t="s">
        <v>528</v>
      </c>
      <c r="C165" s="173"/>
      <c r="D165" s="174"/>
      <c r="E165" s="175" t="s">
        <v>529</v>
      </c>
      <c r="F165" s="176"/>
      <c r="G165" s="176"/>
      <c r="H165" s="177">
        <v>108699.5</v>
      </c>
      <c r="I165" s="178">
        <v>112082.5</v>
      </c>
      <c r="J165" s="177"/>
      <c r="K165" s="178">
        <f t="shared" si="2"/>
        <v>1.0311224982635614</v>
      </c>
    </row>
    <row r="166" spans="1:11" hidden="1" x14ac:dyDescent="0.2">
      <c r="A166" s="1" t="s">
        <v>528</v>
      </c>
      <c r="C166" s="173"/>
      <c r="D166" s="174"/>
      <c r="E166" s="175"/>
      <c r="F166" s="176" t="s">
        <v>530</v>
      </c>
      <c r="G166" s="176" t="s">
        <v>550</v>
      </c>
      <c r="H166" s="177"/>
      <c r="I166" s="178">
        <v>112082.5</v>
      </c>
      <c r="J166" s="177"/>
      <c r="K166" s="178" t="str">
        <f t="shared" si="2"/>
        <v>***</v>
      </c>
    </row>
    <row r="167" spans="1:11" x14ac:dyDescent="0.2">
      <c r="A167" s="1" t="s">
        <v>13</v>
      </c>
      <c r="C167" s="19" t="s">
        <v>1881</v>
      </c>
      <c r="D167" s="25" t="s">
        <v>1807</v>
      </c>
      <c r="E167" s="20" t="s">
        <v>1808</v>
      </c>
      <c r="F167" s="21"/>
      <c r="G167" s="21"/>
      <c r="H167" s="28">
        <v>401440.4</v>
      </c>
      <c r="I167" s="29">
        <v>422553.7</v>
      </c>
      <c r="J167" s="28" t="s">
        <v>15</v>
      </c>
      <c r="K167" s="29">
        <f t="shared" si="2"/>
        <v>1.0525938595118975</v>
      </c>
    </row>
    <row r="168" spans="1:11" x14ac:dyDescent="0.2">
      <c r="A168" s="1" t="s">
        <v>16</v>
      </c>
      <c r="C168" s="22"/>
      <c r="D168" s="157"/>
      <c r="E168" s="23" t="s">
        <v>1882</v>
      </c>
      <c r="F168" s="24"/>
      <c r="G168" s="24"/>
      <c r="H168" s="30">
        <v>401440.4</v>
      </c>
      <c r="I168" s="31">
        <v>422553.7</v>
      </c>
      <c r="J168" s="30"/>
      <c r="K168" s="31">
        <f t="shared" si="2"/>
        <v>1.0525938595118975</v>
      </c>
    </row>
    <row r="169" spans="1:11" x14ac:dyDescent="0.2">
      <c r="A169" s="1" t="s">
        <v>528</v>
      </c>
      <c r="C169" s="173"/>
      <c r="D169" s="174"/>
      <c r="E169" s="175" t="s">
        <v>529</v>
      </c>
      <c r="F169" s="176"/>
      <c r="G169" s="176"/>
      <c r="H169" s="177">
        <v>401440.4</v>
      </c>
      <c r="I169" s="178">
        <v>422553.7</v>
      </c>
      <c r="J169" s="177"/>
      <c r="K169" s="178">
        <f t="shared" si="2"/>
        <v>1.0525938595118975</v>
      </c>
    </row>
    <row r="170" spans="1:11" hidden="1" x14ac:dyDescent="0.2">
      <c r="A170" s="1" t="s">
        <v>528</v>
      </c>
      <c r="C170" s="173"/>
      <c r="D170" s="174"/>
      <c r="E170" s="175"/>
      <c r="F170" s="176" t="s">
        <v>530</v>
      </c>
      <c r="G170" s="176" t="s">
        <v>550</v>
      </c>
      <c r="H170" s="177"/>
      <c r="I170" s="178">
        <v>422553.7</v>
      </c>
      <c r="J170" s="177"/>
      <c r="K170" s="178" t="str">
        <f t="shared" si="2"/>
        <v>***</v>
      </c>
    </row>
    <row r="171" spans="1:11" x14ac:dyDescent="0.2">
      <c r="A171" s="1" t="s">
        <v>13</v>
      </c>
      <c r="C171" s="19" t="s">
        <v>1883</v>
      </c>
      <c r="D171" s="25" t="s">
        <v>1807</v>
      </c>
      <c r="E171" s="20" t="s">
        <v>1808</v>
      </c>
      <c r="F171" s="21"/>
      <c r="G171" s="21"/>
      <c r="H171" s="28">
        <v>32575.200000000001</v>
      </c>
      <c r="I171" s="29">
        <v>32882.699999999997</v>
      </c>
      <c r="J171" s="28" t="s">
        <v>15</v>
      </c>
      <c r="K171" s="29">
        <f t="shared" si="2"/>
        <v>1.0094396964561998</v>
      </c>
    </row>
    <row r="172" spans="1:11" x14ac:dyDescent="0.2">
      <c r="A172" s="1" t="s">
        <v>16</v>
      </c>
      <c r="C172" s="22"/>
      <c r="D172" s="157"/>
      <c r="E172" s="23" t="s">
        <v>1815</v>
      </c>
      <c r="F172" s="24"/>
      <c r="G172" s="24"/>
      <c r="H172" s="30">
        <v>32575.200000000001</v>
      </c>
      <c r="I172" s="31">
        <v>32882.699999999997</v>
      </c>
      <c r="J172" s="30"/>
      <c r="K172" s="31">
        <f t="shared" si="2"/>
        <v>1.0094396964561998</v>
      </c>
    </row>
    <row r="173" spans="1:11" x14ac:dyDescent="0.2">
      <c r="A173" s="1" t="s">
        <v>528</v>
      </c>
      <c r="C173" s="173"/>
      <c r="D173" s="174"/>
      <c r="E173" s="175" t="s">
        <v>529</v>
      </c>
      <c r="F173" s="176"/>
      <c r="G173" s="176"/>
      <c r="H173" s="177">
        <v>32575.200000000001</v>
      </c>
      <c r="I173" s="178">
        <v>32882.699999999997</v>
      </c>
      <c r="J173" s="177"/>
      <c r="K173" s="178">
        <f t="shared" si="2"/>
        <v>1.0094396964561998</v>
      </c>
    </row>
    <row r="174" spans="1:11" hidden="1" x14ac:dyDescent="0.2">
      <c r="A174" s="1" t="s">
        <v>528</v>
      </c>
      <c r="C174" s="173"/>
      <c r="D174" s="174"/>
      <c r="E174" s="175"/>
      <c r="F174" s="176" t="s">
        <v>530</v>
      </c>
      <c r="G174" s="176" t="s">
        <v>550</v>
      </c>
      <c r="H174" s="177"/>
      <c r="I174" s="178">
        <v>32882.699999999997</v>
      </c>
      <c r="J174" s="177"/>
      <c r="K174" s="178" t="str">
        <f t="shared" si="2"/>
        <v>***</v>
      </c>
    </row>
    <row r="175" spans="1:11" x14ac:dyDescent="0.2">
      <c r="A175" s="1" t="s">
        <v>13</v>
      </c>
      <c r="C175" s="19" t="s">
        <v>1884</v>
      </c>
      <c r="D175" s="25" t="s">
        <v>1807</v>
      </c>
      <c r="E175" s="20" t="s">
        <v>1808</v>
      </c>
      <c r="F175" s="21"/>
      <c r="G175" s="21"/>
      <c r="H175" s="28">
        <v>35302.300000000003</v>
      </c>
      <c r="I175" s="29">
        <v>36687.4</v>
      </c>
      <c r="J175" s="28" t="s">
        <v>15</v>
      </c>
      <c r="K175" s="29">
        <f t="shared" si="2"/>
        <v>1.0392354039255232</v>
      </c>
    </row>
    <row r="176" spans="1:11" x14ac:dyDescent="0.2">
      <c r="A176" s="1" t="s">
        <v>16</v>
      </c>
      <c r="C176" s="22"/>
      <c r="D176" s="157"/>
      <c r="E176" s="23" t="s">
        <v>1809</v>
      </c>
      <c r="F176" s="24"/>
      <c r="G176" s="24"/>
      <c r="H176" s="30">
        <v>35302.300000000003</v>
      </c>
      <c r="I176" s="31">
        <v>36687.4</v>
      </c>
      <c r="J176" s="30"/>
      <c r="K176" s="31">
        <f t="shared" si="2"/>
        <v>1.0392354039255232</v>
      </c>
    </row>
    <row r="177" spans="1:11" x14ac:dyDescent="0.2">
      <c r="A177" s="1" t="s">
        <v>528</v>
      </c>
      <c r="C177" s="173"/>
      <c r="D177" s="174"/>
      <c r="E177" s="175" t="s">
        <v>529</v>
      </c>
      <c r="F177" s="176"/>
      <c r="G177" s="176"/>
      <c r="H177" s="177">
        <v>35302.300000000003</v>
      </c>
      <c r="I177" s="178">
        <v>36687.4</v>
      </c>
      <c r="J177" s="177"/>
      <c r="K177" s="178">
        <f t="shared" si="2"/>
        <v>1.0392354039255232</v>
      </c>
    </row>
    <row r="178" spans="1:11" hidden="1" x14ac:dyDescent="0.2">
      <c r="A178" s="1" t="s">
        <v>528</v>
      </c>
      <c r="C178" s="173"/>
      <c r="D178" s="174"/>
      <c r="E178" s="175"/>
      <c r="F178" s="176" t="s">
        <v>530</v>
      </c>
      <c r="G178" s="176" t="s">
        <v>550</v>
      </c>
      <c r="H178" s="177"/>
      <c r="I178" s="178">
        <v>36687.4</v>
      </c>
      <c r="J178" s="177"/>
      <c r="K178" s="178" t="str">
        <f t="shared" si="2"/>
        <v>***</v>
      </c>
    </row>
    <row r="179" spans="1:11" x14ac:dyDescent="0.2">
      <c r="A179" s="1" t="s">
        <v>13</v>
      </c>
      <c r="C179" s="19" t="s">
        <v>1885</v>
      </c>
      <c r="D179" s="25" t="s">
        <v>1807</v>
      </c>
      <c r="E179" s="20" t="s">
        <v>1808</v>
      </c>
      <c r="F179" s="21"/>
      <c r="G179" s="21"/>
      <c r="H179" s="28">
        <v>140325.1</v>
      </c>
      <c r="I179" s="29">
        <v>153292.29999999999</v>
      </c>
      <c r="J179" s="28" t="s">
        <v>15</v>
      </c>
      <c r="K179" s="29">
        <f t="shared" si="2"/>
        <v>1.0924082719342441</v>
      </c>
    </row>
    <row r="180" spans="1:11" x14ac:dyDescent="0.2">
      <c r="A180" s="1" t="s">
        <v>16</v>
      </c>
      <c r="C180" s="22"/>
      <c r="D180" s="157"/>
      <c r="E180" s="23" t="s">
        <v>1886</v>
      </c>
      <c r="F180" s="24"/>
      <c r="G180" s="24"/>
      <c r="H180" s="30">
        <v>140325.1</v>
      </c>
      <c r="I180" s="31">
        <v>153292.29999999999</v>
      </c>
      <c r="J180" s="30"/>
      <c r="K180" s="31">
        <f t="shared" si="2"/>
        <v>1.0924082719342441</v>
      </c>
    </row>
    <row r="181" spans="1:11" x14ac:dyDescent="0.2">
      <c r="A181" s="1" t="s">
        <v>528</v>
      </c>
      <c r="C181" s="173"/>
      <c r="D181" s="174"/>
      <c r="E181" s="175" t="s">
        <v>529</v>
      </c>
      <c r="F181" s="176"/>
      <c r="G181" s="176"/>
      <c r="H181" s="177">
        <v>140325.1</v>
      </c>
      <c r="I181" s="178">
        <v>153292.29999999999</v>
      </c>
      <c r="J181" s="177"/>
      <c r="K181" s="178">
        <f t="shared" si="2"/>
        <v>1.0924082719342441</v>
      </c>
    </row>
    <row r="182" spans="1:11" hidden="1" x14ac:dyDescent="0.2">
      <c r="A182" s="1" t="s">
        <v>528</v>
      </c>
      <c r="C182" s="173"/>
      <c r="D182" s="174"/>
      <c r="E182" s="175"/>
      <c r="F182" s="176" t="s">
        <v>530</v>
      </c>
      <c r="G182" s="176" t="s">
        <v>550</v>
      </c>
      <c r="H182" s="177"/>
      <c r="I182" s="178">
        <v>153292.29999999999</v>
      </c>
      <c r="J182" s="177"/>
      <c r="K182" s="178" t="str">
        <f t="shared" si="2"/>
        <v>***</v>
      </c>
    </row>
    <row r="183" spans="1:11" x14ac:dyDescent="0.2">
      <c r="A183" s="1" t="s">
        <v>13</v>
      </c>
      <c r="C183" s="19" t="s">
        <v>1887</v>
      </c>
      <c r="D183" s="25" t="s">
        <v>1807</v>
      </c>
      <c r="E183" s="20" t="s">
        <v>1808</v>
      </c>
      <c r="F183" s="21"/>
      <c r="G183" s="21"/>
      <c r="H183" s="28">
        <v>59609.7</v>
      </c>
      <c r="I183" s="29">
        <v>62753.2</v>
      </c>
      <c r="J183" s="28" t="s">
        <v>15</v>
      </c>
      <c r="K183" s="29">
        <f t="shared" si="2"/>
        <v>1.0527347059287331</v>
      </c>
    </row>
    <row r="184" spans="1:11" x14ac:dyDescent="0.2">
      <c r="A184" s="1" t="s">
        <v>16</v>
      </c>
      <c r="C184" s="22"/>
      <c r="D184" s="157"/>
      <c r="E184" s="23" t="s">
        <v>1809</v>
      </c>
      <c r="F184" s="24"/>
      <c r="G184" s="24"/>
      <c r="H184" s="30">
        <v>59609.7</v>
      </c>
      <c r="I184" s="31">
        <v>62753.2</v>
      </c>
      <c r="J184" s="30"/>
      <c r="K184" s="31">
        <f t="shared" si="2"/>
        <v>1.0527347059287331</v>
      </c>
    </row>
    <row r="185" spans="1:11" ht="13.5" thickBot="1" x14ac:dyDescent="0.25">
      <c r="A185" s="1" t="s">
        <v>528</v>
      </c>
      <c r="C185" s="173"/>
      <c r="D185" s="174"/>
      <c r="E185" s="175" t="s">
        <v>529</v>
      </c>
      <c r="F185" s="176"/>
      <c r="G185" s="176"/>
      <c r="H185" s="177">
        <v>59609.7</v>
      </c>
      <c r="I185" s="178">
        <v>62753.2</v>
      </c>
      <c r="J185" s="177"/>
      <c r="K185" s="178">
        <f t="shared" si="2"/>
        <v>1.0527347059287331</v>
      </c>
    </row>
    <row r="186" spans="1:11" ht="13.5" hidden="1" thickBot="1" x14ac:dyDescent="0.25">
      <c r="A186" s="1" t="s">
        <v>528</v>
      </c>
      <c r="C186" s="173"/>
      <c r="D186" s="174"/>
      <c r="E186" s="175"/>
      <c r="F186" s="176" t="s">
        <v>530</v>
      </c>
      <c r="G186" s="176" t="s">
        <v>550</v>
      </c>
      <c r="H186" s="177"/>
      <c r="I186" s="178">
        <v>62753.2</v>
      </c>
      <c r="J186" s="177"/>
      <c r="K186" s="178" t="str">
        <f t="shared" si="2"/>
        <v>***</v>
      </c>
    </row>
    <row r="187" spans="1:11" ht="13.5" thickBot="1" x14ac:dyDescent="0.25">
      <c r="A187" s="1" t="s">
        <v>12</v>
      </c>
      <c r="C187" s="171" t="s">
        <v>1888</v>
      </c>
      <c r="D187" s="172"/>
      <c r="E187" s="144"/>
      <c r="F187" s="9"/>
      <c r="G187" s="9"/>
      <c r="H187" s="179" t="s">
        <v>551</v>
      </c>
      <c r="I187" s="15">
        <v>2324768.9</v>
      </c>
      <c r="J187" s="27"/>
      <c r="K187" s="180" t="s">
        <v>25</v>
      </c>
    </row>
    <row r="188" spans="1:11" ht="13.5" thickBot="1" x14ac:dyDescent="0.25">
      <c r="A188" s="1" t="s">
        <v>21</v>
      </c>
      <c r="C188" s="6" t="s">
        <v>22</v>
      </c>
      <c r="D188" s="12"/>
      <c r="E188" s="7"/>
      <c r="F188" s="8"/>
      <c r="G188" s="8"/>
      <c r="H188" s="181" t="s">
        <v>551</v>
      </c>
      <c r="I188" s="182">
        <f>SUM(I13:I187)/5</f>
        <v>2365294.8999999994</v>
      </c>
      <c r="J188" s="181" t="e">
        <f>I188-#REF!</f>
        <v>#REF!</v>
      </c>
      <c r="K188" s="183" t="s">
        <v>25</v>
      </c>
    </row>
    <row r="189" spans="1:11" x14ac:dyDescent="0.2">
      <c r="A189" s="1" t="s">
        <v>1</v>
      </c>
      <c r="D189" s="11"/>
      <c r="H189" s="26"/>
      <c r="I189" s="26"/>
      <c r="J189" s="26"/>
      <c r="K189" s="26"/>
    </row>
  </sheetData>
  <mergeCells count="1">
    <mergeCell ref="H10:K10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N180"/>
  <sheetViews>
    <sheetView showGridLines="0" topLeftCell="B1" workbookViewId="0">
      <selection activeCell="C1" sqref="C1"/>
    </sheetView>
  </sheetViews>
  <sheetFormatPr defaultRowHeight="12.75" x14ac:dyDescent="0.2"/>
  <cols>
    <col min="1" max="1" width="4.28515625" style="1" hidden="1" customWidth="1"/>
    <col min="2" max="2" width="0.85546875" style="1" customWidth="1"/>
    <col min="3" max="3" width="26.140625" style="1" customWidth="1"/>
    <col min="4" max="4" width="8.7109375" style="1" customWidth="1"/>
    <col min="5" max="5" width="48.28515625" style="1" customWidth="1"/>
    <col min="6" max="6" width="4.42578125" style="18" hidden="1" customWidth="1"/>
    <col min="7" max="7" width="37.140625" style="18" hidden="1" customWidth="1"/>
    <col min="8" max="9" width="15" style="18" customWidth="1"/>
    <col min="10" max="10" width="8.42578125" style="18" hidden="1" customWidth="1"/>
    <col min="11" max="11" width="8.28515625" style="18" customWidth="1"/>
    <col min="12" max="14" width="9.140625" style="18"/>
    <col min="257" max="257" width="0" hidden="1" customWidth="1"/>
    <col min="258" max="258" width="0.85546875" customWidth="1"/>
    <col min="259" max="259" width="26.140625" customWidth="1"/>
    <col min="260" max="260" width="8.7109375" customWidth="1"/>
    <col min="261" max="261" width="48.28515625" customWidth="1"/>
    <col min="262" max="263" width="0" hidden="1" customWidth="1"/>
    <col min="264" max="265" width="15" customWidth="1"/>
    <col min="266" max="266" width="0" hidden="1" customWidth="1"/>
    <col min="267" max="267" width="8.28515625" customWidth="1"/>
    <col min="513" max="513" width="0" hidden="1" customWidth="1"/>
    <col min="514" max="514" width="0.85546875" customWidth="1"/>
    <col min="515" max="515" width="26.140625" customWidth="1"/>
    <col min="516" max="516" width="8.7109375" customWidth="1"/>
    <col min="517" max="517" width="48.28515625" customWidth="1"/>
    <col min="518" max="519" width="0" hidden="1" customWidth="1"/>
    <col min="520" max="521" width="15" customWidth="1"/>
    <col min="522" max="522" width="0" hidden="1" customWidth="1"/>
    <col min="523" max="523" width="8.28515625" customWidth="1"/>
    <col min="769" max="769" width="0" hidden="1" customWidth="1"/>
    <col min="770" max="770" width="0.85546875" customWidth="1"/>
    <col min="771" max="771" width="26.140625" customWidth="1"/>
    <col min="772" max="772" width="8.7109375" customWidth="1"/>
    <col min="773" max="773" width="48.28515625" customWidth="1"/>
    <col min="774" max="775" width="0" hidden="1" customWidth="1"/>
    <col min="776" max="777" width="15" customWidth="1"/>
    <col min="778" max="778" width="0" hidden="1" customWidth="1"/>
    <col min="779" max="779" width="8.28515625" customWidth="1"/>
    <col min="1025" max="1025" width="0" hidden="1" customWidth="1"/>
    <col min="1026" max="1026" width="0.85546875" customWidth="1"/>
    <col min="1027" max="1027" width="26.140625" customWidth="1"/>
    <col min="1028" max="1028" width="8.7109375" customWidth="1"/>
    <col min="1029" max="1029" width="48.28515625" customWidth="1"/>
    <col min="1030" max="1031" width="0" hidden="1" customWidth="1"/>
    <col min="1032" max="1033" width="15" customWidth="1"/>
    <col min="1034" max="1034" width="0" hidden="1" customWidth="1"/>
    <col min="1035" max="1035" width="8.28515625" customWidth="1"/>
    <col min="1281" max="1281" width="0" hidden="1" customWidth="1"/>
    <col min="1282" max="1282" width="0.85546875" customWidth="1"/>
    <col min="1283" max="1283" width="26.140625" customWidth="1"/>
    <col min="1284" max="1284" width="8.7109375" customWidth="1"/>
    <col min="1285" max="1285" width="48.28515625" customWidth="1"/>
    <col min="1286" max="1287" width="0" hidden="1" customWidth="1"/>
    <col min="1288" max="1289" width="15" customWidth="1"/>
    <col min="1290" max="1290" width="0" hidden="1" customWidth="1"/>
    <col min="1291" max="1291" width="8.28515625" customWidth="1"/>
    <col min="1537" max="1537" width="0" hidden="1" customWidth="1"/>
    <col min="1538" max="1538" width="0.85546875" customWidth="1"/>
    <col min="1539" max="1539" width="26.140625" customWidth="1"/>
    <col min="1540" max="1540" width="8.7109375" customWidth="1"/>
    <col min="1541" max="1541" width="48.28515625" customWidth="1"/>
    <col min="1542" max="1543" width="0" hidden="1" customWidth="1"/>
    <col min="1544" max="1545" width="15" customWidth="1"/>
    <col min="1546" max="1546" width="0" hidden="1" customWidth="1"/>
    <col min="1547" max="1547" width="8.28515625" customWidth="1"/>
    <col min="1793" max="1793" width="0" hidden="1" customWidth="1"/>
    <col min="1794" max="1794" width="0.85546875" customWidth="1"/>
    <col min="1795" max="1795" width="26.140625" customWidth="1"/>
    <col min="1796" max="1796" width="8.7109375" customWidth="1"/>
    <col min="1797" max="1797" width="48.28515625" customWidth="1"/>
    <col min="1798" max="1799" width="0" hidden="1" customWidth="1"/>
    <col min="1800" max="1801" width="15" customWidth="1"/>
    <col min="1802" max="1802" width="0" hidden="1" customWidth="1"/>
    <col min="1803" max="1803" width="8.28515625" customWidth="1"/>
    <col min="2049" max="2049" width="0" hidden="1" customWidth="1"/>
    <col min="2050" max="2050" width="0.85546875" customWidth="1"/>
    <col min="2051" max="2051" width="26.140625" customWidth="1"/>
    <col min="2052" max="2052" width="8.7109375" customWidth="1"/>
    <col min="2053" max="2053" width="48.28515625" customWidth="1"/>
    <col min="2054" max="2055" width="0" hidden="1" customWidth="1"/>
    <col min="2056" max="2057" width="15" customWidth="1"/>
    <col min="2058" max="2058" width="0" hidden="1" customWidth="1"/>
    <col min="2059" max="2059" width="8.28515625" customWidth="1"/>
    <col min="2305" max="2305" width="0" hidden="1" customWidth="1"/>
    <col min="2306" max="2306" width="0.85546875" customWidth="1"/>
    <col min="2307" max="2307" width="26.140625" customWidth="1"/>
    <col min="2308" max="2308" width="8.7109375" customWidth="1"/>
    <col min="2309" max="2309" width="48.28515625" customWidth="1"/>
    <col min="2310" max="2311" width="0" hidden="1" customWidth="1"/>
    <col min="2312" max="2313" width="15" customWidth="1"/>
    <col min="2314" max="2314" width="0" hidden="1" customWidth="1"/>
    <col min="2315" max="2315" width="8.28515625" customWidth="1"/>
    <col min="2561" max="2561" width="0" hidden="1" customWidth="1"/>
    <col min="2562" max="2562" width="0.85546875" customWidth="1"/>
    <col min="2563" max="2563" width="26.140625" customWidth="1"/>
    <col min="2564" max="2564" width="8.7109375" customWidth="1"/>
    <col min="2565" max="2565" width="48.28515625" customWidth="1"/>
    <col min="2566" max="2567" width="0" hidden="1" customWidth="1"/>
    <col min="2568" max="2569" width="15" customWidth="1"/>
    <col min="2570" max="2570" width="0" hidden="1" customWidth="1"/>
    <col min="2571" max="2571" width="8.28515625" customWidth="1"/>
    <col min="2817" max="2817" width="0" hidden="1" customWidth="1"/>
    <col min="2818" max="2818" width="0.85546875" customWidth="1"/>
    <col min="2819" max="2819" width="26.140625" customWidth="1"/>
    <col min="2820" max="2820" width="8.7109375" customWidth="1"/>
    <col min="2821" max="2821" width="48.28515625" customWidth="1"/>
    <col min="2822" max="2823" width="0" hidden="1" customWidth="1"/>
    <col min="2824" max="2825" width="15" customWidth="1"/>
    <col min="2826" max="2826" width="0" hidden="1" customWidth="1"/>
    <col min="2827" max="2827" width="8.28515625" customWidth="1"/>
    <col min="3073" max="3073" width="0" hidden="1" customWidth="1"/>
    <col min="3074" max="3074" width="0.85546875" customWidth="1"/>
    <col min="3075" max="3075" width="26.140625" customWidth="1"/>
    <col min="3076" max="3076" width="8.7109375" customWidth="1"/>
    <col min="3077" max="3077" width="48.28515625" customWidth="1"/>
    <col min="3078" max="3079" width="0" hidden="1" customWidth="1"/>
    <col min="3080" max="3081" width="15" customWidth="1"/>
    <col min="3082" max="3082" width="0" hidden="1" customWidth="1"/>
    <col min="3083" max="3083" width="8.28515625" customWidth="1"/>
    <col min="3329" max="3329" width="0" hidden="1" customWidth="1"/>
    <col min="3330" max="3330" width="0.85546875" customWidth="1"/>
    <col min="3331" max="3331" width="26.140625" customWidth="1"/>
    <col min="3332" max="3332" width="8.7109375" customWidth="1"/>
    <col min="3333" max="3333" width="48.28515625" customWidth="1"/>
    <col min="3334" max="3335" width="0" hidden="1" customWidth="1"/>
    <col min="3336" max="3337" width="15" customWidth="1"/>
    <col min="3338" max="3338" width="0" hidden="1" customWidth="1"/>
    <col min="3339" max="3339" width="8.28515625" customWidth="1"/>
    <col min="3585" max="3585" width="0" hidden="1" customWidth="1"/>
    <col min="3586" max="3586" width="0.85546875" customWidth="1"/>
    <col min="3587" max="3587" width="26.140625" customWidth="1"/>
    <col min="3588" max="3588" width="8.7109375" customWidth="1"/>
    <col min="3589" max="3589" width="48.28515625" customWidth="1"/>
    <col min="3590" max="3591" width="0" hidden="1" customWidth="1"/>
    <col min="3592" max="3593" width="15" customWidth="1"/>
    <col min="3594" max="3594" width="0" hidden="1" customWidth="1"/>
    <col min="3595" max="3595" width="8.28515625" customWidth="1"/>
    <col min="3841" max="3841" width="0" hidden="1" customWidth="1"/>
    <col min="3842" max="3842" width="0.85546875" customWidth="1"/>
    <col min="3843" max="3843" width="26.140625" customWidth="1"/>
    <col min="3844" max="3844" width="8.7109375" customWidth="1"/>
    <col min="3845" max="3845" width="48.28515625" customWidth="1"/>
    <col min="3846" max="3847" width="0" hidden="1" customWidth="1"/>
    <col min="3848" max="3849" width="15" customWidth="1"/>
    <col min="3850" max="3850" width="0" hidden="1" customWidth="1"/>
    <col min="3851" max="3851" width="8.28515625" customWidth="1"/>
    <col min="4097" max="4097" width="0" hidden="1" customWidth="1"/>
    <col min="4098" max="4098" width="0.85546875" customWidth="1"/>
    <col min="4099" max="4099" width="26.140625" customWidth="1"/>
    <col min="4100" max="4100" width="8.7109375" customWidth="1"/>
    <col min="4101" max="4101" width="48.28515625" customWidth="1"/>
    <col min="4102" max="4103" width="0" hidden="1" customWidth="1"/>
    <col min="4104" max="4105" width="15" customWidth="1"/>
    <col min="4106" max="4106" width="0" hidden="1" customWidth="1"/>
    <col min="4107" max="4107" width="8.28515625" customWidth="1"/>
    <col min="4353" max="4353" width="0" hidden="1" customWidth="1"/>
    <col min="4354" max="4354" width="0.85546875" customWidth="1"/>
    <col min="4355" max="4355" width="26.140625" customWidth="1"/>
    <col min="4356" max="4356" width="8.7109375" customWidth="1"/>
    <col min="4357" max="4357" width="48.28515625" customWidth="1"/>
    <col min="4358" max="4359" width="0" hidden="1" customWidth="1"/>
    <col min="4360" max="4361" width="15" customWidth="1"/>
    <col min="4362" max="4362" width="0" hidden="1" customWidth="1"/>
    <col min="4363" max="4363" width="8.28515625" customWidth="1"/>
    <col min="4609" max="4609" width="0" hidden="1" customWidth="1"/>
    <col min="4610" max="4610" width="0.85546875" customWidth="1"/>
    <col min="4611" max="4611" width="26.140625" customWidth="1"/>
    <col min="4612" max="4612" width="8.7109375" customWidth="1"/>
    <col min="4613" max="4613" width="48.28515625" customWidth="1"/>
    <col min="4614" max="4615" width="0" hidden="1" customWidth="1"/>
    <col min="4616" max="4617" width="15" customWidth="1"/>
    <col min="4618" max="4618" width="0" hidden="1" customWidth="1"/>
    <col min="4619" max="4619" width="8.28515625" customWidth="1"/>
    <col min="4865" max="4865" width="0" hidden="1" customWidth="1"/>
    <col min="4866" max="4866" width="0.85546875" customWidth="1"/>
    <col min="4867" max="4867" width="26.140625" customWidth="1"/>
    <col min="4868" max="4868" width="8.7109375" customWidth="1"/>
    <col min="4869" max="4869" width="48.28515625" customWidth="1"/>
    <col min="4870" max="4871" width="0" hidden="1" customWidth="1"/>
    <col min="4872" max="4873" width="15" customWidth="1"/>
    <col min="4874" max="4874" width="0" hidden="1" customWidth="1"/>
    <col min="4875" max="4875" width="8.28515625" customWidth="1"/>
    <col min="5121" max="5121" width="0" hidden="1" customWidth="1"/>
    <col min="5122" max="5122" width="0.85546875" customWidth="1"/>
    <col min="5123" max="5123" width="26.140625" customWidth="1"/>
    <col min="5124" max="5124" width="8.7109375" customWidth="1"/>
    <col min="5125" max="5125" width="48.28515625" customWidth="1"/>
    <col min="5126" max="5127" width="0" hidden="1" customWidth="1"/>
    <col min="5128" max="5129" width="15" customWidth="1"/>
    <col min="5130" max="5130" width="0" hidden="1" customWidth="1"/>
    <col min="5131" max="5131" width="8.28515625" customWidth="1"/>
    <col min="5377" max="5377" width="0" hidden="1" customWidth="1"/>
    <col min="5378" max="5378" width="0.85546875" customWidth="1"/>
    <col min="5379" max="5379" width="26.140625" customWidth="1"/>
    <col min="5380" max="5380" width="8.7109375" customWidth="1"/>
    <col min="5381" max="5381" width="48.28515625" customWidth="1"/>
    <col min="5382" max="5383" width="0" hidden="1" customWidth="1"/>
    <col min="5384" max="5385" width="15" customWidth="1"/>
    <col min="5386" max="5386" width="0" hidden="1" customWidth="1"/>
    <col min="5387" max="5387" width="8.28515625" customWidth="1"/>
    <col min="5633" max="5633" width="0" hidden="1" customWidth="1"/>
    <col min="5634" max="5634" width="0.85546875" customWidth="1"/>
    <col min="5635" max="5635" width="26.140625" customWidth="1"/>
    <col min="5636" max="5636" width="8.7109375" customWidth="1"/>
    <col min="5637" max="5637" width="48.28515625" customWidth="1"/>
    <col min="5638" max="5639" width="0" hidden="1" customWidth="1"/>
    <col min="5640" max="5641" width="15" customWidth="1"/>
    <col min="5642" max="5642" width="0" hidden="1" customWidth="1"/>
    <col min="5643" max="5643" width="8.28515625" customWidth="1"/>
    <col min="5889" max="5889" width="0" hidden="1" customWidth="1"/>
    <col min="5890" max="5890" width="0.85546875" customWidth="1"/>
    <col min="5891" max="5891" width="26.140625" customWidth="1"/>
    <col min="5892" max="5892" width="8.7109375" customWidth="1"/>
    <col min="5893" max="5893" width="48.28515625" customWidth="1"/>
    <col min="5894" max="5895" width="0" hidden="1" customWidth="1"/>
    <col min="5896" max="5897" width="15" customWidth="1"/>
    <col min="5898" max="5898" width="0" hidden="1" customWidth="1"/>
    <col min="5899" max="5899" width="8.28515625" customWidth="1"/>
    <col min="6145" max="6145" width="0" hidden="1" customWidth="1"/>
    <col min="6146" max="6146" width="0.85546875" customWidth="1"/>
    <col min="6147" max="6147" width="26.140625" customWidth="1"/>
    <col min="6148" max="6148" width="8.7109375" customWidth="1"/>
    <col min="6149" max="6149" width="48.28515625" customWidth="1"/>
    <col min="6150" max="6151" width="0" hidden="1" customWidth="1"/>
    <col min="6152" max="6153" width="15" customWidth="1"/>
    <col min="6154" max="6154" width="0" hidden="1" customWidth="1"/>
    <col min="6155" max="6155" width="8.28515625" customWidth="1"/>
    <col min="6401" max="6401" width="0" hidden="1" customWidth="1"/>
    <col min="6402" max="6402" width="0.85546875" customWidth="1"/>
    <col min="6403" max="6403" width="26.140625" customWidth="1"/>
    <col min="6404" max="6404" width="8.7109375" customWidth="1"/>
    <col min="6405" max="6405" width="48.28515625" customWidth="1"/>
    <col min="6406" max="6407" width="0" hidden="1" customWidth="1"/>
    <col min="6408" max="6409" width="15" customWidth="1"/>
    <col min="6410" max="6410" width="0" hidden="1" customWidth="1"/>
    <col min="6411" max="6411" width="8.28515625" customWidth="1"/>
    <col min="6657" max="6657" width="0" hidden="1" customWidth="1"/>
    <col min="6658" max="6658" width="0.85546875" customWidth="1"/>
    <col min="6659" max="6659" width="26.140625" customWidth="1"/>
    <col min="6660" max="6660" width="8.7109375" customWidth="1"/>
    <col min="6661" max="6661" width="48.28515625" customWidth="1"/>
    <col min="6662" max="6663" width="0" hidden="1" customWidth="1"/>
    <col min="6664" max="6665" width="15" customWidth="1"/>
    <col min="6666" max="6666" width="0" hidden="1" customWidth="1"/>
    <col min="6667" max="6667" width="8.28515625" customWidth="1"/>
    <col min="6913" max="6913" width="0" hidden="1" customWidth="1"/>
    <col min="6914" max="6914" width="0.85546875" customWidth="1"/>
    <col min="6915" max="6915" width="26.140625" customWidth="1"/>
    <col min="6916" max="6916" width="8.7109375" customWidth="1"/>
    <col min="6917" max="6917" width="48.28515625" customWidth="1"/>
    <col min="6918" max="6919" width="0" hidden="1" customWidth="1"/>
    <col min="6920" max="6921" width="15" customWidth="1"/>
    <col min="6922" max="6922" width="0" hidden="1" customWidth="1"/>
    <col min="6923" max="6923" width="8.28515625" customWidth="1"/>
    <col min="7169" max="7169" width="0" hidden="1" customWidth="1"/>
    <col min="7170" max="7170" width="0.85546875" customWidth="1"/>
    <col min="7171" max="7171" width="26.140625" customWidth="1"/>
    <col min="7172" max="7172" width="8.7109375" customWidth="1"/>
    <col min="7173" max="7173" width="48.28515625" customWidth="1"/>
    <col min="7174" max="7175" width="0" hidden="1" customWidth="1"/>
    <col min="7176" max="7177" width="15" customWidth="1"/>
    <col min="7178" max="7178" width="0" hidden="1" customWidth="1"/>
    <col min="7179" max="7179" width="8.28515625" customWidth="1"/>
    <col min="7425" max="7425" width="0" hidden="1" customWidth="1"/>
    <col min="7426" max="7426" width="0.85546875" customWidth="1"/>
    <col min="7427" max="7427" width="26.140625" customWidth="1"/>
    <col min="7428" max="7428" width="8.7109375" customWidth="1"/>
    <col min="7429" max="7429" width="48.28515625" customWidth="1"/>
    <col min="7430" max="7431" width="0" hidden="1" customWidth="1"/>
    <col min="7432" max="7433" width="15" customWidth="1"/>
    <col min="7434" max="7434" width="0" hidden="1" customWidth="1"/>
    <col min="7435" max="7435" width="8.28515625" customWidth="1"/>
    <col min="7681" max="7681" width="0" hidden="1" customWidth="1"/>
    <col min="7682" max="7682" width="0.85546875" customWidth="1"/>
    <col min="7683" max="7683" width="26.140625" customWidth="1"/>
    <col min="7684" max="7684" width="8.7109375" customWidth="1"/>
    <col min="7685" max="7685" width="48.28515625" customWidth="1"/>
    <col min="7686" max="7687" width="0" hidden="1" customWidth="1"/>
    <col min="7688" max="7689" width="15" customWidth="1"/>
    <col min="7690" max="7690" width="0" hidden="1" customWidth="1"/>
    <col min="7691" max="7691" width="8.28515625" customWidth="1"/>
    <col min="7937" max="7937" width="0" hidden="1" customWidth="1"/>
    <col min="7938" max="7938" width="0.85546875" customWidth="1"/>
    <col min="7939" max="7939" width="26.140625" customWidth="1"/>
    <col min="7940" max="7940" width="8.7109375" customWidth="1"/>
    <col min="7941" max="7941" width="48.28515625" customWidth="1"/>
    <col min="7942" max="7943" width="0" hidden="1" customWidth="1"/>
    <col min="7944" max="7945" width="15" customWidth="1"/>
    <col min="7946" max="7946" width="0" hidden="1" customWidth="1"/>
    <col min="7947" max="7947" width="8.28515625" customWidth="1"/>
    <col min="8193" max="8193" width="0" hidden="1" customWidth="1"/>
    <col min="8194" max="8194" width="0.85546875" customWidth="1"/>
    <col min="8195" max="8195" width="26.140625" customWidth="1"/>
    <col min="8196" max="8196" width="8.7109375" customWidth="1"/>
    <col min="8197" max="8197" width="48.28515625" customWidth="1"/>
    <col min="8198" max="8199" width="0" hidden="1" customWidth="1"/>
    <col min="8200" max="8201" width="15" customWidth="1"/>
    <col min="8202" max="8202" width="0" hidden="1" customWidth="1"/>
    <col min="8203" max="8203" width="8.28515625" customWidth="1"/>
    <col min="8449" max="8449" width="0" hidden="1" customWidth="1"/>
    <col min="8450" max="8450" width="0.85546875" customWidth="1"/>
    <col min="8451" max="8451" width="26.140625" customWidth="1"/>
    <col min="8452" max="8452" width="8.7109375" customWidth="1"/>
    <col min="8453" max="8453" width="48.28515625" customWidth="1"/>
    <col min="8454" max="8455" width="0" hidden="1" customWidth="1"/>
    <col min="8456" max="8457" width="15" customWidth="1"/>
    <col min="8458" max="8458" width="0" hidden="1" customWidth="1"/>
    <col min="8459" max="8459" width="8.28515625" customWidth="1"/>
    <col min="8705" max="8705" width="0" hidden="1" customWidth="1"/>
    <col min="8706" max="8706" width="0.85546875" customWidth="1"/>
    <col min="8707" max="8707" width="26.140625" customWidth="1"/>
    <col min="8708" max="8708" width="8.7109375" customWidth="1"/>
    <col min="8709" max="8709" width="48.28515625" customWidth="1"/>
    <col min="8710" max="8711" width="0" hidden="1" customWidth="1"/>
    <col min="8712" max="8713" width="15" customWidth="1"/>
    <col min="8714" max="8714" width="0" hidden="1" customWidth="1"/>
    <col min="8715" max="8715" width="8.28515625" customWidth="1"/>
    <col min="8961" max="8961" width="0" hidden="1" customWidth="1"/>
    <col min="8962" max="8962" width="0.85546875" customWidth="1"/>
    <col min="8963" max="8963" width="26.140625" customWidth="1"/>
    <col min="8964" max="8964" width="8.7109375" customWidth="1"/>
    <col min="8965" max="8965" width="48.28515625" customWidth="1"/>
    <col min="8966" max="8967" width="0" hidden="1" customWidth="1"/>
    <col min="8968" max="8969" width="15" customWidth="1"/>
    <col min="8970" max="8970" width="0" hidden="1" customWidth="1"/>
    <col min="8971" max="8971" width="8.28515625" customWidth="1"/>
    <col min="9217" max="9217" width="0" hidden="1" customWidth="1"/>
    <col min="9218" max="9218" width="0.85546875" customWidth="1"/>
    <col min="9219" max="9219" width="26.140625" customWidth="1"/>
    <col min="9220" max="9220" width="8.7109375" customWidth="1"/>
    <col min="9221" max="9221" width="48.28515625" customWidth="1"/>
    <col min="9222" max="9223" width="0" hidden="1" customWidth="1"/>
    <col min="9224" max="9225" width="15" customWidth="1"/>
    <col min="9226" max="9226" width="0" hidden="1" customWidth="1"/>
    <col min="9227" max="9227" width="8.28515625" customWidth="1"/>
    <col min="9473" max="9473" width="0" hidden="1" customWidth="1"/>
    <col min="9474" max="9474" width="0.85546875" customWidth="1"/>
    <col min="9475" max="9475" width="26.140625" customWidth="1"/>
    <col min="9476" max="9476" width="8.7109375" customWidth="1"/>
    <col min="9477" max="9477" width="48.28515625" customWidth="1"/>
    <col min="9478" max="9479" width="0" hidden="1" customWidth="1"/>
    <col min="9480" max="9481" width="15" customWidth="1"/>
    <col min="9482" max="9482" width="0" hidden="1" customWidth="1"/>
    <col min="9483" max="9483" width="8.28515625" customWidth="1"/>
    <col min="9729" max="9729" width="0" hidden="1" customWidth="1"/>
    <col min="9730" max="9730" width="0.85546875" customWidth="1"/>
    <col min="9731" max="9731" width="26.140625" customWidth="1"/>
    <col min="9732" max="9732" width="8.7109375" customWidth="1"/>
    <col min="9733" max="9733" width="48.28515625" customWidth="1"/>
    <col min="9734" max="9735" width="0" hidden="1" customWidth="1"/>
    <col min="9736" max="9737" width="15" customWidth="1"/>
    <col min="9738" max="9738" width="0" hidden="1" customWidth="1"/>
    <col min="9739" max="9739" width="8.28515625" customWidth="1"/>
    <col min="9985" max="9985" width="0" hidden="1" customWidth="1"/>
    <col min="9986" max="9986" width="0.85546875" customWidth="1"/>
    <col min="9987" max="9987" width="26.140625" customWidth="1"/>
    <col min="9988" max="9988" width="8.7109375" customWidth="1"/>
    <col min="9989" max="9989" width="48.28515625" customWidth="1"/>
    <col min="9990" max="9991" width="0" hidden="1" customWidth="1"/>
    <col min="9992" max="9993" width="15" customWidth="1"/>
    <col min="9994" max="9994" width="0" hidden="1" customWidth="1"/>
    <col min="9995" max="9995" width="8.28515625" customWidth="1"/>
    <col min="10241" max="10241" width="0" hidden="1" customWidth="1"/>
    <col min="10242" max="10242" width="0.85546875" customWidth="1"/>
    <col min="10243" max="10243" width="26.140625" customWidth="1"/>
    <col min="10244" max="10244" width="8.7109375" customWidth="1"/>
    <col min="10245" max="10245" width="48.28515625" customWidth="1"/>
    <col min="10246" max="10247" width="0" hidden="1" customWidth="1"/>
    <col min="10248" max="10249" width="15" customWidth="1"/>
    <col min="10250" max="10250" width="0" hidden="1" customWidth="1"/>
    <col min="10251" max="10251" width="8.28515625" customWidth="1"/>
    <col min="10497" max="10497" width="0" hidden="1" customWidth="1"/>
    <col min="10498" max="10498" width="0.85546875" customWidth="1"/>
    <col min="10499" max="10499" width="26.140625" customWidth="1"/>
    <col min="10500" max="10500" width="8.7109375" customWidth="1"/>
    <col min="10501" max="10501" width="48.28515625" customWidth="1"/>
    <col min="10502" max="10503" width="0" hidden="1" customWidth="1"/>
    <col min="10504" max="10505" width="15" customWidth="1"/>
    <col min="10506" max="10506" width="0" hidden="1" customWidth="1"/>
    <col min="10507" max="10507" width="8.28515625" customWidth="1"/>
    <col min="10753" max="10753" width="0" hidden="1" customWidth="1"/>
    <col min="10754" max="10754" width="0.85546875" customWidth="1"/>
    <col min="10755" max="10755" width="26.140625" customWidth="1"/>
    <col min="10756" max="10756" width="8.7109375" customWidth="1"/>
    <col min="10757" max="10757" width="48.28515625" customWidth="1"/>
    <col min="10758" max="10759" width="0" hidden="1" customWidth="1"/>
    <col min="10760" max="10761" width="15" customWidth="1"/>
    <col min="10762" max="10762" width="0" hidden="1" customWidth="1"/>
    <col min="10763" max="10763" width="8.28515625" customWidth="1"/>
    <col min="11009" max="11009" width="0" hidden="1" customWidth="1"/>
    <col min="11010" max="11010" width="0.85546875" customWidth="1"/>
    <col min="11011" max="11011" width="26.140625" customWidth="1"/>
    <col min="11012" max="11012" width="8.7109375" customWidth="1"/>
    <col min="11013" max="11013" width="48.28515625" customWidth="1"/>
    <col min="11014" max="11015" width="0" hidden="1" customWidth="1"/>
    <col min="11016" max="11017" width="15" customWidth="1"/>
    <col min="11018" max="11018" width="0" hidden="1" customWidth="1"/>
    <col min="11019" max="11019" width="8.28515625" customWidth="1"/>
    <col min="11265" max="11265" width="0" hidden="1" customWidth="1"/>
    <col min="11266" max="11266" width="0.85546875" customWidth="1"/>
    <col min="11267" max="11267" width="26.140625" customWidth="1"/>
    <col min="11268" max="11268" width="8.7109375" customWidth="1"/>
    <col min="11269" max="11269" width="48.28515625" customWidth="1"/>
    <col min="11270" max="11271" width="0" hidden="1" customWidth="1"/>
    <col min="11272" max="11273" width="15" customWidth="1"/>
    <col min="11274" max="11274" width="0" hidden="1" customWidth="1"/>
    <col min="11275" max="11275" width="8.28515625" customWidth="1"/>
    <col min="11521" max="11521" width="0" hidden="1" customWidth="1"/>
    <col min="11522" max="11522" width="0.85546875" customWidth="1"/>
    <col min="11523" max="11523" width="26.140625" customWidth="1"/>
    <col min="11524" max="11524" width="8.7109375" customWidth="1"/>
    <col min="11525" max="11525" width="48.28515625" customWidth="1"/>
    <col min="11526" max="11527" width="0" hidden="1" customWidth="1"/>
    <col min="11528" max="11529" width="15" customWidth="1"/>
    <col min="11530" max="11530" width="0" hidden="1" customWidth="1"/>
    <col min="11531" max="11531" width="8.28515625" customWidth="1"/>
    <col min="11777" max="11777" width="0" hidden="1" customWidth="1"/>
    <col min="11778" max="11778" width="0.85546875" customWidth="1"/>
    <col min="11779" max="11779" width="26.140625" customWidth="1"/>
    <col min="11780" max="11780" width="8.7109375" customWidth="1"/>
    <col min="11781" max="11781" width="48.28515625" customWidth="1"/>
    <col min="11782" max="11783" width="0" hidden="1" customWidth="1"/>
    <col min="11784" max="11785" width="15" customWidth="1"/>
    <col min="11786" max="11786" width="0" hidden="1" customWidth="1"/>
    <col min="11787" max="11787" width="8.28515625" customWidth="1"/>
    <col min="12033" max="12033" width="0" hidden="1" customWidth="1"/>
    <col min="12034" max="12034" width="0.85546875" customWidth="1"/>
    <col min="12035" max="12035" width="26.140625" customWidth="1"/>
    <col min="12036" max="12036" width="8.7109375" customWidth="1"/>
    <col min="12037" max="12037" width="48.28515625" customWidth="1"/>
    <col min="12038" max="12039" width="0" hidden="1" customWidth="1"/>
    <col min="12040" max="12041" width="15" customWidth="1"/>
    <col min="12042" max="12042" width="0" hidden="1" customWidth="1"/>
    <col min="12043" max="12043" width="8.28515625" customWidth="1"/>
    <col min="12289" max="12289" width="0" hidden="1" customWidth="1"/>
    <col min="12290" max="12290" width="0.85546875" customWidth="1"/>
    <col min="12291" max="12291" width="26.140625" customWidth="1"/>
    <col min="12292" max="12292" width="8.7109375" customWidth="1"/>
    <col min="12293" max="12293" width="48.28515625" customWidth="1"/>
    <col min="12294" max="12295" width="0" hidden="1" customWidth="1"/>
    <col min="12296" max="12297" width="15" customWidth="1"/>
    <col min="12298" max="12298" width="0" hidden="1" customWidth="1"/>
    <col min="12299" max="12299" width="8.28515625" customWidth="1"/>
    <col min="12545" max="12545" width="0" hidden="1" customWidth="1"/>
    <col min="12546" max="12546" width="0.85546875" customWidth="1"/>
    <col min="12547" max="12547" width="26.140625" customWidth="1"/>
    <col min="12548" max="12548" width="8.7109375" customWidth="1"/>
    <col min="12549" max="12549" width="48.28515625" customWidth="1"/>
    <col min="12550" max="12551" width="0" hidden="1" customWidth="1"/>
    <col min="12552" max="12553" width="15" customWidth="1"/>
    <col min="12554" max="12554" width="0" hidden="1" customWidth="1"/>
    <col min="12555" max="12555" width="8.28515625" customWidth="1"/>
    <col min="12801" max="12801" width="0" hidden="1" customWidth="1"/>
    <col min="12802" max="12802" width="0.85546875" customWidth="1"/>
    <col min="12803" max="12803" width="26.140625" customWidth="1"/>
    <col min="12804" max="12804" width="8.7109375" customWidth="1"/>
    <col min="12805" max="12805" width="48.28515625" customWidth="1"/>
    <col min="12806" max="12807" width="0" hidden="1" customWidth="1"/>
    <col min="12808" max="12809" width="15" customWidth="1"/>
    <col min="12810" max="12810" width="0" hidden="1" customWidth="1"/>
    <col min="12811" max="12811" width="8.28515625" customWidth="1"/>
    <col min="13057" max="13057" width="0" hidden="1" customWidth="1"/>
    <col min="13058" max="13058" width="0.85546875" customWidth="1"/>
    <col min="13059" max="13059" width="26.140625" customWidth="1"/>
    <col min="13060" max="13060" width="8.7109375" customWidth="1"/>
    <col min="13061" max="13061" width="48.28515625" customWidth="1"/>
    <col min="13062" max="13063" width="0" hidden="1" customWidth="1"/>
    <col min="13064" max="13065" width="15" customWidth="1"/>
    <col min="13066" max="13066" width="0" hidden="1" customWidth="1"/>
    <col min="13067" max="13067" width="8.28515625" customWidth="1"/>
    <col min="13313" max="13313" width="0" hidden="1" customWidth="1"/>
    <col min="13314" max="13314" width="0.85546875" customWidth="1"/>
    <col min="13315" max="13315" width="26.140625" customWidth="1"/>
    <col min="13316" max="13316" width="8.7109375" customWidth="1"/>
    <col min="13317" max="13317" width="48.28515625" customWidth="1"/>
    <col min="13318" max="13319" width="0" hidden="1" customWidth="1"/>
    <col min="13320" max="13321" width="15" customWidth="1"/>
    <col min="13322" max="13322" width="0" hidden="1" customWidth="1"/>
    <col min="13323" max="13323" width="8.28515625" customWidth="1"/>
    <col min="13569" max="13569" width="0" hidden="1" customWidth="1"/>
    <col min="13570" max="13570" width="0.85546875" customWidth="1"/>
    <col min="13571" max="13571" width="26.140625" customWidth="1"/>
    <col min="13572" max="13572" width="8.7109375" customWidth="1"/>
    <col min="13573" max="13573" width="48.28515625" customWidth="1"/>
    <col min="13574" max="13575" width="0" hidden="1" customWidth="1"/>
    <col min="13576" max="13577" width="15" customWidth="1"/>
    <col min="13578" max="13578" width="0" hidden="1" customWidth="1"/>
    <col min="13579" max="13579" width="8.28515625" customWidth="1"/>
    <col min="13825" max="13825" width="0" hidden="1" customWidth="1"/>
    <col min="13826" max="13826" width="0.85546875" customWidth="1"/>
    <col min="13827" max="13827" width="26.140625" customWidth="1"/>
    <col min="13828" max="13828" width="8.7109375" customWidth="1"/>
    <col min="13829" max="13829" width="48.28515625" customWidth="1"/>
    <col min="13830" max="13831" width="0" hidden="1" customWidth="1"/>
    <col min="13832" max="13833" width="15" customWidth="1"/>
    <col min="13834" max="13834" width="0" hidden="1" customWidth="1"/>
    <col min="13835" max="13835" width="8.28515625" customWidth="1"/>
    <col min="14081" max="14081" width="0" hidden="1" customWidth="1"/>
    <col min="14082" max="14082" width="0.85546875" customWidth="1"/>
    <col min="14083" max="14083" width="26.140625" customWidth="1"/>
    <col min="14084" max="14084" width="8.7109375" customWidth="1"/>
    <col min="14085" max="14085" width="48.28515625" customWidth="1"/>
    <col min="14086" max="14087" width="0" hidden="1" customWidth="1"/>
    <col min="14088" max="14089" width="15" customWidth="1"/>
    <col min="14090" max="14090" width="0" hidden="1" customWidth="1"/>
    <col min="14091" max="14091" width="8.28515625" customWidth="1"/>
    <col min="14337" max="14337" width="0" hidden="1" customWidth="1"/>
    <col min="14338" max="14338" width="0.85546875" customWidth="1"/>
    <col min="14339" max="14339" width="26.140625" customWidth="1"/>
    <col min="14340" max="14340" width="8.7109375" customWidth="1"/>
    <col min="14341" max="14341" width="48.28515625" customWidth="1"/>
    <col min="14342" max="14343" width="0" hidden="1" customWidth="1"/>
    <col min="14344" max="14345" width="15" customWidth="1"/>
    <col min="14346" max="14346" width="0" hidden="1" customWidth="1"/>
    <col min="14347" max="14347" width="8.28515625" customWidth="1"/>
    <col min="14593" max="14593" width="0" hidden="1" customWidth="1"/>
    <col min="14594" max="14594" width="0.85546875" customWidth="1"/>
    <col min="14595" max="14595" width="26.140625" customWidth="1"/>
    <col min="14596" max="14596" width="8.7109375" customWidth="1"/>
    <col min="14597" max="14597" width="48.28515625" customWidth="1"/>
    <col min="14598" max="14599" width="0" hidden="1" customWidth="1"/>
    <col min="14600" max="14601" width="15" customWidth="1"/>
    <col min="14602" max="14602" width="0" hidden="1" customWidth="1"/>
    <col min="14603" max="14603" width="8.28515625" customWidth="1"/>
    <col min="14849" max="14849" width="0" hidden="1" customWidth="1"/>
    <col min="14850" max="14850" width="0.85546875" customWidth="1"/>
    <col min="14851" max="14851" width="26.140625" customWidth="1"/>
    <col min="14852" max="14852" width="8.7109375" customWidth="1"/>
    <col min="14853" max="14853" width="48.28515625" customWidth="1"/>
    <col min="14854" max="14855" width="0" hidden="1" customWidth="1"/>
    <col min="14856" max="14857" width="15" customWidth="1"/>
    <col min="14858" max="14858" width="0" hidden="1" customWidth="1"/>
    <col min="14859" max="14859" width="8.28515625" customWidth="1"/>
    <col min="15105" max="15105" width="0" hidden="1" customWidth="1"/>
    <col min="15106" max="15106" width="0.85546875" customWidth="1"/>
    <col min="15107" max="15107" width="26.140625" customWidth="1"/>
    <col min="15108" max="15108" width="8.7109375" customWidth="1"/>
    <col min="15109" max="15109" width="48.28515625" customWidth="1"/>
    <col min="15110" max="15111" width="0" hidden="1" customWidth="1"/>
    <col min="15112" max="15113" width="15" customWidth="1"/>
    <col min="15114" max="15114" width="0" hidden="1" customWidth="1"/>
    <col min="15115" max="15115" width="8.28515625" customWidth="1"/>
    <col min="15361" max="15361" width="0" hidden="1" customWidth="1"/>
    <col min="15362" max="15362" width="0.85546875" customWidth="1"/>
    <col min="15363" max="15363" width="26.140625" customWidth="1"/>
    <col min="15364" max="15364" width="8.7109375" customWidth="1"/>
    <col min="15365" max="15365" width="48.28515625" customWidth="1"/>
    <col min="15366" max="15367" width="0" hidden="1" customWidth="1"/>
    <col min="15368" max="15369" width="15" customWidth="1"/>
    <col min="15370" max="15370" width="0" hidden="1" customWidth="1"/>
    <col min="15371" max="15371" width="8.28515625" customWidth="1"/>
    <col min="15617" max="15617" width="0" hidden="1" customWidth="1"/>
    <col min="15618" max="15618" width="0.85546875" customWidth="1"/>
    <col min="15619" max="15619" width="26.140625" customWidth="1"/>
    <col min="15620" max="15620" width="8.7109375" customWidth="1"/>
    <col min="15621" max="15621" width="48.28515625" customWidth="1"/>
    <col min="15622" max="15623" width="0" hidden="1" customWidth="1"/>
    <col min="15624" max="15625" width="15" customWidth="1"/>
    <col min="15626" max="15626" width="0" hidden="1" customWidth="1"/>
    <col min="15627" max="15627" width="8.28515625" customWidth="1"/>
    <col min="15873" max="15873" width="0" hidden="1" customWidth="1"/>
    <col min="15874" max="15874" width="0.85546875" customWidth="1"/>
    <col min="15875" max="15875" width="26.140625" customWidth="1"/>
    <col min="15876" max="15876" width="8.7109375" customWidth="1"/>
    <col min="15877" max="15877" width="48.28515625" customWidth="1"/>
    <col min="15878" max="15879" width="0" hidden="1" customWidth="1"/>
    <col min="15880" max="15881" width="15" customWidth="1"/>
    <col min="15882" max="15882" width="0" hidden="1" customWidth="1"/>
    <col min="15883" max="15883" width="8.28515625" customWidth="1"/>
    <col min="16129" max="16129" width="0" hidden="1" customWidth="1"/>
    <col min="16130" max="16130" width="0.85546875" customWidth="1"/>
    <col min="16131" max="16131" width="26.140625" customWidth="1"/>
    <col min="16132" max="16132" width="8.7109375" customWidth="1"/>
    <col min="16133" max="16133" width="48.28515625" customWidth="1"/>
    <col min="16134" max="16135" width="0" hidden="1" customWidth="1"/>
    <col min="16136" max="16137" width="15" customWidth="1"/>
    <col min="16138" max="16138" width="0" hidden="1" customWidth="1"/>
    <col min="16139" max="16139" width="8.28515625" customWidth="1"/>
  </cols>
  <sheetData>
    <row r="1" spans="1:11" x14ac:dyDescent="0.2">
      <c r="A1" s="1" t="s">
        <v>15</v>
      </c>
    </row>
    <row r="3" spans="1:11" x14ac:dyDescent="0.2">
      <c r="C3" s="16" t="s">
        <v>23</v>
      </c>
      <c r="D3" s="16"/>
      <c r="E3" s="16"/>
      <c r="F3" s="17"/>
      <c r="G3" s="17"/>
      <c r="H3" s="17"/>
      <c r="I3" s="17"/>
      <c r="J3" s="17"/>
      <c r="K3" s="17"/>
    </row>
    <row r="4" spans="1:11" x14ac:dyDescent="0.2">
      <c r="C4" s="16" t="s">
        <v>523</v>
      </c>
      <c r="D4" s="16"/>
      <c r="E4" s="16"/>
      <c r="F4" s="17"/>
      <c r="G4" s="17"/>
      <c r="H4" s="17"/>
      <c r="I4" s="17"/>
      <c r="J4" s="17"/>
      <c r="K4" s="17"/>
    </row>
    <row r="5" spans="1:11" x14ac:dyDescent="0.2">
      <c r="C5" s="16" t="s">
        <v>24</v>
      </c>
      <c r="D5" s="16"/>
      <c r="E5" s="16"/>
      <c r="F5" s="17"/>
      <c r="G5" s="17"/>
      <c r="H5" s="17"/>
      <c r="I5" s="17"/>
      <c r="J5" s="17"/>
      <c r="K5" s="17"/>
    </row>
    <row r="7" spans="1:11" ht="18" x14ac:dyDescent="0.25">
      <c r="A7" s="2" t="s">
        <v>0</v>
      </c>
      <c r="B7" s="2"/>
      <c r="C7" s="3" t="s">
        <v>404</v>
      </c>
      <c r="D7" s="10"/>
      <c r="E7" s="4"/>
      <c r="F7" s="5"/>
      <c r="G7" s="5"/>
      <c r="H7" s="13"/>
      <c r="I7" s="13"/>
      <c r="J7" s="13"/>
      <c r="K7" s="158"/>
    </row>
    <row r="8" spans="1:11" ht="13.5" thickBot="1" x14ac:dyDescent="0.25">
      <c r="A8" s="1" t="s">
        <v>1</v>
      </c>
      <c r="D8" s="11"/>
      <c r="H8" s="26"/>
      <c r="I8" s="26"/>
      <c r="J8" s="26"/>
      <c r="K8" s="26"/>
    </row>
    <row r="9" spans="1:11" ht="13.5" thickBot="1" x14ac:dyDescent="0.25">
      <c r="A9" s="1" t="s">
        <v>2</v>
      </c>
      <c r="C9" s="6" t="s">
        <v>3</v>
      </c>
      <c r="D9" s="12"/>
      <c r="E9" s="7"/>
      <c r="F9" s="8"/>
      <c r="G9" s="8"/>
      <c r="H9" s="14"/>
      <c r="I9" s="14"/>
      <c r="J9" s="14"/>
      <c r="K9" s="159"/>
    </row>
    <row r="10" spans="1:11" ht="13.5" thickBot="1" x14ac:dyDescent="0.25">
      <c r="A10" s="1" t="s">
        <v>4</v>
      </c>
      <c r="C10" s="129"/>
      <c r="D10" s="130"/>
      <c r="E10" s="131"/>
      <c r="F10" s="160"/>
      <c r="G10" s="160"/>
      <c r="H10" s="205"/>
      <c r="I10" s="205"/>
      <c r="J10" s="205"/>
      <c r="K10" s="206"/>
    </row>
    <row r="11" spans="1:11" ht="34.5" customHeight="1" x14ac:dyDescent="0.2">
      <c r="A11" s="1" t="s">
        <v>5</v>
      </c>
      <c r="C11" s="161" t="s">
        <v>6</v>
      </c>
      <c r="D11" s="162" t="s">
        <v>7</v>
      </c>
      <c r="E11" s="163" t="s">
        <v>8</v>
      </c>
      <c r="F11" s="164"/>
      <c r="G11" s="164"/>
      <c r="H11" s="164" t="s">
        <v>524</v>
      </c>
      <c r="I11" s="165" t="s">
        <v>525</v>
      </c>
      <c r="J11" s="164" t="s">
        <v>526</v>
      </c>
      <c r="K11" s="165" t="s">
        <v>323</v>
      </c>
    </row>
    <row r="12" spans="1:11" ht="13.5" customHeight="1" thickBot="1" x14ac:dyDescent="0.25">
      <c r="A12" s="1" t="s">
        <v>9</v>
      </c>
      <c r="C12" s="166"/>
      <c r="D12" s="167"/>
      <c r="E12" s="168" t="s">
        <v>527</v>
      </c>
      <c r="F12" s="169" t="s">
        <v>10</v>
      </c>
      <c r="G12" s="169" t="s">
        <v>11</v>
      </c>
      <c r="H12" s="169"/>
      <c r="I12" s="170"/>
      <c r="J12" s="169"/>
      <c r="K12" s="170"/>
    </row>
    <row r="13" spans="1:11" ht="13.5" thickBot="1" x14ac:dyDescent="0.25">
      <c r="A13" s="1" t="s">
        <v>12</v>
      </c>
      <c r="C13" s="171" t="s">
        <v>344</v>
      </c>
      <c r="D13" s="172"/>
      <c r="E13" s="144"/>
      <c r="F13" s="9"/>
      <c r="G13" s="9"/>
      <c r="H13" s="27"/>
      <c r="I13" s="15"/>
      <c r="J13" s="27"/>
      <c r="K13" s="15"/>
    </row>
    <row r="14" spans="1:11" x14ac:dyDescent="0.2">
      <c r="A14" s="1" t="s">
        <v>13</v>
      </c>
      <c r="C14" s="19" t="s">
        <v>405</v>
      </c>
      <c r="D14" s="25" t="s">
        <v>406</v>
      </c>
      <c r="E14" s="20" t="s">
        <v>407</v>
      </c>
      <c r="F14" s="21"/>
      <c r="G14" s="21"/>
      <c r="H14" s="28">
        <v>58030.2</v>
      </c>
      <c r="I14" s="29">
        <v>55243.5</v>
      </c>
      <c r="J14" s="28" t="s">
        <v>15</v>
      </c>
      <c r="K14" s="29">
        <f t="shared" ref="K14:K77" si="0">IF(H14=0,"***",I14/H14)</f>
        <v>0.9519784525988193</v>
      </c>
    </row>
    <row r="15" spans="1:11" x14ac:dyDescent="0.2">
      <c r="A15" s="1" t="s">
        <v>16</v>
      </c>
      <c r="C15" s="22"/>
      <c r="D15" s="157"/>
      <c r="E15" s="23" t="s">
        <v>408</v>
      </c>
      <c r="F15" s="24"/>
      <c r="G15" s="24"/>
      <c r="H15" s="30">
        <v>11709</v>
      </c>
      <c r="I15" s="31">
        <v>6800</v>
      </c>
      <c r="J15" s="30"/>
      <c r="K15" s="31">
        <f t="shared" si="0"/>
        <v>0.58074985054231787</v>
      </c>
    </row>
    <row r="16" spans="1:11" x14ac:dyDescent="0.2">
      <c r="A16" s="1" t="s">
        <v>528</v>
      </c>
      <c r="C16" s="173"/>
      <c r="D16" s="174"/>
      <c r="E16" s="175" t="s">
        <v>532</v>
      </c>
      <c r="F16" s="176"/>
      <c r="G16" s="176"/>
      <c r="H16" s="177">
        <v>11709</v>
      </c>
      <c r="I16" s="178">
        <v>6800</v>
      </c>
      <c r="J16" s="177"/>
      <c r="K16" s="178">
        <f t="shared" si="0"/>
        <v>0.58074985054231787</v>
      </c>
    </row>
    <row r="17" spans="1:11" hidden="1" x14ac:dyDescent="0.2">
      <c r="A17" s="1" t="s">
        <v>528</v>
      </c>
      <c r="C17" s="173"/>
      <c r="D17" s="174"/>
      <c r="E17" s="175"/>
      <c r="F17" s="176" t="s">
        <v>568</v>
      </c>
      <c r="G17" s="176" t="s">
        <v>1522</v>
      </c>
      <c r="H17" s="177"/>
      <c r="I17" s="178">
        <v>100</v>
      </c>
      <c r="J17" s="177"/>
      <c r="K17" s="178" t="str">
        <f t="shared" si="0"/>
        <v>***</v>
      </c>
    </row>
    <row r="18" spans="1:11" hidden="1" x14ac:dyDescent="0.2">
      <c r="A18" s="1" t="s">
        <v>528</v>
      </c>
      <c r="C18" s="173"/>
      <c r="D18" s="174"/>
      <c r="E18" s="175"/>
      <c r="F18" s="176" t="s">
        <v>570</v>
      </c>
      <c r="G18" s="176" t="s">
        <v>1523</v>
      </c>
      <c r="H18" s="177"/>
      <c r="I18" s="178">
        <v>100</v>
      </c>
      <c r="J18" s="177"/>
      <c r="K18" s="178" t="str">
        <f t="shared" si="0"/>
        <v>***</v>
      </c>
    </row>
    <row r="19" spans="1:11" hidden="1" x14ac:dyDescent="0.2">
      <c r="A19" s="1" t="s">
        <v>528</v>
      </c>
      <c r="C19" s="173"/>
      <c r="D19" s="174"/>
      <c r="E19" s="175"/>
      <c r="F19" s="176" t="s">
        <v>539</v>
      </c>
      <c r="G19" s="176" t="s">
        <v>1524</v>
      </c>
      <c r="H19" s="177"/>
      <c r="I19" s="178">
        <v>1750</v>
      </c>
      <c r="J19" s="177"/>
      <c r="K19" s="178" t="str">
        <f t="shared" si="0"/>
        <v>***</v>
      </c>
    </row>
    <row r="20" spans="1:11" hidden="1" x14ac:dyDescent="0.2">
      <c r="A20" s="1" t="s">
        <v>528</v>
      </c>
      <c r="C20" s="173"/>
      <c r="D20" s="174"/>
      <c r="E20" s="175"/>
      <c r="F20" s="176" t="s">
        <v>553</v>
      </c>
      <c r="G20" s="176" t="s">
        <v>1525</v>
      </c>
      <c r="H20" s="177"/>
      <c r="I20" s="178">
        <v>4000</v>
      </c>
      <c r="J20" s="177"/>
      <c r="K20" s="178" t="str">
        <f t="shared" si="0"/>
        <v>***</v>
      </c>
    </row>
    <row r="21" spans="1:11" hidden="1" x14ac:dyDescent="0.2">
      <c r="A21" s="1" t="s">
        <v>528</v>
      </c>
      <c r="C21" s="173"/>
      <c r="D21" s="174"/>
      <c r="E21" s="175"/>
      <c r="F21" s="176" t="s">
        <v>538</v>
      </c>
      <c r="G21" s="176" t="s">
        <v>611</v>
      </c>
      <c r="H21" s="177"/>
      <c r="I21" s="178">
        <v>650</v>
      </c>
      <c r="J21" s="177"/>
      <c r="K21" s="178" t="str">
        <f t="shared" si="0"/>
        <v>***</v>
      </c>
    </row>
    <row r="22" spans="1:11" hidden="1" x14ac:dyDescent="0.2">
      <c r="A22" s="1" t="s">
        <v>528</v>
      </c>
      <c r="C22" s="173"/>
      <c r="D22" s="174"/>
      <c r="E22" s="175"/>
      <c r="F22" s="176" t="s">
        <v>556</v>
      </c>
      <c r="G22" s="176" t="s">
        <v>1526</v>
      </c>
      <c r="H22" s="177"/>
      <c r="I22" s="178">
        <v>200</v>
      </c>
      <c r="J22" s="177"/>
      <c r="K22" s="178" t="str">
        <f t="shared" si="0"/>
        <v>***</v>
      </c>
    </row>
    <row r="23" spans="1:11" x14ac:dyDescent="0.2">
      <c r="A23" s="1" t="s">
        <v>16</v>
      </c>
      <c r="C23" s="22"/>
      <c r="D23" s="157"/>
      <c r="E23" s="23" t="s">
        <v>409</v>
      </c>
      <c r="F23" s="24"/>
      <c r="G23" s="24"/>
      <c r="H23" s="30">
        <v>19136.5</v>
      </c>
      <c r="I23" s="31">
        <v>20858.8</v>
      </c>
      <c r="J23" s="30"/>
      <c r="K23" s="31">
        <f t="shared" si="0"/>
        <v>1.0900007838423953</v>
      </c>
    </row>
    <row r="24" spans="1:11" x14ac:dyDescent="0.2">
      <c r="A24" s="1" t="s">
        <v>528</v>
      </c>
      <c r="C24" s="173"/>
      <c r="D24" s="174"/>
      <c r="E24" s="175" t="s">
        <v>532</v>
      </c>
      <c r="F24" s="176"/>
      <c r="G24" s="176"/>
      <c r="H24" s="177">
        <v>19136.5</v>
      </c>
      <c r="I24" s="178">
        <v>20858.8</v>
      </c>
      <c r="J24" s="177"/>
      <c r="K24" s="178">
        <f t="shared" si="0"/>
        <v>1.0900007838423953</v>
      </c>
    </row>
    <row r="25" spans="1:11" hidden="1" x14ac:dyDescent="0.2">
      <c r="A25" s="1" t="s">
        <v>528</v>
      </c>
      <c r="C25" s="173"/>
      <c r="D25" s="174"/>
      <c r="E25" s="175"/>
      <c r="F25" s="176" t="s">
        <v>594</v>
      </c>
      <c r="G25" s="176" t="s">
        <v>1527</v>
      </c>
      <c r="H25" s="177"/>
      <c r="I25" s="178">
        <v>20858.8</v>
      </c>
      <c r="J25" s="177"/>
      <c r="K25" s="178" t="str">
        <f t="shared" si="0"/>
        <v>***</v>
      </c>
    </row>
    <row r="26" spans="1:11" x14ac:dyDescent="0.2">
      <c r="A26" s="1" t="s">
        <v>16</v>
      </c>
      <c r="C26" s="22"/>
      <c r="D26" s="157"/>
      <c r="E26" s="23" t="s">
        <v>410</v>
      </c>
      <c r="F26" s="24"/>
      <c r="G26" s="24"/>
      <c r="H26" s="30">
        <v>8341.7000000000007</v>
      </c>
      <c r="I26" s="31">
        <v>8741.7000000000007</v>
      </c>
      <c r="J26" s="30"/>
      <c r="K26" s="31">
        <f t="shared" si="0"/>
        <v>1.0479518563362384</v>
      </c>
    </row>
    <row r="27" spans="1:11" x14ac:dyDescent="0.2">
      <c r="A27" s="1" t="s">
        <v>528</v>
      </c>
      <c r="C27" s="173"/>
      <c r="D27" s="174"/>
      <c r="E27" s="175" t="s">
        <v>532</v>
      </c>
      <c r="F27" s="176"/>
      <c r="G27" s="176"/>
      <c r="H27" s="177">
        <v>8341.7000000000007</v>
      </c>
      <c r="I27" s="178">
        <v>8741.7000000000007</v>
      </c>
      <c r="J27" s="177"/>
      <c r="K27" s="178">
        <f t="shared" si="0"/>
        <v>1.0479518563362384</v>
      </c>
    </row>
    <row r="28" spans="1:11" hidden="1" x14ac:dyDescent="0.2">
      <c r="A28" s="1" t="s">
        <v>528</v>
      </c>
      <c r="C28" s="173"/>
      <c r="D28" s="174"/>
      <c r="E28" s="175"/>
      <c r="F28" s="176" t="s">
        <v>566</v>
      </c>
      <c r="G28" s="176" t="s">
        <v>1528</v>
      </c>
      <c r="H28" s="177"/>
      <c r="I28" s="178">
        <v>250</v>
      </c>
      <c r="J28" s="177"/>
      <c r="K28" s="178" t="str">
        <f t="shared" si="0"/>
        <v>***</v>
      </c>
    </row>
    <row r="29" spans="1:11" hidden="1" x14ac:dyDescent="0.2">
      <c r="A29" s="1" t="s">
        <v>528</v>
      </c>
      <c r="C29" s="173"/>
      <c r="D29" s="174"/>
      <c r="E29" s="175"/>
      <c r="F29" s="176" t="s">
        <v>536</v>
      </c>
      <c r="G29" s="176" t="s">
        <v>479</v>
      </c>
      <c r="H29" s="177"/>
      <c r="I29" s="178">
        <v>500</v>
      </c>
      <c r="J29" s="177"/>
      <c r="K29" s="178" t="str">
        <f t="shared" si="0"/>
        <v>***</v>
      </c>
    </row>
    <row r="30" spans="1:11" hidden="1" x14ac:dyDescent="0.2">
      <c r="A30" s="1" t="s">
        <v>528</v>
      </c>
      <c r="C30" s="173"/>
      <c r="D30" s="174"/>
      <c r="E30" s="175"/>
      <c r="F30" s="176" t="s">
        <v>702</v>
      </c>
      <c r="G30" s="176" t="s">
        <v>1529</v>
      </c>
      <c r="H30" s="177"/>
      <c r="I30" s="178">
        <v>3500</v>
      </c>
      <c r="J30" s="177"/>
      <c r="K30" s="178" t="str">
        <f t="shared" si="0"/>
        <v>***</v>
      </c>
    </row>
    <row r="31" spans="1:11" hidden="1" x14ac:dyDescent="0.2">
      <c r="A31" s="1" t="s">
        <v>528</v>
      </c>
      <c r="C31" s="173"/>
      <c r="D31" s="174"/>
      <c r="E31" s="175"/>
      <c r="F31" s="176" t="s">
        <v>538</v>
      </c>
      <c r="G31" s="176" t="s">
        <v>611</v>
      </c>
      <c r="H31" s="177"/>
      <c r="I31" s="178">
        <v>1291.7</v>
      </c>
      <c r="J31" s="177"/>
      <c r="K31" s="178" t="str">
        <f t="shared" si="0"/>
        <v>***</v>
      </c>
    </row>
    <row r="32" spans="1:11" hidden="1" x14ac:dyDescent="0.2">
      <c r="A32" s="1" t="s">
        <v>528</v>
      </c>
      <c r="C32" s="173"/>
      <c r="D32" s="174"/>
      <c r="E32" s="175"/>
      <c r="F32" s="176" t="s">
        <v>548</v>
      </c>
      <c r="G32" s="176" t="s">
        <v>612</v>
      </c>
      <c r="H32" s="177"/>
      <c r="I32" s="178">
        <v>3200</v>
      </c>
      <c r="J32" s="177"/>
      <c r="K32" s="178" t="str">
        <f t="shared" si="0"/>
        <v>***</v>
      </c>
    </row>
    <row r="33" spans="1:11" x14ac:dyDescent="0.2">
      <c r="A33" s="1" t="s">
        <v>16</v>
      </c>
      <c r="C33" s="22"/>
      <c r="D33" s="157"/>
      <c r="E33" s="23" t="s">
        <v>411</v>
      </c>
      <c r="F33" s="24"/>
      <c r="G33" s="24"/>
      <c r="H33" s="30">
        <v>9000</v>
      </c>
      <c r="I33" s="31">
        <v>9000</v>
      </c>
      <c r="J33" s="30"/>
      <c r="K33" s="31">
        <f t="shared" si="0"/>
        <v>1</v>
      </c>
    </row>
    <row r="34" spans="1:11" x14ac:dyDescent="0.2">
      <c r="A34" s="1" t="s">
        <v>528</v>
      </c>
      <c r="C34" s="173"/>
      <c r="D34" s="174"/>
      <c r="E34" s="175" t="s">
        <v>532</v>
      </c>
      <c r="F34" s="176"/>
      <c r="G34" s="176"/>
      <c r="H34" s="177">
        <v>9000</v>
      </c>
      <c r="I34" s="178">
        <v>9000</v>
      </c>
      <c r="J34" s="177"/>
      <c r="K34" s="178">
        <f t="shared" si="0"/>
        <v>1</v>
      </c>
    </row>
    <row r="35" spans="1:11" hidden="1" x14ac:dyDescent="0.2">
      <c r="A35" s="1" t="s">
        <v>528</v>
      </c>
      <c r="C35" s="173"/>
      <c r="D35" s="174"/>
      <c r="E35" s="175"/>
      <c r="F35" s="176" t="s">
        <v>536</v>
      </c>
      <c r="G35" s="176" t="s">
        <v>479</v>
      </c>
      <c r="H35" s="177"/>
      <c r="I35" s="178">
        <v>3000</v>
      </c>
      <c r="J35" s="177"/>
      <c r="K35" s="178" t="str">
        <f t="shared" si="0"/>
        <v>***</v>
      </c>
    </row>
    <row r="36" spans="1:11" hidden="1" x14ac:dyDescent="0.2">
      <c r="A36" s="1" t="s">
        <v>528</v>
      </c>
      <c r="C36" s="173"/>
      <c r="D36" s="174"/>
      <c r="E36" s="175"/>
      <c r="F36" s="176" t="s">
        <v>553</v>
      </c>
      <c r="G36" s="176" t="s">
        <v>1525</v>
      </c>
      <c r="H36" s="177"/>
      <c r="I36" s="178">
        <v>4000</v>
      </c>
      <c r="J36" s="177"/>
      <c r="K36" s="178" t="str">
        <f t="shared" si="0"/>
        <v>***</v>
      </c>
    </row>
    <row r="37" spans="1:11" hidden="1" x14ac:dyDescent="0.2">
      <c r="A37" s="1" t="s">
        <v>528</v>
      </c>
      <c r="C37" s="173"/>
      <c r="D37" s="174"/>
      <c r="E37" s="175"/>
      <c r="F37" s="176" t="s">
        <v>538</v>
      </c>
      <c r="G37" s="176" t="s">
        <v>611</v>
      </c>
      <c r="H37" s="177"/>
      <c r="I37" s="178">
        <v>2000</v>
      </c>
      <c r="J37" s="177"/>
      <c r="K37" s="178" t="str">
        <f t="shared" si="0"/>
        <v>***</v>
      </c>
    </row>
    <row r="38" spans="1:11" x14ac:dyDescent="0.2">
      <c r="A38" s="1" t="s">
        <v>16</v>
      </c>
      <c r="C38" s="22"/>
      <c r="D38" s="157"/>
      <c r="E38" s="23" t="s">
        <v>412</v>
      </c>
      <c r="F38" s="24"/>
      <c r="G38" s="24"/>
      <c r="H38" s="30">
        <v>4500</v>
      </c>
      <c r="I38" s="31">
        <v>4500</v>
      </c>
      <c r="J38" s="30"/>
      <c r="K38" s="31">
        <f t="shared" si="0"/>
        <v>1</v>
      </c>
    </row>
    <row r="39" spans="1:11" x14ac:dyDescent="0.2">
      <c r="A39" s="1" t="s">
        <v>528</v>
      </c>
      <c r="C39" s="173"/>
      <c r="D39" s="174"/>
      <c r="E39" s="175" t="s">
        <v>532</v>
      </c>
      <c r="F39" s="176"/>
      <c r="G39" s="176"/>
      <c r="H39" s="177">
        <v>4500</v>
      </c>
      <c r="I39" s="178">
        <v>4500</v>
      </c>
      <c r="J39" s="177"/>
      <c r="K39" s="178">
        <f t="shared" si="0"/>
        <v>1</v>
      </c>
    </row>
    <row r="40" spans="1:11" hidden="1" x14ac:dyDescent="0.2">
      <c r="A40" s="1" t="s">
        <v>528</v>
      </c>
      <c r="C40" s="173"/>
      <c r="D40" s="174"/>
      <c r="E40" s="175"/>
      <c r="F40" s="176" t="s">
        <v>1530</v>
      </c>
      <c r="G40" s="176" t="s">
        <v>1531</v>
      </c>
      <c r="H40" s="177"/>
      <c r="I40" s="178">
        <v>4500</v>
      </c>
      <c r="J40" s="177"/>
      <c r="K40" s="178" t="str">
        <f t="shared" si="0"/>
        <v>***</v>
      </c>
    </row>
    <row r="41" spans="1:11" x14ac:dyDescent="0.2">
      <c r="A41" s="1" t="s">
        <v>16</v>
      </c>
      <c r="C41" s="22"/>
      <c r="D41" s="157"/>
      <c r="E41" s="23" t="s">
        <v>413</v>
      </c>
      <c r="F41" s="24"/>
      <c r="G41" s="24"/>
      <c r="H41" s="30">
        <v>5343</v>
      </c>
      <c r="I41" s="31">
        <v>5343</v>
      </c>
      <c r="J41" s="30"/>
      <c r="K41" s="31">
        <f t="shared" si="0"/>
        <v>1</v>
      </c>
    </row>
    <row r="42" spans="1:11" x14ac:dyDescent="0.2">
      <c r="A42" s="1" t="s">
        <v>528</v>
      </c>
      <c r="C42" s="173"/>
      <c r="D42" s="174"/>
      <c r="E42" s="175" t="s">
        <v>532</v>
      </c>
      <c r="F42" s="176"/>
      <c r="G42" s="176"/>
      <c r="H42" s="177">
        <v>5343</v>
      </c>
      <c r="I42" s="178">
        <v>5343</v>
      </c>
      <c r="J42" s="177"/>
      <c r="K42" s="178">
        <f t="shared" si="0"/>
        <v>1</v>
      </c>
    </row>
    <row r="43" spans="1:11" hidden="1" x14ac:dyDescent="0.2">
      <c r="A43" s="1" t="s">
        <v>528</v>
      </c>
      <c r="C43" s="173"/>
      <c r="D43" s="174"/>
      <c r="E43" s="175"/>
      <c r="F43" s="176" t="s">
        <v>1428</v>
      </c>
      <c r="G43" s="176" t="s">
        <v>1532</v>
      </c>
      <c r="H43" s="177"/>
      <c r="I43" s="178">
        <v>403</v>
      </c>
      <c r="J43" s="177"/>
      <c r="K43" s="178" t="str">
        <f t="shared" si="0"/>
        <v>***</v>
      </c>
    </row>
    <row r="44" spans="1:11" hidden="1" x14ac:dyDescent="0.2">
      <c r="A44" s="1" t="s">
        <v>528</v>
      </c>
      <c r="C44" s="173"/>
      <c r="D44" s="174"/>
      <c r="E44" s="175"/>
      <c r="F44" s="176" t="s">
        <v>570</v>
      </c>
      <c r="G44" s="176" t="s">
        <v>1523</v>
      </c>
      <c r="H44" s="177"/>
      <c r="I44" s="178">
        <v>109</v>
      </c>
      <c r="J44" s="177"/>
      <c r="K44" s="178" t="str">
        <f t="shared" si="0"/>
        <v>***</v>
      </c>
    </row>
    <row r="45" spans="1:11" hidden="1" x14ac:dyDescent="0.2">
      <c r="A45" s="1" t="s">
        <v>528</v>
      </c>
      <c r="C45" s="173"/>
      <c r="D45" s="174"/>
      <c r="E45" s="175"/>
      <c r="F45" s="176" t="s">
        <v>1417</v>
      </c>
      <c r="G45" s="176" t="s">
        <v>1533</v>
      </c>
      <c r="H45" s="177"/>
      <c r="I45" s="178">
        <v>7.7</v>
      </c>
      <c r="J45" s="177"/>
      <c r="K45" s="178" t="str">
        <f t="shared" si="0"/>
        <v>***</v>
      </c>
    </row>
    <row r="46" spans="1:11" hidden="1" x14ac:dyDescent="0.2">
      <c r="A46" s="1" t="s">
        <v>528</v>
      </c>
      <c r="C46" s="173"/>
      <c r="D46" s="174"/>
      <c r="E46" s="175"/>
      <c r="F46" s="176" t="s">
        <v>536</v>
      </c>
      <c r="G46" s="176" t="s">
        <v>479</v>
      </c>
      <c r="H46" s="177"/>
      <c r="I46" s="178">
        <v>120</v>
      </c>
      <c r="J46" s="177"/>
      <c r="K46" s="178" t="str">
        <f t="shared" si="0"/>
        <v>***</v>
      </c>
    </row>
    <row r="47" spans="1:11" hidden="1" x14ac:dyDescent="0.2">
      <c r="A47" s="1" t="s">
        <v>528</v>
      </c>
      <c r="C47" s="173"/>
      <c r="D47" s="174"/>
      <c r="E47" s="175"/>
      <c r="F47" s="176" t="s">
        <v>702</v>
      </c>
      <c r="G47" s="176" t="s">
        <v>1534</v>
      </c>
      <c r="H47" s="177"/>
      <c r="I47" s="178">
        <v>278.7</v>
      </c>
      <c r="J47" s="177"/>
      <c r="K47" s="178" t="str">
        <f t="shared" si="0"/>
        <v>***</v>
      </c>
    </row>
    <row r="48" spans="1:11" hidden="1" x14ac:dyDescent="0.2">
      <c r="A48" s="1" t="s">
        <v>528</v>
      </c>
      <c r="C48" s="173"/>
      <c r="D48" s="174"/>
      <c r="E48" s="175"/>
      <c r="F48" s="176" t="s">
        <v>538</v>
      </c>
      <c r="G48" s="176" t="s">
        <v>611</v>
      </c>
      <c r="H48" s="177"/>
      <c r="I48" s="178">
        <v>2533.9</v>
      </c>
      <c r="J48" s="177"/>
      <c r="K48" s="178" t="str">
        <f t="shared" si="0"/>
        <v>***</v>
      </c>
    </row>
    <row r="49" spans="1:11" hidden="1" x14ac:dyDescent="0.2">
      <c r="A49" s="1" t="s">
        <v>528</v>
      </c>
      <c r="C49" s="173"/>
      <c r="D49" s="174"/>
      <c r="E49" s="175"/>
      <c r="F49" s="176" t="s">
        <v>556</v>
      </c>
      <c r="G49" s="176" t="s">
        <v>1526</v>
      </c>
      <c r="H49" s="177"/>
      <c r="I49" s="178">
        <v>1890.7</v>
      </c>
      <c r="J49" s="177"/>
      <c r="K49" s="178" t="str">
        <f t="shared" si="0"/>
        <v>***</v>
      </c>
    </row>
    <row r="50" spans="1:11" x14ac:dyDescent="0.2">
      <c r="A50" s="1" t="s">
        <v>13</v>
      </c>
      <c r="C50" s="19" t="s">
        <v>295</v>
      </c>
      <c r="D50" s="25" t="s">
        <v>160</v>
      </c>
      <c r="E50" s="20" t="s">
        <v>161</v>
      </c>
      <c r="F50" s="21"/>
      <c r="G50" s="21"/>
      <c r="H50" s="28">
        <v>0</v>
      </c>
      <c r="I50" s="29">
        <v>17650</v>
      </c>
      <c r="J50" s="28" t="s">
        <v>15</v>
      </c>
      <c r="K50" s="29" t="str">
        <f t="shared" si="0"/>
        <v>***</v>
      </c>
    </row>
    <row r="51" spans="1:11" x14ac:dyDescent="0.2">
      <c r="A51" s="1" t="s">
        <v>16</v>
      </c>
      <c r="C51" s="22"/>
      <c r="D51" s="157"/>
      <c r="E51" s="23" t="s">
        <v>70</v>
      </c>
      <c r="F51" s="24"/>
      <c r="G51" s="24"/>
      <c r="H51" s="30">
        <v>0</v>
      </c>
      <c r="I51" s="31">
        <v>17650</v>
      </c>
      <c r="J51" s="30"/>
      <c r="K51" s="31" t="str">
        <f t="shared" si="0"/>
        <v>***</v>
      </c>
    </row>
    <row r="52" spans="1:11" x14ac:dyDescent="0.2">
      <c r="A52" s="1" t="s">
        <v>528</v>
      </c>
      <c r="C52" s="173"/>
      <c r="D52" s="174"/>
      <c r="E52" s="175" t="s">
        <v>532</v>
      </c>
      <c r="F52" s="176"/>
      <c r="G52" s="176"/>
      <c r="H52" s="177">
        <v>0</v>
      </c>
      <c r="I52" s="178">
        <v>17650</v>
      </c>
      <c r="J52" s="177"/>
      <c r="K52" s="178" t="str">
        <f t="shared" si="0"/>
        <v>***</v>
      </c>
    </row>
    <row r="53" spans="1:11" hidden="1" x14ac:dyDescent="0.2">
      <c r="A53" s="1" t="s">
        <v>528</v>
      </c>
      <c r="C53" s="173"/>
      <c r="D53" s="174"/>
      <c r="E53" s="175"/>
      <c r="F53" s="176" t="s">
        <v>553</v>
      </c>
      <c r="G53" s="176" t="s">
        <v>161</v>
      </c>
      <c r="H53" s="177"/>
      <c r="I53" s="178">
        <v>17650</v>
      </c>
      <c r="J53" s="177"/>
      <c r="K53" s="178" t="str">
        <f t="shared" si="0"/>
        <v>***</v>
      </c>
    </row>
    <row r="54" spans="1:11" x14ac:dyDescent="0.2">
      <c r="A54" s="1" t="s">
        <v>13</v>
      </c>
      <c r="C54" s="19" t="s">
        <v>295</v>
      </c>
      <c r="D54" s="25" t="s">
        <v>166</v>
      </c>
      <c r="E54" s="20" t="s">
        <v>167</v>
      </c>
      <c r="F54" s="21"/>
      <c r="G54" s="21"/>
      <c r="H54" s="28">
        <v>0</v>
      </c>
      <c r="I54" s="29">
        <v>13284</v>
      </c>
      <c r="J54" s="28" t="s">
        <v>15</v>
      </c>
      <c r="K54" s="29" t="str">
        <f t="shared" si="0"/>
        <v>***</v>
      </c>
    </row>
    <row r="55" spans="1:11" x14ac:dyDescent="0.2">
      <c r="A55" s="1" t="s">
        <v>16</v>
      </c>
      <c r="C55" s="22"/>
      <c r="D55" s="157"/>
      <c r="E55" s="23" t="s">
        <v>70</v>
      </c>
      <c r="F55" s="24"/>
      <c r="G55" s="24"/>
      <c r="H55" s="30">
        <v>0</v>
      </c>
      <c r="I55" s="31">
        <v>13284</v>
      </c>
      <c r="J55" s="30"/>
      <c r="K55" s="31" t="str">
        <f t="shared" si="0"/>
        <v>***</v>
      </c>
    </row>
    <row r="56" spans="1:11" x14ac:dyDescent="0.2">
      <c r="A56" s="1" t="s">
        <v>528</v>
      </c>
      <c r="C56" s="173"/>
      <c r="D56" s="174"/>
      <c r="E56" s="175" t="s">
        <v>532</v>
      </c>
      <c r="F56" s="176"/>
      <c r="G56" s="176"/>
      <c r="H56" s="177">
        <v>0</v>
      </c>
      <c r="I56" s="178">
        <v>13284</v>
      </c>
      <c r="J56" s="177"/>
      <c r="K56" s="178" t="str">
        <f t="shared" si="0"/>
        <v>***</v>
      </c>
    </row>
    <row r="57" spans="1:11" hidden="1" x14ac:dyDescent="0.2">
      <c r="A57" s="1" t="s">
        <v>528</v>
      </c>
      <c r="C57" s="173"/>
      <c r="D57" s="174"/>
      <c r="E57" s="175"/>
      <c r="F57" s="176" t="s">
        <v>553</v>
      </c>
      <c r="G57" s="176" t="s">
        <v>167</v>
      </c>
      <c r="H57" s="177"/>
      <c r="I57" s="178">
        <v>13284</v>
      </c>
      <c r="J57" s="177"/>
      <c r="K57" s="178" t="str">
        <f t="shared" si="0"/>
        <v>***</v>
      </c>
    </row>
    <row r="58" spans="1:11" x14ac:dyDescent="0.2">
      <c r="A58" s="1" t="s">
        <v>13</v>
      </c>
      <c r="C58" s="19" t="s">
        <v>295</v>
      </c>
      <c r="D58" s="25" t="s">
        <v>182</v>
      </c>
      <c r="E58" s="20" t="s">
        <v>183</v>
      </c>
      <c r="F58" s="21"/>
      <c r="G58" s="21"/>
      <c r="H58" s="28">
        <v>0</v>
      </c>
      <c r="I58" s="29">
        <v>40928.1</v>
      </c>
      <c r="J58" s="28" t="s">
        <v>15</v>
      </c>
      <c r="K58" s="29" t="str">
        <f t="shared" si="0"/>
        <v>***</v>
      </c>
    </row>
    <row r="59" spans="1:11" x14ac:dyDescent="0.2">
      <c r="A59" s="1" t="s">
        <v>16</v>
      </c>
      <c r="C59" s="22"/>
      <c r="D59" s="157"/>
      <c r="E59" s="23" t="s">
        <v>70</v>
      </c>
      <c r="F59" s="24"/>
      <c r="G59" s="24"/>
      <c r="H59" s="30">
        <v>0</v>
      </c>
      <c r="I59" s="31">
        <v>40928.1</v>
      </c>
      <c r="J59" s="30"/>
      <c r="K59" s="31" t="str">
        <f t="shared" si="0"/>
        <v>***</v>
      </c>
    </row>
    <row r="60" spans="1:11" x14ac:dyDescent="0.2">
      <c r="A60" s="1" t="s">
        <v>528</v>
      </c>
      <c r="C60" s="173"/>
      <c r="D60" s="174"/>
      <c r="E60" s="175" t="s">
        <v>532</v>
      </c>
      <c r="F60" s="176"/>
      <c r="G60" s="176"/>
      <c r="H60" s="177">
        <v>0</v>
      </c>
      <c r="I60" s="178">
        <v>40928.1</v>
      </c>
      <c r="J60" s="177"/>
      <c r="K60" s="178" t="str">
        <f t="shared" si="0"/>
        <v>***</v>
      </c>
    </row>
    <row r="61" spans="1:11" hidden="1" x14ac:dyDescent="0.2">
      <c r="A61" s="1" t="s">
        <v>528</v>
      </c>
      <c r="C61" s="173"/>
      <c r="D61" s="174"/>
      <c r="E61" s="175"/>
      <c r="F61" s="176" t="s">
        <v>553</v>
      </c>
      <c r="G61" s="176" t="s">
        <v>183</v>
      </c>
      <c r="H61" s="177"/>
      <c r="I61" s="178">
        <v>40928.1</v>
      </c>
      <c r="J61" s="177"/>
      <c r="K61" s="178" t="str">
        <f t="shared" si="0"/>
        <v>***</v>
      </c>
    </row>
    <row r="62" spans="1:11" x14ac:dyDescent="0.2">
      <c r="A62" s="1" t="s">
        <v>13</v>
      </c>
      <c r="C62" s="19" t="s">
        <v>295</v>
      </c>
      <c r="D62" s="25" t="s">
        <v>414</v>
      </c>
      <c r="E62" s="20" t="s">
        <v>415</v>
      </c>
      <c r="F62" s="21"/>
      <c r="G62" s="21"/>
      <c r="H62" s="28">
        <v>0</v>
      </c>
      <c r="I62" s="29">
        <v>25000</v>
      </c>
      <c r="J62" s="28" t="s">
        <v>15</v>
      </c>
      <c r="K62" s="29" t="str">
        <f t="shared" si="0"/>
        <v>***</v>
      </c>
    </row>
    <row r="63" spans="1:11" x14ac:dyDescent="0.2">
      <c r="A63" s="1" t="s">
        <v>16</v>
      </c>
      <c r="C63" s="22"/>
      <c r="D63" s="157"/>
      <c r="E63" s="23" t="s">
        <v>1535</v>
      </c>
      <c r="F63" s="24"/>
      <c r="G63" s="24"/>
      <c r="H63" s="30">
        <v>0</v>
      </c>
      <c r="I63" s="31">
        <v>25000</v>
      </c>
      <c r="J63" s="30"/>
      <c r="K63" s="31" t="str">
        <f t="shared" si="0"/>
        <v>***</v>
      </c>
    </row>
    <row r="64" spans="1:11" x14ac:dyDescent="0.2">
      <c r="A64" s="1" t="s">
        <v>528</v>
      </c>
      <c r="C64" s="173"/>
      <c r="D64" s="174"/>
      <c r="E64" s="175" t="s">
        <v>532</v>
      </c>
      <c r="F64" s="176"/>
      <c r="G64" s="176"/>
      <c r="H64" s="177">
        <v>0</v>
      </c>
      <c r="I64" s="178">
        <v>25000</v>
      </c>
      <c r="J64" s="177"/>
      <c r="K64" s="178" t="str">
        <f t="shared" si="0"/>
        <v>***</v>
      </c>
    </row>
    <row r="65" spans="1:11" hidden="1" x14ac:dyDescent="0.2">
      <c r="A65" s="1" t="s">
        <v>528</v>
      </c>
      <c r="C65" s="173"/>
      <c r="D65" s="174"/>
      <c r="E65" s="175"/>
      <c r="F65" s="176" t="s">
        <v>553</v>
      </c>
      <c r="G65" s="176" t="s">
        <v>415</v>
      </c>
      <c r="H65" s="177"/>
      <c r="I65" s="178">
        <v>25000</v>
      </c>
      <c r="J65" s="177"/>
      <c r="K65" s="178" t="str">
        <f t="shared" si="0"/>
        <v>***</v>
      </c>
    </row>
    <row r="66" spans="1:11" x14ac:dyDescent="0.2">
      <c r="A66" s="1" t="s">
        <v>13</v>
      </c>
      <c r="C66" s="19" t="s">
        <v>295</v>
      </c>
      <c r="D66" s="25" t="s">
        <v>416</v>
      </c>
      <c r="E66" s="20" t="s">
        <v>417</v>
      </c>
      <c r="F66" s="21"/>
      <c r="G66" s="21"/>
      <c r="H66" s="28">
        <v>210938.9</v>
      </c>
      <c r="I66" s="29">
        <v>214738.9</v>
      </c>
      <c r="J66" s="28" t="s">
        <v>15</v>
      </c>
      <c r="K66" s="29">
        <f t="shared" si="0"/>
        <v>1.0180146952506153</v>
      </c>
    </row>
    <row r="67" spans="1:11" x14ac:dyDescent="0.2">
      <c r="A67" s="1" t="s">
        <v>16</v>
      </c>
      <c r="C67" s="22"/>
      <c r="D67" s="157"/>
      <c r="E67" s="23" t="s">
        <v>408</v>
      </c>
      <c r="F67" s="24"/>
      <c r="G67" s="24"/>
      <c r="H67" s="30">
        <v>210938.9</v>
      </c>
      <c r="I67" s="31">
        <v>214738.9</v>
      </c>
      <c r="J67" s="30"/>
      <c r="K67" s="31">
        <f t="shared" si="0"/>
        <v>1.0180146952506153</v>
      </c>
    </row>
    <row r="68" spans="1:11" x14ac:dyDescent="0.2">
      <c r="A68" s="1" t="s">
        <v>528</v>
      </c>
      <c r="C68" s="173"/>
      <c r="D68" s="174"/>
      <c r="E68" s="175" t="s">
        <v>532</v>
      </c>
      <c r="F68" s="176"/>
      <c r="G68" s="176"/>
      <c r="H68" s="177">
        <v>210938.9</v>
      </c>
      <c r="I68" s="178">
        <v>214738.9</v>
      </c>
      <c r="J68" s="177"/>
      <c r="K68" s="178">
        <f t="shared" si="0"/>
        <v>1.0180146952506153</v>
      </c>
    </row>
    <row r="69" spans="1:11" hidden="1" x14ac:dyDescent="0.2">
      <c r="A69" s="1" t="s">
        <v>528</v>
      </c>
      <c r="C69" s="173"/>
      <c r="D69" s="174"/>
      <c r="E69" s="175"/>
      <c r="F69" s="176" t="s">
        <v>568</v>
      </c>
      <c r="G69" s="176" t="s">
        <v>1536</v>
      </c>
      <c r="H69" s="177"/>
      <c r="I69" s="178">
        <v>1900</v>
      </c>
      <c r="J69" s="177"/>
      <c r="K69" s="178" t="str">
        <f t="shared" si="0"/>
        <v>***</v>
      </c>
    </row>
    <row r="70" spans="1:11" hidden="1" x14ac:dyDescent="0.2">
      <c r="A70" s="1" t="s">
        <v>528</v>
      </c>
      <c r="C70" s="173"/>
      <c r="D70" s="174"/>
      <c r="E70" s="175"/>
      <c r="F70" s="176" t="s">
        <v>558</v>
      </c>
      <c r="G70" s="176" t="s">
        <v>1537</v>
      </c>
      <c r="H70" s="177"/>
      <c r="I70" s="178">
        <v>3900</v>
      </c>
      <c r="J70" s="177"/>
      <c r="K70" s="178" t="str">
        <f t="shared" si="0"/>
        <v>***</v>
      </c>
    </row>
    <row r="71" spans="1:11" hidden="1" x14ac:dyDescent="0.2">
      <c r="A71" s="1" t="s">
        <v>528</v>
      </c>
      <c r="C71" s="173"/>
      <c r="D71" s="174"/>
      <c r="E71" s="175"/>
      <c r="F71" s="176" t="s">
        <v>539</v>
      </c>
      <c r="G71" s="176" t="s">
        <v>540</v>
      </c>
      <c r="H71" s="177"/>
      <c r="I71" s="178">
        <v>2150</v>
      </c>
      <c r="J71" s="177"/>
      <c r="K71" s="178" t="str">
        <f t="shared" si="0"/>
        <v>***</v>
      </c>
    </row>
    <row r="72" spans="1:11" hidden="1" x14ac:dyDescent="0.2">
      <c r="A72" s="1" t="s">
        <v>528</v>
      </c>
      <c r="C72" s="173"/>
      <c r="D72" s="174"/>
      <c r="E72" s="175"/>
      <c r="F72" s="176" t="s">
        <v>541</v>
      </c>
      <c r="G72" s="176" t="s">
        <v>542</v>
      </c>
      <c r="H72" s="177"/>
      <c r="I72" s="178">
        <v>94000</v>
      </c>
      <c r="J72" s="177"/>
      <c r="K72" s="178" t="str">
        <f t="shared" si="0"/>
        <v>***</v>
      </c>
    </row>
    <row r="73" spans="1:11" hidden="1" x14ac:dyDescent="0.2">
      <c r="A73" s="1" t="s">
        <v>528</v>
      </c>
      <c r="C73" s="173"/>
      <c r="D73" s="174"/>
      <c r="E73" s="175"/>
      <c r="F73" s="176" t="s">
        <v>536</v>
      </c>
      <c r="G73" s="176" t="s">
        <v>479</v>
      </c>
      <c r="H73" s="177"/>
      <c r="I73" s="178">
        <v>2000</v>
      </c>
      <c r="J73" s="177"/>
      <c r="K73" s="178" t="str">
        <f t="shared" si="0"/>
        <v>***</v>
      </c>
    </row>
    <row r="74" spans="1:11" hidden="1" x14ac:dyDescent="0.2">
      <c r="A74" s="1" t="s">
        <v>528</v>
      </c>
      <c r="C74" s="173"/>
      <c r="D74" s="174"/>
      <c r="E74" s="175"/>
      <c r="F74" s="176" t="s">
        <v>702</v>
      </c>
      <c r="G74" s="176" t="s">
        <v>1529</v>
      </c>
      <c r="H74" s="177"/>
      <c r="I74" s="178">
        <v>50.9</v>
      </c>
      <c r="J74" s="177"/>
      <c r="K74" s="178" t="str">
        <f t="shared" si="0"/>
        <v>***</v>
      </c>
    </row>
    <row r="75" spans="1:11" hidden="1" x14ac:dyDescent="0.2">
      <c r="A75" s="1" t="s">
        <v>528</v>
      </c>
      <c r="C75" s="173"/>
      <c r="D75" s="174"/>
      <c r="E75" s="175"/>
      <c r="F75" s="176" t="s">
        <v>553</v>
      </c>
      <c r="G75" s="176" t="s">
        <v>1538</v>
      </c>
      <c r="H75" s="177"/>
      <c r="I75" s="178">
        <v>15000</v>
      </c>
      <c r="J75" s="177"/>
      <c r="K75" s="178" t="str">
        <f t="shared" si="0"/>
        <v>***</v>
      </c>
    </row>
    <row r="76" spans="1:11" hidden="1" x14ac:dyDescent="0.2">
      <c r="A76" s="1" t="s">
        <v>528</v>
      </c>
      <c r="C76" s="173"/>
      <c r="D76" s="174"/>
      <c r="E76" s="175"/>
      <c r="F76" s="176" t="s">
        <v>538</v>
      </c>
      <c r="G76" s="176" t="s">
        <v>1539</v>
      </c>
      <c r="H76" s="177"/>
      <c r="I76" s="178">
        <v>92688</v>
      </c>
      <c r="J76" s="177"/>
      <c r="K76" s="178" t="str">
        <f t="shared" si="0"/>
        <v>***</v>
      </c>
    </row>
    <row r="77" spans="1:11" hidden="1" x14ac:dyDescent="0.2">
      <c r="A77" s="1" t="s">
        <v>528</v>
      </c>
      <c r="C77" s="173"/>
      <c r="D77" s="174"/>
      <c r="E77" s="175"/>
      <c r="F77" s="176" t="s">
        <v>556</v>
      </c>
      <c r="G77" s="176" t="s">
        <v>1526</v>
      </c>
      <c r="H77" s="177"/>
      <c r="I77" s="178">
        <v>2700</v>
      </c>
      <c r="J77" s="177"/>
      <c r="K77" s="178" t="str">
        <f t="shared" si="0"/>
        <v>***</v>
      </c>
    </row>
    <row r="78" spans="1:11" hidden="1" x14ac:dyDescent="0.2">
      <c r="A78" s="1" t="s">
        <v>528</v>
      </c>
      <c r="C78" s="173"/>
      <c r="D78" s="174"/>
      <c r="E78" s="175"/>
      <c r="F78" s="176" t="s">
        <v>1406</v>
      </c>
      <c r="G78" s="176" t="s">
        <v>1540</v>
      </c>
      <c r="H78" s="177"/>
      <c r="I78" s="178">
        <v>300</v>
      </c>
      <c r="J78" s="177"/>
      <c r="K78" s="178" t="str">
        <f t="shared" ref="K78:K141" si="1">IF(H78=0,"***",I78/H78)</f>
        <v>***</v>
      </c>
    </row>
    <row r="79" spans="1:11" hidden="1" x14ac:dyDescent="0.2">
      <c r="A79" s="1" t="s">
        <v>528</v>
      </c>
      <c r="C79" s="173"/>
      <c r="D79" s="174"/>
      <c r="E79" s="175"/>
      <c r="F79" s="176" t="s">
        <v>548</v>
      </c>
      <c r="G79" s="176" t="s">
        <v>1541</v>
      </c>
      <c r="H79" s="177"/>
      <c r="I79" s="178">
        <v>50</v>
      </c>
      <c r="J79" s="177"/>
      <c r="K79" s="178" t="str">
        <f t="shared" si="1"/>
        <v>***</v>
      </c>
    </row>
    <row r="80" spans="1:11" x14ac:dyDescent="0.2">
      <c r="A80" s="1" t="s">
        <v>13</v>
      </c>
      <c r="C80" s="19" t="s">
        <v>418</v>
      </c>
      <c r="D80" s="25" t="s">
        <v>419</v>
      </c>
      <c r="E80" s="20" t="s">
        <v>420</v>
      </c>
      <c r="F80" s="21"/>
      <c r="G80" s="21"/>
      <c r="H80" s="28">
        <v>400</v>
      </c>
      <c r="I80" s="29">
        <v>400</v>
      </c>
      <c r="J80" s="28" t="s">
        <v>15</v>
      </c>
      <c r="K80" s="29">
        <f t="shared" si="1"/>
        <v>1</v>
      </c>
    </row>
    <row r="81" spans="1:11" x14ac:dyDescent="0.2">
      <c r="A81" s="1" t="s">
        <v>16</v>
      </c>
      <c r="C81" s="22"/>
      <c r="D81" s="157"/>
      <c r="E81" s="23" t="s">
        <v>421</v>
      </c>
      <c r="F81" s="24"/>
      <c r="G81" s="24"/>
      <c r="H81" s="30">
        <v>400</v>
      </c>
      <c r="I81" s="31">
        <v>400</v>
      </c>
      <c r="J81" s="30"/>
      <c r="K81" s="31">
        <f t="shared" si="1"/>
        <v>1</v>
      </c>
    </row>
    <row r="82" spans="1:11" x14ac:dyDescent="0.2">
      <c r="A82" s="1" t="s">
        <v>528</v>
      </c>
      <c r="C82" s="173"/>
      <c r="D82" s="174"/>
      <c r="E82" s="175" t="s">
        <v>532</v>
      </c>
      <c r="F82" s="176"/>
      <c r="G82" s="176"/>
      <c r="H82" s="177">
        <v>400</v>
      </c>
      <c r="I82" s="178">
        <v>400</v>
      </c>
      <c r="J82" s="177"/>
      <c r="K82" s="178">
        <f t="shared" si="1"/>
        <v>1</v>
      </c>
    </row>
    <row r="83" spans="1:11" hidden="1" x14ac:dyDescent="0.2">
      <c r="A83" s="1" t="s">
        <v>528</v>
      </c>
      <c r="C83" s="173"/>
      <c r="D83" s="174"/>
      <c r="E83" s="175"/>
      <c r="F83" s="176" t="s">
        <v>538</v>
      </c>
      <c r="G83" s="176" t="s">
        <v>1542</v>
      </c>
      <c r="H83" s="177"/>
      <c r="I83" s="178">
        <v>200</v>
      </c>
      <c r="J83" s="177"/>
      <c r="K83" s="178" t="str">
        <f t="shared" si="1"/>
        <v>***</v>
      </c>
    </row>
    <row r="84" spans="1:11" hidden="1" x14ac:dyDescent="0.2">
      <c r="A84" s="1" t="s">
        <v>528</v>
      </c>
      <c r="C84" s="173"/>
      <c r="D84" s="174"/>
      <c r="E84" s="175"/>
      <c r="F84" s="176" t="s">
        <v>538</v>
      </c>
      <c r="G84" s="176" t="s">
        <v>1543</v>
      </c>
      <c r="H84" s="177"/>
      <c r="I84" s="178">
        <v>200</v>
      </c>
      <c r="J84" s="177"/>
      <c r="K84" s="178" t="str">
        <f t="shared" si="1"/>
        <v>***</v>
      </c>
    </row>
    <row r="85" spans="1:11" x14ac:dyDescent="0.2">
      <c r="A85" s="1" t="s">
        <v>13</v>
      </c>
      <c r="C85" s="19" t="s">
        <v>418</v>
      </c>
      <c r="D85" s="25" t="s">
        <v>422</v>
      </c>
      <c r="E85" s="20" t="s">
        <v>423</v>
      </c>
      <c r="F85" s="21"/>
      <c r="G85" s="21"/>
      <c r="H85" s="28">
        <v>16500</v>
      </c>
      <c r="I85" s="29">
        <v>17325</v>
      </c>
      <c r="J85" s="28" t="s">
        <v>15</v>
      </c>
      <c r="K85" s="29">
        <f t="shared" si="1"/>
        <v>1.05</v>
      </c>
    </row>
    <row r="86" spans="1:11" x14ac:dyDescent="0.2">
      <c r="A86" s="1" t="s">
        <v>16</v>
      </c>
      <c r="C86" s="22"/>
      <c r="D86" s="157"/>
      <c r="E86" s="23" t="s">
        <v>421</v>
      </c>
      <c r="F86" s="24"/>
      <c r="G86" s="24"/>
      <c r="H86" s="30">
        <v>16500</v>
      </c>
      <c r="I86" s="31">
        <v>17325</v>
      </c>
      <c r="J86" s="30"/>
      <c r="K86" s="31">
        <f t="shared" si="1"/>
        <v>1.05</v>
      </c>
    </row>
    <row r="87" spans="1:11" x14ac:dyDescent="0.2">
      <c r="A87" s="1" t="s">
        <v>528</v>
      </c>
      <c r="C87" s="173"/>
      <c r="D87" s="174"/>
      <c r="E87" s="175" t="s">
        <v>619</v>
      </c>
      <c r="F87" s="176"/>
      <c r="G87" s="176"/>
      <c r="H87" s="177">
        <v>16500</v>
      </c>
      <c r="I87" s="178">
        <v>17325</v>
      </c>
      <c r="J87" s="177"/>
      <c r="K87" s="178">
        <f t="shared" si="1"/>
        <v>1.05</v>
      </c>
    </row>
    <row r="88" spans="1:11" hidden="1" x14ac:dyDescent="0.2">
      <c r="A88" s="1" t="s">
        <v>528</v>
      </c>
      <c r="C88" s="173"/>
      <c r="D88" s="174"/>
      <c r="E88" s="175"/>
      <c r="F88" s="176" t="s">
        <v>670</v>
      </c>
      <c r="G88" s="176" t="s">
        <v>1544</v>
      </c>
      <c r="H88" s="177"/>
      <c r="I88" s="178">
        <v>17325</v>
      </c>
      <c r="J88" s="177"/>
      <c r="K88" s="178" t="str">
        <f t="shared" si="1"/>
        <v>***</v>
      </c>
    </row>
    <row r="89" spans="1:11" x14ac:dyDescent="0.2">
      <c r="A89" s="1" t="s">
        <v>13</v>
      </c>
      <c r="C89" s="19" t="s">
        <v>424</v>
      </c>
      <c r="D89" s="25" t="s">
        <v>425</v>
      </c>
      <c r="E89" s="20" t="s">
        <v>426</v>
      </c>
      <c r="F89" s="21"/>
      <c r="G89" s="21"/>
      <c r="H89" s="28">
        <v>1927305.3</v>
      </c>
      <c r="I89" s="29">
        <v>1927612.5</v>
      </c>
      <c r="J89" s="28" t="s">
        <v>15</v>
      </c>
      <c r="K89" s="29">
        <f t="shared" si="1"/>
        <v>1.0001593935325139</v>
      </c>
    </row>
    <row r="90" spans="1:11" x14ac:dyDescent="0.2">
      <c r="A90" s="1" t="s">
        <v>16</v>
      </c>
      <c r="C90" s="22"/>
      <c r="D90" s="157"/>
      <c r="E90" s="23" t="s">
        <v>421</v>
      </c>
      <c r="F90" s="24"/>
      <c r="G90" s="24"/>
      <c r="H90" s="30">
        <v>1927305.3</v>
      </c>
      <c r="I90" s="31">
        <v>1927612.5</v>
      </c>
      <c r="J90" s="30"/>
      <c r="K90" s="31">
        <f t="shared" si="1"/>
        <v>1.0001593935325139</v>
      </c>
    </row>
    <row r="91" spans="1:11" x14ac:dyDescent="0.2">
      <c r="A91" s="1" t="s">
        <v>528</v>
      </c>
      <c r="C91" s="173"/>
      <c r="D91" s="174"/>
      <c r="E91" s="175" t="s">
        <v>532</v>
      </c>
      <c r="F91" s="176"/>
      <c r="G91" s="176"/>
      <c r="H91" s="177">
        <v>1927305.3</v>
      </c>
      <c r="I91" s="178">
        <v>1927612.5</v>
      </c>
      <c r="J91" s="177"/>
      <c r="K91" s="178">
        <f t="shared" si="1"/>
        <v>1.0001593935325139</v>
      </c>
    </row>
    <row r="92" spans="1:11" hidden="1" x14ac:dyDescent="0.2">
      <c r="A92" s="1" t="s">
        <v>528</v>
      </c>
      <c r="C92" s="173"/>
      <c r="D92" s="174"/>
      <c r="E92" s="175"/>
      <c r="F92" s="176" t="s">
        <v>699</v>
      </c>
      <c r="G92" s="176" t="s">
        <v>1545</v>
      </c>
      <c r="H92" s="177"/>
      <c r="I92" s="178">
        <v>14500</v>
      </c>
      <c r="J92" s="177"/>
      <c r="K92" s="178" t="str">
        <f t="shared" si="1"/>
        <v>***</v>
      </c>
    </row>
    <row r="93" spans="1:11" hidden="1" x14ac:dyDescent="0.2">
      <c r="A93" s="1" t="s">
        <v>528</v>
      </c>
      <c r="C93" s="173"/>
      <c r="D93" s="174"/>
      <c r="E93" s="175"/>
      <c r="F93" s="176" t="s">
        <v>699</v>
      </c>
      <c r="G93" s="176" t="s">
        <v>1546</v>
      </c>
      <c r="H93" s="177"/>
      <c r="I93" s="178">
        <v>1205319.8</v>
      </c>
      <c r="J93" s="177"/>
      <c r="K93" s="178" t="str">
        <f t="shared" si="1"/>
        <v>***</v>
      </c>
    </row>
    <row r="94" spans="1:11" hidden="1" x14ac:dyDescent="0.2">
      <c r="A94" s="1" t="s">
        <v>528</v>
      </c>
      <c r="C94" s="173"/>
      <c r="D94" s="174"/>
      <c r="E94" s="175"/>
      <c r="F94" s="176" t="s">
        <v>562</v>
      </c>
      <c r="G94" s="176" t="s">
        <v>1547</v>
      </c>
      <c r="H94" s="177"/>
      <c r="I94" s="178">
        <v>3310</v>
      </c>
      <c r="J94" s="177"/>
      <c r="K94" s="178" t="str">
        <f t="shared" si="1"/>
        <v>***</v>
      </c>
    </row>
    <row r="95" spans="1:11" hidden="1" x14ac:dyDescent="0.2">
      <c r="A95" s="1" t="s">
        <v>528</v>
      </c>
      <c r="C95" s="173"/>
      <c r="D95" s="174"/>
      <c r="E95" s="175"/>
      <c r="F95" s="176" t="s">
        <v>1425</v>
      </c>
      <c r="G95" s="176" t="s">
        <v>1548</v>
      </c>
      <c r="H95" s="177"/>
      <c r="I95" s="178">
        <v>11000</v>
      </c>
      <c r="J95" s="177"/>
      <c r="K95" s="178" t="str">
        <f t="shared" si="1"/>
        <v>***</v>
      </c>
    </row>
    <row r="96" spans="1:11" hidden="1" x14ac:dyDescent="0.2">
      <c r="A96" s="1" t="s">
        <v>528</v>
      </c>
      <c r="C96" s="173"/>
      <c r="D96" s="174"/>
      <c r="E96" s="175"/>
      <c r="F96" s="176" t="s">
        <v>563</v>
      </c>
      <c r="G96" s="176" t="s">
        <v>1549</v>
      </c>
      <c r="H96" s="177"/>
      <c r="I96" s="178">
        <v>299502.09999999998</v>
      </c>
      <c r="J96" s="177"/>
      <c r="K96" s="178" t="str">
        <f t="shared" si="1"/>
        <v>***</v>
      </c>
    </row>
    <row r="97" spans="1:11" hidden="1" x14ac:dyDescent="0.2">
      <c r="A97" s="1" t="s">
        <v>528</v>
      </c>
      <c r="C97" s="173"/>
      <c r="D97" s="174"/>
      <c r="E97" s="175"/>
      <c r="F97" s="176" t="s">
        <v>564</v>
      </c>
      <c r="G97" s="176" t="s">
        <v>1550</v>
      </c>
      <c r="H97" s="177"/>
      <c r="I97" s="178">
        <v>108690.4</v>
      </c>
      <c r="J97" s="177"/>
      <c r="K97" s="178" t="str">
        <f t="shared" si="1"/>
        <v>***</v>
      </c>
    </row>
    <row r="98" spans="1:11" hidden="1" x14ac:dyDescent="0.2">
      <c r="A98" s="1" t="s">
        <v>528</v>
      </c>
      <c r="C98" s="173"/>
      <c r="D98" s="174"/>
      <c r="E98" s="175"/>
      <c r="F98" s="176" t="s">
        <v>1449</v>
      </c>
      <c r="G98" s="176" t="s">
        <v>1551</v>
      </c>
      <c r="H98" s="177"/>
      <c r="I98" s="178">
        <v>4790.2</v>
      </c>
      <c r="J98" s="177"/>
      <c r="K98" s="178" t="str">
        <f t="shared" si="1"/>
        <v>***</v>
      </c>
    </row>
    <row r="99" spans="1:11" hidden="1" x14ac:dyDescent="0.2">
      <c r="A99" s="1" t="s">
        <v>528</v>
      </c>
      <c r="C99" s="173"/>
      <c r="D99" s="174"/>
      <c r="E99" s="175"/>
      <c r="F99" s="176" t="s">
        <v>1506</v>
      </c>
      <c r="G99" s="176" t="s">
        <v>1552</v>
      </c>
      <c r="H99" s="177"/>
      <c r="I99" s="178">
        <v>300</v>
      </c>
      <c r="J99" s="177"/>
      <c r="K99" s="178" t="str">
        <f t="shared" si="1"/>
        <v>***</v>
      </c>
    </row>
    <row r="100" spans="1:11" hidden="1" x14ac:dyDescent="0.2">
      <c r="A100" s="1" t="s">
        <v>528</v>
      </c>
      <c r="C100" s="173"/>
      <c r="D100" s="174"/>
      <c r="E100" s="175"/>
      <c r="F100" s="176" t="s">
        <v>1451</v>
      </c>
      <c r="G100" s="176" t="s">
        <v>520</v>
      </c>
      <c r="H100" s="177"/>
      <c r="I100" s="178">
        <v>300</v>
      </c>
      <c r="J100" s="177"/>
      <c r="K100" s="178" t="str">
        <f t="shared" si="1"/>
        <v>***</v>
      </c>
    </row>
    <row r="101" spans="1:11" hidden="1" x14ac:dyDescent="0.2">
      <c r="A101" s="1" t="s">
        <v>528</v>
      </c>
      <c r="C101" s="173"/>
      <c r="D101" s="174"/>
      <c r="E101" s="175"/>
      <c r="F101" s="176" t="s">
        <v>1452</v>
      </c>
      <c r="G101" s="176" t="s">
        <v>1553</v>
      </c>
      <c r="H101" s="177"/>
      <c r="I101" s="178">
        <v>1000</v>
      </c>
      <c r="J101" s="177"/>
      <c r="K101" s="178" t="str">
        <f t="shared" si="1"/>
        <v>***</v>
      </c>
    </row>
    <row r="102" spans="1:11" hidden="1" x14ac:dyDescent="0.2">
      <c r="A102" s="1" t="s">
        <v>528</v>
      </c>
      <c r="C102" s="173"/>
      <c r="D102" s="174"/>
      <c r="E102" s="175"/>
      <c r="F102" s="176" t="s">
        <v>1413</v>
      </c>
      <c r="G102" s="176" t="s">
        <v>1554</v>
      </c>
      <c r="H102" s="177"/>
      <c r="I102" s="178">
        <v>1800</v>
      </c>
      <c r="J102" s="177"/>
      <c r="K102" s="178" t="str">
        <f t="shared" si="1"/>
        <v>***</v>
      </c>
    </row>
    <row r="103" spans="1:11" hidden="1" x14ac:dyDescent="0.2">
      <c r="A103" s="1" t="s">
        <v>528</v>
      </c>
      <c r="C103" s="173"/>
      <c r="D103" s="174"/>
      <c r="E103" s="175"/>
      <c r="F103" s="176" t="s">
        <v>1415</v>
      </c>
      <c r="G103" s="176" t="s">
        <v>1555</v>
      </c>
      <c r="H103" s="177"/>
      <c r="I103" s="178">
        <v>22083.3</v>
      </c>
      <c r="J103" s="177"/>
      <c r="K103" s="178" t="str">
        <f t="shared" si="1"/>
        <v>***</v>
      </c>
    </row>
    <row r="104" spans="1:11" hidden="1" x14ac:dyDescent="0.2">
      <c r="A104" s="1" t="s">
        <v>528</v>
      </c>
      <c r="C104" s="173"/>
      <c r="D104" s="174"/>
      <c r="E104" s="175"/>
      <c r="F104" s="176" t="s">
        <v>566</v>
      </c>
      <c r="G104" s="176" t="s">
        <v>1556</v>
      </c>
      <c r="H104" s="177"/>
      <c r="I104" s="178">
        <v>600</v>
      </c>
      <c r="J104" s="177"/>
      <c r="K104" s="178" t="str">
        <f t="shared" si="1"/>
        <v>***</v>
      </c>
    </row>
    <row r="105" spans="1:11" hidden="1" x14ac:dyDescent="0.2">
      <c r="A105" s="1" t="s">
        <v>528</v>
      </c>
      <c r="C105" s="173"/>
      <c r="D105" s="174"/>
      <c r="E105" s="175"/>
      <c r="F105" s="176" t="s">
        <v>568</v>
      </c>
      <c r="G105" s="176" t="s">
        <v>1557</v>
      </c>
      <c r="H105" s="177"/>
      <c r="I105" s="178">
        <v>17800</v>
      </c>
      <c r="J105" s="177"/>
      <c r="K105" s="178" t="str">
        <f t="shared" si="1"/>
        <v>***</v>
      </c>
    </row>
    <row r="106" spans="1:11" hidden="1" x14ac:dyDescent="0.2">
      <c r="A106" s="1" t="s">
        <v>528</v>
      </c>
      <c r="C106" s="173"/>
      <c r="D106" s="174"/>
      <c r="E106" s="175"/>
      <c r="F106" s="176" t="s">
        <v>570</v>
      </c>
      <c r="G106" s="176" t="s">
        <v>1558</v>
      </c>
      <c r="H106" s="177"/>
      <c r="I106" s="178">
        <v>19050</v>
      </c>
      <c r="J106" s="177"/>
      <c r="K106" s="178" t="str">
        <f t="shared" si="1"/>
        <v>***</v>
      </c>
    </row>
    <row r="107" spans="1:11" hidden="1" x14ac:dyDescent="0.2">
      <c r="A107" s="1" t="s">
        <v>528</v>
      </c>
      <c r="C107" s="173"/>
      <c r="D107" s="174"/>
      <c r="E107" s="175"/>
      <c r="F107" s="176" t="s">
        <v>613</v>
      </c>
      <c r="G107" s="176" t="s">
        <v>1559</v>
      </c>
      <c r="H107" s="177"/>
      <c r="I107" s="178">
        <v>5</v>
      </c>
      <c r="J107" s="177"/>
      <c r="K107" s="178" t="str">
        <f t="shared" si="1"/>
        <v>***</v>
      </c>
    </row>
    <row r="108" spans="1:11" hidden="1" x14ac:dyDescent="0.2">
      <c r="A108" s="1" t="s">
        <v>528</v>
      </c>
      <c r="C108" s="173"/>
      <c r="D108" s="174"/>
      <c r="E108" s="175"/>
      <c r="F108" s="176" t="s">
        <v>1560</v>
      </c>
      <c r="G108" s="176" t="s">
        <v>1561</v>
      </c>
      <c r="H108" s="177"/>
      <c r="I108" s="178">
        <v>3</v>
      </c>
      <c r="J108" s="177"/>
      <c r="K108" s="178" t="str">
        <f t="shared" si="1"/>
        <v>***</v>
      </c>
    </row>
    <row r="109" spans="1:11" hidden="1" x14ac:dyDescent="0.2">
      <c r="A109" s="1" t="s">
        <v>528</v>
      </c>
      <c r="C109" s="173"/>
      <c r="D109" s="174"/>
      <c r="E109" s="175"/>
      <c r="F109" s="176" t="s">
        <v>557</v>
      </c>
      <c r="G109" s="176" t="s">
        <v>1562</v>
      </c>
      <c r="H109" s="177"/>
      <c r="I109" s="178">
        <v>3900</v>
      </c>
      <c r="J109" s="177"/>
      <c r="K109" s="178" t="str">
        <f t="shared" si="1"/>
        <v>***</v>
      </c>
    </row>
    <row r="110" spans="1:11" hidden="1" x14ac:dyDescent="0.2">
      <c r="A110" s="1" t="s">
        <v>528</v>
      </c>
      <c r="C110" s="173"/>
      <c r="D110" s="174"/>
      <c r="E110" s="175"/>
      <c r="F110" s="176" t="s">
        <v>552</v>
      </c>
      <c r="G110" s="176" t="s">
        <v>1563</v>
      </c>
      <c r="H110" s="177"/>
      <c r="I110" s="178">
        <v>7400</v>
      </c>
      <c r="J110" s="177"/>
      <c r="K110" s="178" t="str">
        <f t="shared" si="1"/>
        <v>***</v>
      </c>
    </row>
    <row r="111" spans="1:11" hidden="1" x14ac:dyDescent="0.2">
      <c r="A111" s="1" t="s">
        <v>528</v>
      </c>
      <c r="C111" s="173"/>
      <c r="D111" s="174"/>
      <c r="E111" s="175"/>
      <c r="F111" s="176" t="s">
        <v>1416</v>
      </c>
      <c r="G111" s="176" t="s">
        <v>1564</v>
      </c>
      <c r="H111" s="177"/>
      <c r="I111" s="178">
        <v>14408.7</v>
      </c>
      <c r="J111" s="177"/>
      <c r="K111" s="178" t="str">
        <f t="shared" si="1"/>
        <v>***</v>
      </c>
    </row>
    <row r="112" spans="1:11" hidden="1" x14ac:dyDescent="0.2">
      <c r="A112" s="1" t="s">
        <v>528</v>
      </c>
      <c r="C112" s="173"/>
      <c r="D112" s="174"/>
      <c r="E112" s="175"/>
      <c r="F112" s="176" t="s">
        <v>558</v>
      </c>
      <c r="G112" s="176" t="s">
        <v>1565</v>
      </c>
      <c r="H112" s="177"/>
      <c r="I112" s="178">
        <v>27200</v>
      </c>
      <c r="J112" s="177"/>
      <c r="K112" s="178" t="str">
        <f t="shared" si="1"/>
        <v>***</v>
      </c>
    </row>
    <row r="113" spans="1:11" hidden="1" x14ac:dyDescent="0.2">
      <c r="A113" s="1" t="s">
        <v>528</v>
      </c>
      <c r="C113" s="173"/>
      <c r="D113" s="174"/>
      <c r="E113" s="175"/>
      <c r="F113" s="176" t="s">
        <v>1417</v>
      </c>
      <c r="G113" s="176" t="s">
        <v>1566</v>
      </c>
      <c r="H113" s="177"/>
      <c r="I113" s="178">
        <v>24000</v>
      </c>
      <c r="J113" s="177"/>
      <c r="K113" s="178" t="str">
        <f t="shared" si="1"/>
        <v>***</v>
      </c>
    </row>
    <row r="114" spans="1:11" hidden="1" x14ac:dyDescent="0.2">
      <c r="A114" s="1" t="s">
        <v>528</v>
      </c>
      <c r="C114" s="173"/>
      <c r="D114" s="174"/>
      <c r="E114" s="175"/>
      <c r="F114" s="176" t="s">
        <v>1567</v>
      </c>
      <c r="G114" s="176" t="s">
        <v>1568</v>
      </c>
      <c r="H114" s="177"/>
      <c r="I114" s="178">
        <v>1300</v>
      </c>
      <c r="J114" s="177"/>
      <c r="K114" s="178" t="str">
        <f t="shared" si="1"/>
        <v>***</v>
      </c>
    </row>
    <row r="115" spans="1:11" hidden="1" x14ac:dyDescent="0.2">
      <c r="A115" s="1" t="s">
        <v>528</v>
      </c>
      <c r="C115" s="173"/>
      <c r="D115" s="174"/>
      <c r="E115" s="175"/>
      <c r="F115" s="176" t="s">
        <v>559</v>
      </c>
      <c r="G115" s="176" t="s">
        <v>1569</v>
      </c>
      <c r="H115" s="177"/>
      <c r="I115" s="178">
        <v>500</v>
      </c>
      <c r="J115" s="177"/>
      <c r="K115" s="178" t="str">
        <f t="shared" si="1"/>
        <v>***</v>
      </c>
    </row>
    <row r="116" spans="1:11" hidden="1" x14ac:dyDescent="0.2">
      <c r="A116" s="1" t="s">
        <v>528</v>
      </c>
      <c r="C116" s="173"/>
      <c r="D116" s="174"/>
      <c r="E116" s="175"/>
      <c r="F116" s="176" t="s">
        <v>539</v>
      </c>
      <c r="G116" s="176" t="s">
        <v>1570</v>
      </c>
      <c r="H116" s="177"/>
      <c r="I116" s="178">
        <v>11200</v>
      </c>
      <c r="J116" s="177"/>
      <c r="K116" s="178" t="str">
        <f t="shared" si="1"/>
        <v>***</v>
      </c>
    </row>
    <row r="117" spans="1:11" hidden="1" x14ac:dyDescent="0.2">
      <c r="A117" s="1" t="s">
        <v>528</v>
      </c>
      <c r="C117" s="173"/>
      <c r="D117" s="174"/>
      <c r="E117" s="175"/>
      <c r="F117" s="176" t="s">
        <v>560</v>
      </c>
      <c r="G117" s="176" t="s">
        <v>1571</v>
      </c>
      <c r="H117" s="177"/>
      <c r="I117" s="178">
        <v>8300</v>
      </c>
      <c r="J117" s="177"/>
      <c r="K117" s="178" t="str">
        <f t="shared" si="1"/>
        <v>***</v>
      </c>
    </row>
    <row r="118" spans="1:11" hidden="1" x14ac:dyDescent="0.2">
      <c r="A118" s="1" t="s">
        <v>528</v>
      </c>
      <c r="C118" s="173"/>
      <c r="D118" s="174"/>
      <c r="E118" s="175"/>
      <c r="F118" s="176" t="s">
        <v>541</v>
      </c>
      <c r="G118" s="176" t="s">
        <v>1572</v>
      </c>
      <c r="H118" s="177"/>
      <c r="I118" s="178">
        <v>8900</v>
      </c>
      <c r="J118" s="177"/>
      <c r="K118" s="178" t="str">
        <f t="shared" si="1"/>
        <v>***</v>
      </c>
    </row>
    <row r="119" spans="1:11" hidden="1" x14ac:dyDescent="0.2">
      <c r="A119" s="1" t="s">
        <v>528</v>
      </c>
      <c r="C119" s="173"/>
      <c r="D119" s="174"/>
      <c r="E119" s="175"/>
      <c r="F119" s="176" t="s">
        <v>536</v>
      </c>
      <c r="G119" s="176" t="s">
        <v>1573</v>
      </c>
      <c r="H119" s="177"/>
      <c r="I119" s="178">
        <v>800</v>
      </c>
      <c r="J119" s="177"/>
      <c r="K119" s="178" t="str">
        <f t="shared" si="1"/>
        <v>***</v>
      </c>
    </row>
    <row r="120" spans="1:11" hidden="1" x14ac:dyDescent="0.2">
      <c r="A120" s="1" t="s">
        <v>528</v>
      </c>
      <c r="C120" s="173"/>
      <c r="D120" s="174"/>
      <c r="E120" s="175"/>
      <c r="F120" s="176" t="s">
        <v>702</v>
      </c>
      <c r="G120" s="176" t="s">
        <v>1574</v>
      </c>
      <c r="H120" s="177"/>
      <c r="I120" s="178">
        <v>3000</v>
      </c>
      <c r="J120" s="177"/>
      <c r="K120" s="178" t="str">
        <f t="shared" si="1"/>
        <v>***</v>
      </c>
    </row>
    <row r="121" spans="1:11" hidden="1" x14ac:dyDescent="0.2">
      <c r="A121" s="1" t="s">
        <v>528</v>
      </c>
      <c r="C121" s="173"/>
      <c r="D121" s="174"/>
      <c r="E121" s="175"/>
      <c r="F121" s="176" t="s">
        <v>553</v>
      </c>
      <c r="G121" s="176" t="s">
        <v>1575</v>
      </c>
      <c r="H121" s="177"/>
      <c r="I121" s="178">
        <v>29000</v>
      </c>
      <c r="J121" s="177"/>
      <c r="K121" s="178" t="str">
        <f t="shared" si="1"/>
        <v>***</v>
      </c>
    </row>
    <row r="122" spans="1:11" hidden="1" x14ac:dyDescent="0.2">
      <c r="A122" s="1" t="s">
        <v>528</v>
      </c>
      <c r="C122" s="173"/>
      <c r="D122" s="174"/>
      <c r="E122" s="175"/>
      <c r="F122" s="176" t="s">
        <v>538</v>
      </c>
      <c r="G122" s="176" t="s">
        <v>1576</v>
      </c>
      <c r="H122" s="177"/>
      <c r="I122" s="178">
        <v>39500</v>
      </c>
      <c r="J122" s="177"/>
      <c r="K122" s="178" t="str">
        <f t="shared" si="1"/>
        <v>***</v>
      </c>
    </row>
    <row r="123" spans="1:11" hidden="1" x14ac:dyDescent="0.2">
      <c r="A123" s="1" t="s">
        <v>528</v>
      </c>
      <c r="C123" s="173"/>
      <c r="D123" s="174"/>
      <c r="E123" s="175"/>
      <c r="F123" s="176" t="s">
        <v>556</v>
      </c>
      <c r="G123" s="176" t="s">
        <v>1577</v>
      </c>
      <c r="H123" s="177"/>
      <c r="I123" s="178">
        <v>25000</v>
      </c>
      <c r="J123" s="177"/>
      <c r="K123" s="178" t="str">
        <f t="shared" si="1"/>
        <v>***</v>
      </c>
    </row>
    <row r="124" spans="1:11" hidden="1" x14ac:dyDescent="0.2">
      <c r="A124" s="1" t="s">
        <v>528</v>
      </c>
      <c r="C124" s="173"/>
      <c r="D124" s="174"/>
      <c r="E124" s="175"/>
      <c r="F124" s="176" t="s">
        <v>1406</v>
      </c>
      <c r="G124" s="176" t="s">
        <v>1578</v>
      </c>
      <c r="H124" s="177"/>
      <c r="I124" s="178">
        <v>2000</v>
      </c>
      <c r="J124" s="177"/>
      <c r="K124" s="178" t="str">
        <f t="shared" si="1"/>
        <v>***</v>
      </c>
    </row>
    <row r="125" spans="1:11" hidden="1" x14ac:dyDescent="0.2">
      <c r="A125" s="1" t="s">
        <v>528</v>
      </c>
      <c r="C125" s="173"/>
      <c r="D125" s="174"/>
      <c r="E125" s="175"/>
      <c r="F125" s="176" t="s">
        <v>565</v>
      </c>
      <c r="G125" s="176" t="s">
        <v>1579</v>
      </c>
      <c r="H125" s="177"/>
      <c r="I125" s="178">
        <v>900</v>
      </c>
      <c r="J125" s="177"/>
      <c r="K125" s="178" t="str">
        <f t="shared" si="1"/>
        <v>***</v>
      </c>
    </row>
    <row r="126" spans="1:11" hidden="1" x14ac:dyDescent="0.2">
      <c r="A126" s="1" t="s">
        <v>528</v>
      </c>
      <c r="C126" s="173"/>
      <c r="D126" s="174"/>
      <c r="E126" s="175"/>
      <c r="F126" s="176" t="s">
        <v>1418</v>
      </c>
      <c r="G126" s="176" t="s">
        <v>1580</v>
      </c>
      <c r="H126" s="177"/>
      <c r="I126" s="178">
        <v>700</v>
      </c>
      <c r="J126" s="177"/>
      <c r="K126" s="178" t="str">
        <f t="shared" si="1"/>
        <v>***</v>
      </c>
    </row>
    <row r="127" spans="1:11" hidden="1" x14ac:dyDescent="0.2">
      <c r="A127" s="1" t="s">
        <v>528</v>
      </c>
      <c r="C127" s="173"/>
      <c r="D127" s="174"/>
      <c r="E127" s="175"/>
      <c r="F127" s="176" t="s">
        <v>1419</v>
      </c>
      <c r="G127" s="176" t="s">
        <v>1581</v>
      </c>
      <c r="H127" s="177"/>
      <c r="I127" s="178">
        <v>80</v>
      </c>
      <c r="J127" s="177"/>
      <c r="K127" s="178" t="str">
        <f t="shared" si="1"/>
        <v>***</v>
      </c>
    </row>
    <row r="128" spans="1:11" hidden="1" x14ac:dyDescent="0.2">
      <c r="A128" s="1" t="s">
        <v>528</v>
      </c>
      <c r="C128" s="173"/>
      <c r="D128" s="174"/>
      <c r="E128" s="175"/>
      <c r="F128" s="176" t="s">
        <v>575</v>
      </c>
      <c r="G128" s="176" t="s">
        <v>1582</v>
      </c>
      <c r="H128" s="177"/>
      <c r="I128" s="178">
        <v>4500</v>
      </c>
      <c r="J128" s="177"/>
      <c r="K128" s="178" t="str">
        <f t="shared" si="1"/>
        <v>***</v>
      </c>
    </row>
    <row r="129" spans="1:11" hidden="1" x14ac:dyDescent="0.2">
      <c r="A129" s="1" t="s">
        <v>528</v>
      </c>
      <c r="C129" s="173"/>
      <c r="D129" s="174"/>
      <c r="E129" s="175"/>
      <c r="F129" s="176" t="s">
        <v>794</v>
      </c>
      <c r="G129" s="176" t="s">
        <v>1583</v>
      </c>
      <c r="H129" s="177"/>
      <c r="I129" s="178">
        <v>3000</v>
      </c>
      <c r="J129" s="177"/>
      <c r="K129" s="178" t="str">
        <f t="shared" si="1"/>
        <v>***</v>
      </c>
    </row>
    <row r="130" spans="1:11" hidden="1" x14ac:dyDescent="0.2">
      <c r="A130" s="1" t="s">
        <v>528</v>
      </c>
      <c r="C130" s="173"/>
      <c r="D130" s="174"/>
      <c r="E130" s="175"/>
      <c r="F130" s="176" t="s">
        <v>1421</v>
      </c>
      <c r="G130" s="176" t="s">
        <v>1584</v>
      </c>
      <c r="H130" s="177"/>
      <c r="I130" s="178">
        <v>250</v>
      </c>
      <c r="J130" s="177"/>
      <c r="K130" s="178" t="str">
        <f t="shared" si="1"/>
        <v>***</v>
      </c>
    </row>
    <row r="131" spans="1:11" hidden="1" x14ac:dyDescent="0.2">
      <c r="A131" s="1" t="s">
        <v>528</v>
      </c>
      <c r="C131" s="173"/>
      <c r="D131" s="174"/>
      <c r="E131" s="175"/>
      <c r="F131" s="176" t="s">
        <v>1585</v>
      </c>
      <c r="G131" s="176" t="s">
        <v>1586</v>
      </c>
      <c r="H131" s="177"/>
      <c r="I131" s="178">
        <v>40</v>
      </c>
      <c r="J131" s="177"/>
      <c r="K131" s="178" t="str">
        <f t="shared" si="1"/>
        <v>***</v>
      </c>
    </row>
    <row r="132" spans="1:11" hidden="1" x14ac:dyDescent="0.2">
      <c r="A132" s="1" t="s">
        <v>528</v>
      </c>
      <c r="C132" s="173"/>
      <c r="D132" s="174"/>
      <c r="E132" s="175"/>
      <c r="F132" s="176" t="s">
        <v>1453</v>
      </c>
      <c r="G132" s="176" t="s">
        <v>1587</v>
      </c>
      <c r="H132" s="177"/>
      <c r="I132" s="178">
        <v>1000</v>
      </c>
      <c r="J132" s="177"/>
      <c r="K132" s="178" t="str">
        <f t="shared" si="1"/>
        <v>***</v>
      </c>
    </row>
    <row r="133" spans="1:11" hidden="1" x14ac:dyDescent="0.2">
      <c r="A133" s="1" t="s">
        <v>528</v>
      </c>
      <c r="C133" s="173"/>
      <c r="D133" s="174"/>
      <c r="E133" s="175"/>
      <c r="F133" s="176" t="s">
        <v>546</v>
      </c>
      <c r="G133" s="176" t="s">
        <v>1588</v>
      </c>
      <c r="H133" s="177"/>
      <c r="I133" s="178">
        <v>150</v>
      </c>
      <c r="J133" s="177"/>
      <c r="K133" s="178" t="str">
        <f t="shared" si="1"/>
        <v>***</v>
      </c>
    </row>
    <row r="134" spans="1:11" hidden="1" x14ac:dyDescent="0.2">
      <c r="A134" s="1" t="s">
        <v>528</v>
      </c>
      <c r="C134" s="173"/>
      <c r="D134" s="174"/>
      <c r="E134" s="175"/>
      <c r="F134" s="176" t="s">
        <v>1454</v>
      </c>
      <c r="G134" s="176" t="s">
        <v>1589</v>
      </c>
      <c r="H134" s="177"/>
      <c r="I134" s="178">
        <v>30</v>
      </c>
      <c r="J134" s="177"/>
      <c r="K134" s="178" t="str">
        <f t="shared" si="1"/>
        <v>***</v>
      </c>
    </row>
    <row r="135" spans="1:11" hidden="1" x14ac:dyDescent="0.2">
      <c r="A135" s="1" t="s">
        <v>528</v>
      </c>
      <c r="C135" s="173"/>
      <c r="D135" s="174"/>
      <c r="E135" s="175"/>
      <c r="F135" s="176" t="s">
        <v>1590</v>
      </c>
      <c r="G135" s="176" t="s">
        <v>1591</v>
      </c>
      <c r="H135" s="177"/>
      <c r="I135" s="178">
        <v>100</v>
      </c>
      <c r="J135" s="177"/>
      <c r="K135" s="178" t="str">
        <f t="shared" si="1"/>
        <v>***</v>
      </c>
    </row>
    <row r="136" spans="1:11" hidden="1" x14ac:dyDescent="0.2">
      <c r="A136" s="1" t="s">
        <v>528</v>
      </c>
      <c r="C136" s="173"/>
      <c r="D136" s="174"/>
      <c r="E136" s="175"/>
      <c r="F136" s="176" t="s">
        <v>1445</v>
      </c>
      <c r="G136" s="176" t="s">
        <v>1592</v>
      </c>
      <c r="H136" s="177"/>
      <c r="I136" s="178">
        <v>100</v>
      </c>
      <c r="J136" s="177"/>
      <c r="K136" s="178" t="str">
        <f t="shared" si="1"/>
        <v>***</v>
      </c>
    </row>
    <row r="137" spans="1:11" hidden="1" x14ac:dyDescent="0.2">
      <c r="A137" s="1" t="s">
        <v>528</v>
      </c>
      <c r="C137" s="173"/>
      <c r="D137" s="174"/>
      <c r="E137" s="175"/>
      <c r="F137" s="176" t="s">
        <v>548</v>
      </c>
      <c r="G137" s="176" t="s">
        <v>1593</v>
      </c>
      <c r="H137" s="177"/>
      <c r="I137" s="178">
        <v>300</v>
      </c>
      <c r="J137" s="177"/>
      <c r="K137" s="178" t="str">
        <f t="shared" si="1"/>
        <v>***</v>
      </c>
    </row>
    <row r="138" spans="1:11" x14ac:dyDescent="0.2">
      <c r="A138" s="1" t="s">
        <v>13</v>
      </c>
      <c r="C138" s="19" t="s">
        <v>424</v>
      </c>
      <c r="D138" s="25" t="s">
        <v>427</v>
      </c>
      <c r="E138" s="20" t="s">
        <v>428</v>
      </c>
      <c r="F138" s="21"/>
      <c r="G138" s="21"/>
      <c r="H138" s="28">
        <v>425970</v>
      </c>
      <c r="I138" s="29">
        <v>406000</v>
      </c>
      <c r="J138" s="28" t="s">
        <v>15</v>
      </c>
      <c r="K138" s="29">
        <f t="shared" si="1"/>
        <v>0.95311876423222297</v>
      </c>
    </row>
    <row r="139" spans="1:11" x14ac:dyDescent="0.2">
      <c r="A139" s="1" t="s">
        <v>16</v>
      </c>
      <c r="C139" s="22"/>
      <c r="D139" s="157"/>
      <c r="E139" s="23" t="s">
        <v>421</v>
      </c>
      <c r="F139" s="24"/>
      <c r="G139" s="24"/>
      <c r="H139" s="30">
        <v>425970</v>
      </c>
      <c r="I139" s="31">
        <v>406000</v>
      </c>
      <c r="J139" s="30"/>
      <c r="K139" s="31">
        <f t="shared" si="1"/>
        <v>0.95311876423222297</v>
      </c>
    </row>
    <row r="140" spans="1:11" x14ac:dyDescent="0.2">
      <c r="A140" s="1" t="s">
        <v>528</v>
      </c>
      <c r="C140" s="173"/>
      <c r="D140" s="174"/>
      <c r="E140" s="175" t="s">
        <v>1430</v>
      </c>
      <c r="F140" s="176"/>
      <c r="G140" s="176"/>
      <c r="H140" s="177">
        <v>425970</v>
      </c>
      <c r="I140" s="178">
        <v>406000</v>
      </c>
      <c r="J140" s="177"/>
      <c r="K140" s="178">
        <f t="shared" si="1"/>
        <v>0.95311876423222297</v>
      </c>
    </row>
    <row r="141" spans="1:11" hidden="1" x14ac:dyDescent="0.2">
      <c r="A141" s="1" t="s">
        <v>528</v>
      </c>
      <c r="C141" s="173"/>
      <c r="D141" s="174"/>
      <c r="E141" s="175"/>
      <c r="F141" s="176" t="s">
        <v>563</v>
      </c>
      <c r="G141" s="176" t="s">
        <v>1594</v>
      </c>
      <c r="H141" s="177"/>
      <c r="I141" s="178">
        <v>60673</v>
      </c>
      <c r="J141" s="177"/>
      <c r="K141" s="178" t="str">
        <f t="shared" si="1"/>
        <v>***</v>
      </c>
    </row>
    <row r="142" spans="1:11" hidden="1" x14ac:dyDescent="0.2">
      <c r="A142" s="1" t="s">
        <v>528</v>
      </c>
      <c r="C142" s="173"/>
      <c r="D142" s="174"/>
      <c r="E142" s="175"/>
      <c r="F142" s="176" t="s">
        <v>564</v>
      </c>
      <c r="G142" s="176" t="s">
        <v>1594</v>
      </c>
      <c r="H142" s="177"/>
      <c r="I142" s="178">
        <v>22329.4</v>
      </c>
      <c r="J142" s="177"/>
      <c r="K142" s="178" t="str">
        <f t="shared" ref="K142:K177" si="2">IF(H142=0,"***",I142/H142)</f>
        <v>***</v>
      </c>
    </row>
    <row r="143" spans="1:11" hidden="1" x14ac:dyDescent="0.2">
      <c r="A143" s="1" t="s">
        <v>528</v>
      </c>
      <c r="C143" s="173"/>
      <c r="D143" s="174"/>
      <c r="E143" s="175"/>
      <c r="F143" s="176" t="s">
        <v>1449</v>
      </c>
      <c r="G143" s="176" t="s">
        <v>1594</v>
      </c>
      <c r="H143" s="177"/>
      <c r="I143" s="178">
        <v>1125.5999999999999</v>
      </c>
      <c r="J143" s="177"/>
      <c r="K143" s="178" t="str">
        <f t="shared" si="2"/>
        <v>***</v>
      </c>
    </row>
    <row r="144" spans="1:11" hidden="1" x14ac:dyDescent="0.2">
      <c r="A144" s="1" t="s">
        <v>528</v>
      </c>
      <c r="C144" s="173"/>
      <c r="D144" s="174"/>
      <c r="E144" s="175"/>
      <c r="F144" s="176" t="s">
        <v>1451</v>
      </c>
      <c r="G144" s="176" t="s">
        <v>1594</v>
      </c>
      <c r="H144" s="177"/>
      <c r="I144" s="178">
        <v>75</v>
      </c>
      <c r="J144" s="177"/>
      <c r="K144" s="178" t="str">
        <f t="shared" si="2"/>
        <v>***</v>
      </c>
    </row>
    <row r="145" spans="1:11" hidden="1" x14ac:dyDescent="0.2">
      <c r="A145" s="1" t="s">
        <v>528</v>
      </c>
      <c r="C145" s="173"/>
      <c r="D145" s="174"/>
      <c r="E145" s="175"/>
      <c r="F145" s="176" t="s">
        <v>1452</v>
      </c>
      <c r="G145" s="176" t="s">
        <v>1594</v>
      </c>
      <c r="H145" s="177"/>
      <c r="I145" s="178">
        <v>2</v>
      </c>
      <c r="J145" s="177"/>
      <c r="K145" s="178" t="str">
        <f t="shared" si="2"/>
        <v>***</v>
      </c>
    </row>
    <row r="146" spans="1:11" hidden="1" x14ac:dyDescent="0.2">
      <c r="A146" s="1" t="s">
        <v>528</v>
      </c>
      <c r="C146" s="173"/>
      <c r="D146" s="174"/>
      <c r="E146" s="175"/>
      <c r="F146" s="176" t="s">
        <v>1413</v>
      </c>
      <c r="G146" s="176" t="s">
        <v>1594</v>
      </c>
      <c r="H146" s="177"/>
      <c r="I146" s="178">
        <v>50</v>
      </c>
      <c r="J146" s="177"/>
      <c r="K146" s="178" t="str">
        <f t="shared" si="2"/>
        <v>***</v>
      </c>
    </row>
    <row r="147" spans="1:11" hidden="1" x14ac:dyDescent="0.2">
      <c r="A147" s="1" t="s">
        <v>528</v>
      </c>
      <c r="C147" s="173"/>
      <c r="D147" s="174"/>
      <c r="E147" s="175"/>
      <c r="F147" s="176" t="s">
        <v>1415</v>
      </c>
      <c r="G147" s="176" t="s">
        <v>1594</v>
      </c>
      <c r="H147" s="177"/>
      <c r="I147" s="178">
        <v>2</v>
      </c>
      <c r="J147" s="177"/>
      <c r="K147" s="178" t="str">
        <f t="shared" si="2"/>
        <v>***</v>
      </c>
    </row>
    <row r="148" spans="1:11" hidden="1" x14ac:dyDescent="0.2">
      <c r="A148" s="1" t="s">
        <v>528</v>
      </c>
      <c r="C148" s="173"/>
      <c r="D148" s="174"/>
      <c r="E148" s="175"/>
      <c r="F148" s="176" t="s">
        <v>566</v>
      </c>
      <c r="G148" s="176" t="s">
        <v>1594</v>
      </c>
      <c r="H148" s="177"/>
      <c r="I148" s="178">
        <v>5</v>
      </c>
      <c r="J148" s="177"/>
      <c r="K148" s="178" t="str">
        <f t="shared" si="2"/>
        <v>***</v>
      </c>
    </row>
    <row r="149" spans="1:11" hidden="1" x14ac:dyDescent="0.2">
      <c r="A149" s="1" t="s">
        <v>528</v>
      </c>
      <c r="C149" s="173"/>
      <c r="D149" s="174"/>
      <c r="E149" s="175"/>
      <c r="F149" s="176" t="s">
        <v>568</v>
      </c>
      <c r="G149" s="176" t="s">
        <v>1594</v>
      </c>
      <c r="H149" s="177"/>
      <c r="I149" s="178">
        <v>733</v>
      </c>
      <c r="J149" s="177"/>
      <c r="K149" s="178" t="str">
        <f t="shared" si="2"/>
        <v>***</v>
      </c>
    </row>
    <row r="150" spans="1:11" hidden="1" x14ac:dyDescent="0.2">
      <c r="A150" s="1" t="s">
        <v>528</v>
      </c>
      <c r="C150" s="173"/>
      <c r="D150" s="174"/>
      <c r="E150" s="175"/>
      <c r="F150" s="176" t="s">
        <v>570</v>
      </c>
      <c r="G150" s="176" t="s">
        <v>1594</v>
      </c>
      <c r="H150" s="177"/>
      <c r="I150" s="178">
        <v>700</v>
      </c>
      <c r="J150" s="177"/>
      <c r="K150" s="178" t="str">
        <f t="shared" si="2"/>
        <v>***</v>
      </c>
    </row>
    <row r="151" spans="1:11" hidden="1" x14ac:dyDescent="0.2">
      <c r="A151" s="1" t="s">
        <v>528</v>
      </c>
      <c r="C151" s="173"/>
      <c r="D151" s="174"/>
      <c r="E151" s="175"/>
      <c r="F151" s="176" t="s">
        <v>557</v>
      </c>
      <c r="G151" s="176" t="s">
        <v>1594</v>
      </c>
      <c r="H151" s="177"/>
      <c r="I151" s="178">
        <v>50</v>
      </c>
      <c r="J151" s="177"/>
      <c r="K151" s="178" t="str">
        <f t="shared" si="2"/>
        <v>***</v>
      </c>
    </row>
    <row r="152" spans="1:11" hidden="1" x14ac:dyDescent="0.2">
      <c r="A152" s="1" t="s">
        <v>528</v>
      </c>
      <c r="C152" s="173"/>
      <c r="D152" s="174"/>
      <c r="E152" s="175"/>
      <c r="F152" s="176" t="s">
        <v>552</v>
      </c>
      <c r="G152" s="176" t="s">
        <v>1594</v>
      </c>
      <c r="H152" s="177"/>
      <c r="I152" s="178">
        <v>70</v>
      </c>
      <c r="J152" s="177"/>
      <c r="K152" s="178" t="str">
        <f t="shared" si="2"/>
        <v>***</v>
      </c>
    </row>
    <row r="153" spans="1:11" hidden="1" x14ac:dyDescent="0.2">
      <c r="A153" s="1" t="s">
        <v>528</v>
      </c>
      <c r="C153" s="173"/>
      <c r="D153" s="174"/>
      <c r="E153" s="175"/>
      <c r="F153" s="176" t="s">
        <v>1416</v>
      </c>
      <c r="G153" s="176" t="s">
        <v>1594</v>
      </c>
      <c r="H153" s="177"/>
      <c r="I153" s="178">
        <v>250</v>
      </c>
      <c r="J153" s="177"/>
      <c r="K153" s="178" t="str">
        <f t="shared" si="2"/>
        <v>***</v>
      </c>
    </row>
    <row r="154" spans="1:11" hidden="1" x14ac:dyDescent="0.2">
      <c r="A154" s="1" t="s">
        <v>528</v>
      </c>
      <c r="C154" s="173"/>
      <c r="D154" s="174"/>
      <c r="E154" s="175"/>
      <c r="F154" s="176" t="s">
        <v>558</v>
      </c>
      <c r="G154" s="176" t="s">
        <v>1594</v>
      </c>
      <c r="H154" s="177"/>
      <c r="I154" s="178">
        <v>210</v>
      </c>
      <c r="J154" s="177"/>
      <c r="K154" s="178" t="str">
        <f t="shared" si="2"/>
        <v>***</v>
      </c>
    </row>
    <row r="155" spans="1:11" hidden="1" x14ac:dyDescent="0.2">
      <c r="A155" s="1" t="s">
        <v>528</v>
      </c>
      <c r="C155" s="173"/>
      <c r="D155" s="174"/>
      <c r="E155" s="175"/>
      <c r="F155" s="176" t="s">
        <v>1417</v>
      </c>
      <c r="G155" s="176" t="s">
        <v>1594</v>
      </c>
      <c r="H155" s="177"/>
      <c r="I155" s="178">
        <v>15</v>
      </c>
      <c r="J155" s="177"/>
      <c r="K155" s="178" t="str">
        <f t="shared" si="2"/>
        <v>***</v>
      </c>
    </row>
    <row r="156" spans="1:11" hidden="1" x14ac:dyDescent="0.2">
      <c r="A156" s="1" t="s">
        <v>528</v>
      </c>
      <c r="C156" s="173"/>
      <c r="D156" s="174"/>
      <c r="E156" s="175"/>
      <c r="F156" s="176" t="s">
        <v>559</v>
      </c>
      <c r="G156" s="176" t="s">
        <v>1594</v>
      </c>
      <c r="H156" s="177"/>
      <c r="I156" s="178">
        <v>1</v>
      </c>
      <c r="J156" s="177"/>
      <c r="K156" s="178" t="str">
        <f t="shared" si="2"/>
        <v>***</v>
      </c>
    </row>
    <row r="157" spans="1:11" hidden="1" x14ac:dyDescent="0.2">
      <c r="A157" s="1" t="s">
        <v>528</v>
      </c>
      <c r="C157" s="173"/>
      <c r="D157" s="174"/>
      <c r="E157" s="175"/>
      <c r="F157" s="176" t="s">
        <v>539</v>
      </c>
      <c r="G157" s="176" t="s">
        <v>1594</v>
      </c>
      <c r="H157" s="177"/>
      <c r="I157" s="178">
        <v>20</v>
      </c>
      <c r="J157" s="177"/>
      <c r="K157" s="178" t="str">
        <f t="shared" si="2"/>
        <v>***</v>
      </c>
    </row>
    <row r="158" spans="1:11" hidden="1" x14ac:dyDescent="0.2">
      <c r="A158" s="1" t="s">
        <v>528</v>
      </c>
      <c r="C158" s="173"/>
      <c r="D158" s="174"/>
      <c r="E158" s="175"/>
      <c r="F158" s="176" t="s">
        <v>560</v>
      </c>
      <c r="G158" s="176" t="s">
        <v>1594</v>
      </c>
      <c r="H158" s="177"/>
      <c r="I158" s="178">
        <v>100</v>
      </c>
      <c r="J158" s="177"/>
      <c r="K158" s="178" t="str">
        <f t="shared" si="2"/>
        <v>***</v>
      </c>
    </row>
    <row r="159" spans="1:11" hidden="1" x14ac:dyDescent="0.2">
      <c r="A159" s="1" t="s">
        <v>528</v>
      </c>
      <c r="C159" s="173"/>
      <c r="D159" s="174"/>
      <c r="E159" s="175"/>
      <c r="F159" s="176" t="s">
        <v>541</v>
      </c>
      <c r="G159" s="176" t="s">
        <v>1594</v>
      </c>
      <c r="H159" s="177"/>
      <c r="I159" s="178">
        <v>1200</v>
      </c>
      <c r="J159" s="177"/>
      <c r="K159" s="178" t="str">
        <f t="shared" si="2"/>
        <v>***</v>
      </c>
    </row>
    <row r="160" spans="1:11" hidden="1" x14ac:dyDescent="0.2">
      <c r="A160" s="1" t="s">
        <v>528</v>
      </c>
      <c r="C160" s="173"/>
      <c r="D160" s="174"/>
      <c r="E160" s="175"/>
      <c r="F160" s="176" t="s">
        <v>536</v>
      </c>
      <c r="G160" s="176" t="s">
        <v>1594</v>
      </c>
      <c r="H160" s="177"/>
      <c r="I160" s="178">
        <v>250</v>
      </c>
      <c r="J160" s="177"/>
      <c r="K160" s="178" t="str">
        <f t="shared" si="2"/>
        <v>***</v>
      </c>
    </row>
    <row r="161" spans="1:11" hidden="1" x14ac:dyDescent="0.2">
      <c r="A161" s="1" t="s">
        <v>528</v>
      </c>
      <c r="C161" s="173"/>
      <c r="D161" s="174"/>
      <c r="E161" s="175"/>
      <c r="F161" s="176" t="s">
        <v>702</v>
      </c>
      <c r="G161" s="176" t="s">
        <v>1594</v>
      </c>
      <c r="H161" s="177"/>
      <c r="I161" s="178">
        <v>15</v>
      </c>
      <c r="J161" s="177"/>
      <c r="K161" s="178" t="str">
        <f t="shared" si="2"/>
        <v>***</v>
      </c>
    </row>
    <row r="162" spans="1:11" hidden="1" x14ac:dyDescent="0.2">
      <c r="A162" s="1" t="s">
        <v>528</v>
      </c>
      <c r="C162" s="173"/>
      <c r="D162" s="174"/>
      <c r="E162" s="175"/>
      <c r="F162" s="176" t="s">
        <v>538</v>
      </c>
      <c r="G162" s="176" t="s">
        <v>1594</v>
      </c>
      <c r="H162" s="177"/>
      <c r="I162" s="178">
        <v>45300</v>
      </c>
      <c r="J162" s="177"/>
      <c r="K162" s="178" t="str">
        <f t="shared" si="2"/>
        <v>***</v>
      </c>
    </row>
    <row r="163" spans="1:11" hidden="1" x14ac:dyDescent="0.2">
      <c r="A163" s="1" t="s">
        <v>528</v>
      </c>
      <c r="C163" s="173"/>
      <c r="D163" s="174"/>
      <c r="E163" s="175"/>
      <c r="F163" s="176" t="s">
        <v>556</v>
      </c>
      <c r="G163" s="176" t="s">
        <v>1594</v>
      </c>
      <c r="H163" s="177"/>
      <c r="I163" s="178">
        <v>950</v>
      </c>
      <c r="J163" s="177"/>
      <c r="K163" s="178" t="str">
        <f t="shared" si="2"/>
        <v>***</v>
      </c>
    </row>
    <row r="164" spans="1:11" hidden="1" x14ac:dyDescent="0.2">
      <c r="A164" s="1" t="s">
        <v>528</v>
      </c>
      <c r="C164" s="173"/>
      <c r="D164" s="174"/>
      <c r="E164" s="175"/>
      <c r="F164" s="176" t="s">
        <v>565</v>
      </c>
      <c r="G164" s="176" t="s">
        <v>1594</v>
      </c>
      <c r="H164" s="177"/>
      <c r="I164" s="178">
        <v>150</v>
      </c>
      <c r="J164" s="177"/>
      <c r="K164" s="178" t="str">
        <f t="shared" si="2"/>
        <v>***</v>
      </c>
    </row>
    <row r="165" spans="1:11" hidden="1" x14ac:dyDescent="0.2">
      <c r="A165" s="1" t="s">
        <v>528</v>
      </c>
      <c r="C165" s="173"/>
      <c r="D165" s="174"/>
      <c r="E165" s="175"/>
      <c r="F165" s="176" t="s">
        <v>1418</v>
      </c>
      <c r="G165" s="176" t="s">
        <v>1594</v>
      </c>
      <c r="H165" s="177"/>
      <c r="I165" s="178">
        <v>400</v>
      </c>
      <c r="J165" s="177"/>
      <c r="K165" s="178" t="str">
        <f t="shared" si="2"/>
        <v>***</v>
      </c>
    </row>
    <row r="166" spans="1:11" hidden="1" x14ac:dyDescent="0.2">
      <c r="A166" s="1" t="s">
        <v>528</v>
      </c>
      <c r="C166" s="173"/>
      <c r="D166" s="174"/>
      <c r="E166" s="175"/>
      <c r="F166" s="176" t="s">
        <v>1419</v>
      </c>
      <c r="G166" s="176" t="s">
        <v>1594</v>
      </c>
      <c r="H166" s="177"/>
      <c r="I166" s="178">
        <v>40</v>
      </c>
      <c r="J166" s="177"/>
      <c r="K166" s="178" t="str">
        <f t="shared" si="2"/>
        <v>***</v>
      </c>
    </row>
    <row r="167" spans="1:11" hidden="1" x14ac:dyDescent="0.2">
      <c r="A167" s="1" t="s">
        <v>528</v>
      </c>
      <c r="C167" s="173"/>
      <c r="D167" s="174"/>
      <c r="E167" s="175"/>
      <c r="F167" s="176" t="s">
        <v>794</v>
      </c>
      <c r="G167" s="176" t="s">
        <v>1594</v>
      </c>
      <c r="H167" s="177"/>
      <c r="I167" s="178">
        <v>15</v>
      </c>
      <c r="J167" s="177"/>
      <c r="K167" s="178" t="str">
        <f t="shared" si="2"/>
        <v>***</v>
      </c>
    </row>
    <row r="168" spans="1:11" hidden="1" x14ac:dyDescent="0.2">
      <c r="A168" s="1" t="s">
        <v>528</v>
      </c>
      <c r="C168" s="173"/>
      <c r="D168" s="174"/>
      <c r="E168" s="175"/>
      <c r="F168" s="176" t="s">
        <v>1421</v>
      </c>
      <c r="G168" s="176" t="s">
        <v>1594</v>
      </c>
      <c r="H168" s="177"/>
      <c r="I168" s="178">
        <v>100</v>
      </c>
      <c r="J168" s="177"/>
      <c r="K168" s="178" t="str">
        <f t="shared" si="2"/>
        <v>***</v>
      </c>
    </row>
    <row r="169" spans="1:11" hidden="1" x14ac:dyDescent="0.2">
      <c r="A169" s="1" t="s">
        <v>528</v>
      </c>
      <c r="C169" s="173"/>
      <c r="D169" s="174"/>
      <c r="E169" s="175"/>
      <c r="F169" s="176" t="s">
        <v>1453</v>
      </c>
      <c r="G169" s="176" t="s">
        <v>1594</v>
      </c>
      <c r="H169" s="177"/>
      <c r="I169" s="178">
        <v>5</v>
      </c>
      <c r="J169" s="177"/>
      <c r="K169" s="178" t="str">
        <f t="shared" si="2"/>
        <v>***</v>
      </c>
    </row>
    <row r="170" spans="1:11" hidden="1" x14ac:dyDescent="0.2">
      <c r="A170" s="1" t="s">
        <v>528</v>
      </c>
      <c r="C170" s="173"/>
      <c r="D170" s="174"/>
      <c r="E170" s="175"/>
      <c r="F170" s="176" t="s">
        <v>546</v>
      </c>
      <c r="G170" s="176" t="s">
        <v>1594</v>
      </c>
      <c r="H170" s="177"/>
      <c r="I170" s="178">
        <v>2</v>
      </c>
      <c r="J170" s="177"/>
      <c r="K170" s="178" t="str">
        <f t="shared" si="2"/>
        <v>***</v>
      </c>
    </row>
    <row r="171" spans="1:11" hidden="1" x14ac:dyDescent="0.2">
      <c r="A171" s="1" t="s">
        <v>528</v>
      </c>
      <c r="C171" s="173"/>
      <c r="D171" s="174"/>
      <c r="E171" s="175"/>
      <c r="F171" s="176" t="s">
        <v>1454</v>
      </c>
      <c r="G171" s="176" t="s">
        <v>1594</v>
      </c>
      <c r="H171" s="177"/>
      <c r="I171" s="178">
        <v>20</v>
      </c>
      <c r="J171" s="177"/>
      <c r="K171" s="178" t="str">
        <f t="shared" si="2"/>
        <v>***</v>
      </c>
    </row>
    <row r="172" spans="1:11" hidden="1" x14ac:dyDescent="0.2">
      <c r="A172" s="1" t="s">
        <v>528</v>
      </c>
      <c r="C172" s="173"/>
      <c r="D172" s="174"/>
      <c r="E172" s="175"/>
      <c r="F172" s="176" t="s">
        <v>1590</v>
      </c>
      <c r="G172" s="176" t="s">
        <v>1594</v>
      </c>
      <c r="H172" s="177"/>
      <c r="I172" s="178">
        <v>250</v>
      </c>
      <c r="J172" s="177"/>
      <c r="K172" s="178" t="str">
        <f t="shared" si="2"/>
        <v>***</v>
      </c>
    </row>
    <row r="173" spans="1:11" hidden="1" x14ac:dyDescent="0.2">
      <c r="A173" s="1" t="s">
        <v>528</v>
      </c>
      <c r="C173" s="173"/>
      <c r="D173" s="174"/>
      <c r="E173" s="175"/>
      <c r="F173" s="176" t="s">
        <v>1445</v>
      </c>
      <c r="G173" s="176" t="s">
        <v>1594</v>
      </c>
      <c r="H173" s="177"/>
      <c r="I173" s="178">
        <v>270892</v>
      </c>
      <c r="J173" s="177"/>
      <c r="K173" s="178" t="str">
        <f t="shared" si="2"/>
        <v>***</v>
      </c>
    </row>
    <row r="174" spans="1:11" x14ac:dyDescent="0.2">
      <c r="A174" s="1" t="s">
        <v>13</v>
      </c>
      <c r="C174" s="19" t="s">
        <v>429</v>
      </c>
      <c r="D174" s="25" t="s">
        <v>430</v>
      </c>
      <c r="E174" s="20" t="s">
        <v>431</v>
      </c>
      <c r="F174" s="21"/>
      <c r="G174" s="21"/>
      <c r="H174" s="28">
        <v>397634.9</v>
      </c>
      <c r="I174" s="29">
        <v>411098.2</v>
      </c>
      <c r="J174" s="28" t="s">
        <v>15</v>
      </c>
      <c r="K174" s="29">
        <f t="shared" si="2"/>
        <v>1.0338584465297185</v>
      </c>
    </row>
    <row r="175" spans="1:11" x14ac:dyDescent="0.2">
      <c r="A175" s="1" t="s">
        <v>16</v>
      </c>
      <c r="C175" s="22"/>
      <c r="D175" s="157"/>
      <c r="E175" s="23" t="s">
        <v>421</v>
      </c>
      <c r="F175" s="24"/>
      <c r="G175" s="24"/>
      <c r="H175" s="30">
        <v>397634.9</v>
      </c>
      <c r="I175" s="31">
        <v>411098.2</v>
      </c>
      <c r="J175" s="30"/>
      <c r="K175" s="31">
        <f t="shared" si="2"/>
        <v>1.0338584465297185</v>
      </c>
    </row>
    <row r="176" spans="1:11" ht="13.5" thickBot="1" x14ac:dyDescent="0.25">
      <c r="A176" s="1" t="s">
        <v>528</v>
      </c>
      <c r="C176" s="173"/>
      <c r="D176" s="174"/>
      <c r="E176" s="175" t="s">
        <v>532</v>
      </c>
      <c r="F176" s="176"/>
      <c r="G176" s="176"/>
      <c r="H176" s="177">
        <v>0</v>
      </c>
      <c r="I176" s="178">
        <v>411098.2</v>
      </c>
      <c r="J176" s="177"/>
      <c r="K176" s="178" t="str">
        <f t="shared" si="2"/>
        <v>***</v>
      </c>
    </row>
    <row r="177" spans="1:11" ht="13.5" hidden="1" thickBot="1" x14ac:dyDescent="0.25">
      <c r="A177" s="1" t="s">
        <v>528</v>
      </c>
      <c r="C177" s="173"/>
      <c r="D177" s="174"/>
      <c r="E177" s="175"/>
      <c r="F177" s="176" t="s">
        <v>530</v>
      </c>
      <c r="G177" s="176" t="s">
        <v>1595</v>
      </c>
      <c r="H177" s="177"/>
      <c r="I177" s="178">
        <v>411098.2</v>
      </c>
      <c r="J177" s="177"/>
      <c r="K177" s="178" t="str">
        <f t="shared" si="2"/>
        <v>***</v>
      </c>
    </row>
    <row r="178" spans="1:11" ht="13.5" thickBot="1" x14ac:dyDescent="0.25">
      <c r="A178" s="1" t="s">
        <v>12</v>
      </c>
      <c r="C178" s="171" t="s">
        <v>345</v>
      </c>
      <c r="D178" s="172"/>
      <c r="E178" s="144"/>
      <c r="F178" s="9"/>
      <c r="G178" s="9"/>
      <c r="H178" s="179" t="s">
        <v>551</v>
      </c>
      <c r="I178" s="15">
        <v>3129280.2</v>
      </c>
      <c r="J178" s="27"/>
      <c r="K178" s="180" t="s">
        <v>25</v>
      </c>
    </row>
    <row r="179" spans="1:11" ht="13.5" thickBot="1" x14ac:dyDescent="0.25">
      <c r="A179" s="1" t="s">
        <v>21</v>
      </c>
      <c r="C179" s="6" t="s">
        <v>22</v>
      </c>
      <c r="D179" s="12"/>
      <c r="E179" s="7"/>
      <c r="F179" s="8"/>
      <c r="G179" s="8"/>
      <c r="H179" s="181" t="s">
        <v>551</v>
      </c>
      <c r="I179" s="182">
        <f>SUM(I13:I178)/5</f>
        <v>3129280.1999999993</v>
      </c>
      <c r="J179" s="181" t="e">
        <f>I179-#REF!</f>
        <v>#REF!</v>
      </c>
      <c r="K179" s="183" t="s">
        <v>25</v>
      </c>
    </row>
    <row r="180" spans="1:11" x14ac:dyDescent="0.2">
      <c r="A180" s="1" t="s">
        <v>1</v>
      </c>
      <c r="D180" s="11"/>
      <c r="H180" s="26"/>
      <c r="I180" s="26"/>
      <c r="J180" s="26"/>
      <c r="K180" s="26"/>
    </row>
  </sheetData>
  <mergeCells count="1">
    <mergeCell ref="H10:K10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120"/>
  <sheetViews>
    <sheetView showGridLines="0" topLeftCell="B1" workbookViewId="0">
      <selection activeCell="C1" sqref="C1"/>
    </sheetView>
  </sheetViews>
  <sheetFormatPr defaultRowHeight="12.75" x14ac:dyDescent="0.2"/>
  <cols>
    <col min="1" max="1" width="4.28515625" style="1" hidden="1" customWidth="1"/>
    <col min="2" max="2" width="0.85546875" style="1" customWidth="1"/>
    <col min="3" max="3" width="26.140625" style="1" customWidth="1"/>
    <col min="4" max="4" width="8.7109375" style="1" customWidth="1"/>
    <col min="5" max="5" width="48.28515625" style="1" customWidth="1"/>
    <col min="6" max="6" width="4.42578125" style="18" hidden="1" customWidth="1"/>
    <col min="7" max="7" width="38" style="18" hidden="1" customWidth="1"/>
    <col min="8" max="9" width="15" style="18" customWidth="1"/>
    <col min="10" max="10" width="9.28515625" style="18" hidden="1" customWidth="1"/>
    <col min="11" max="11" width="8.28515625" style="18" customWidth="1"/>
    <col min="12" max="14" width="9.140625" style="18"/>
    <col min="257" max="257" width="0" hidden="1" customWidth="1"/>
    <col min="258" max="258" width="0.85546875" customWidth="1"/>
    <col min="259" max="259" width="26.140625" customWidth="1"/>
    <col min="260" max="260" width="8.7109375" customWidth="1"/>
    <col min="261" max="261" width="48.28515625" customWidth="1"/>
    <col min="262" max="263" width="0" hidden="1" customWidth="1"/>
    <col min="264" max="265" width="15" customWidth="1"/>
    <col min="266" max="266" width="0" hidden="1" customWidth="1"/>
    <col min="267" max="267" width="8.28515625" customWidth="1"/>
    <col min="513" max="513" width="0" hidden="1" customWidth="1"/>
    <col min="514" max="514" width="0.85546875" customWidth="1"/>
    <col min="515" max="515" width="26.140625" customWidth="1"/>
    <col min="516" max="516" width="8.7109375" customWidth="1"/>
    <col min="517" max="517" width="48.28515625" customWidth="1"/>
    <col min="518" max="519" width="0" hidden="1" customWidth="1"/>
    <col min="520" max="521" width="15" customWidth="1"/>
    <col min="522" max="522" width="0" hidden="1" customWidth="1"/>
    <col min="523" max="523" width="8.28515625" customWidth="1"/>
    <col min="769" max="769" width="0" hidden="1" customWidth="1"/>
    <col min="770" max="770" width="0.85546875" customWidth="1"/>
    <col min="771" max="771" width="26.140625" customWidth="1"/>
    <col min="772" max="772" width="8.7109375" customWidth="1"/>
    <col min="773" max="773" width="48.28515625" customWidth="1"/>
    <col min="774" max="775" width="0" hidden="1" customWidth="1"/>
    <col min="776" max="777" width="15" customWidth="1"/>
    <col min="778" max="778" width="0" hidden="1" customWidth="1"/>
    <col min="779" max="779" width="8.28515625" customWidth="1"/>
    <col min="1025" max="1025" width="0" hidden="1" customWidth="1"/>
    <col min="1026" max="1026" width="0.85546875" customWidth="1"/>
    <col min="1027" max="1027" width="26.140625" customWidth="1"/>
    <col min="1028" max="1028" width="8.7109375" customWidth="1"/>
    <col min="1029" max="1029" width="48.28515625" customWidth="1"/>
    <col min="1030" max="1031" width="0" hidden="1" customWidth="1"/>
    <col min="1032" max="1033" width="15" customWidth="1"/>
    <col min="1034" max="1034" width="0" hidden="1" customWidth="1"/>
    <col min="1035" max="1035" width="8.28515625" customWidth="1"/>
    <col min="1281" max="1281" width="0" hidden="1" customWidth="1"/>
    <col min="1282" max="1282" width="0.85546875" customWidth="1"/>
    <col min="1283" max="1283" width="26.140625" customWidth="1"/>
    <col min="1284" max="1284" width="8.7109375" customWidth="1"/>
    <col min="1285" max="1285" width="48.28515625" customWidth="1"/>
    <col min="1286" max="1287" width="0" hidden="1" customWidth="1"/>
    <col min="1288" max="1289" width="15" customWidth="1"/>
    <col min="1290" max="1290" width="0" hidden="1" customWidth="1"/>
    <col min="1291" max="1291" width="8.28515625" customWidth="1"/>
    <col min="1537" max="1537" width="0" hidden="1" customWidth="1"/>
    <col min="1538" max="1538" width="0.85546875" customWidth="1"/>
    <col min="1539" max="1539" width="26.140625" customWidth="1"/>
    <col min="1540" max="1540" width="8.7109375" customWidth="1"/>
    <col min="1541" max="1541" width="48.28515625" customWidth="1"/>
    <col min="1542" max="1543" width="0" hidden="1" customWidth="1"/>
    <col min="1544" max="1545" width="15" customWidth="1"/>
    <col min="1546" max="1546" width="0" hidden="1" customWidth="1"/>
    <col min="1547" max="1547" width="8.28515625" customWidth="1"/>
    <col min="1793" max="1793" width="0" hidden="1" customWidth="1"/>
    <col min="1794" max="1794" width="0.85546875" customWidth="1"/>
    <col min="1795" max="1795" width="26.140625" customWidth="1"/>
    <col min="1796" max="1796" width="8.7109375" customWidth="1"/>
    <col min="1797" max="1797" width="48.28515625" customWidth="1"/>
    <col min="1798" max="1799" width="0" hidden="1" customWidth="1"/>
    <col min="1800" max="1801" width="15" customWidth="1"/>
    <col min="1802" max="1802" width="0" hidden="1" customWidth="1"/>
    <col min="1803" max="1803" width="8.28515625" customWidth="1"/>
    <col min="2049" max="2049" width="0" hidden="1" customWidth="1"/>
    <col min="2050" max="2050" width="0.85546875" customWidth="1"/>
    <col min="2051" max="2051" width="26.140625" customWidth="1"/>
    <col min="2052" max="2052" width="8.7109375" customWidth="1"/>
    <col min="2053" max="2053" width="48.28515625" customWidth="1"/>
    <col min="2054" max="2055" width="0" hidden="1" customWidth="1"/>
    <col min="2056" max="2057" width="15" customWidth="1"/>
    <col min="2058" max="2058" width="0" hidden="1" customWidth="1"/>
    <col min="2059" max="2059" width="8.28515625" customWidth="1"/>
    <col min="2305" max="2305" width="0" hidden="1" customWidth="1"/>
    <col min="2306" max="2306" width="0.85546875" customWidth="1"/>
    <col min="2307" max="2307" width="26.140625" customWidth="1"/>
    <col min="2308" max="2308" width="8.7109375" customWidth="1"/>
    <col min="2309" max="2309" width="48.28515625" customWidth="1"/>
    <col min="2310" max="2311" width="0" hidden="1" customWidth="1"/>
    <col min="2312" max="2313" width="15" customWidth="1"/>
    <col min="2314" max="2314" width="0" hidden="1" customWidth="1"/>
    <col min="2315" max="2315" width="8.28515625" customWidth="1"/>
    <col min="2561" max="2561" width="0" hidden="1" customWidth="1"/>
    <col min="2562" max="2562" width="0.85546875" customWidth="1"/>
    <col min="2563" max="2563" width="26.140625" customWidth="1"/>
    <col min="2564" max="2564" width="8.7109375" customWidth="1"/>
    <col min="2565" max="2565" width="48.28515625" customWidth="1"/>
    <col min="2566" max="2567" width="0" hidden="1" customWidth="1"/>
    <col min="2568" max="2569" width="15" customWidth="1"/>
    <col min="2570" max="2570" width="0" hidden="1" customWidth="1"/>
    <col min="2571" max="2571" width="8.28515625" customWidth="1"/>
    <col min="2817" max="2817" width="0" hidden="1" customWidth="1"/>
    <col min="2818" max="2818" width="0.85546875" customWidth="1"/>
    <col min="2819" max="2819" width="26.140625" customWidth="1"/>
    <col min="2820" max="2820" width="8.7109375" customWidth="1"/>
    <col min="2821" max="2821" width="48.28515625" customWidth="1"/>
    <col min="2822" max="2823" width="0" hidden="1" customWidth="1"/>
    <col min="2824" max="2825" width="15" customWidth="1"/>
    <col min="2826" max="2826" width="0" hidden="1" customWidth="1"/>
    <col min="2827" max="2827" width="8.28515625" customWidth="1"/>
    <col min="3073" max="3073" width="0" hidden="1" customWidth="1"/>
    <col min="3074" max="3074" width="0.85546875" customWidth="1"/>
    <col min="3075" max="3075" width="26.140625" customWidth="1"/>
    <col min="3076" max="3076" width="8.7109375" customWidth="1"/>
    <col min="3077" max="3077" width="48.28515625" customWidth="1"/>
    <col min="3078" max="3079" width="0" hidden="1" customWidth="1"/>
    <col min="3080" max="3081" width="15" customWidth="1"/>
    <col min="3082" max="3082" width="0" hidden="1" customWidth="1"/>
    <col min="3083" max="3083" width="8.28515625" customWidth="1"/>
    <col min="3329" max="3329" width="0" hidden="1" customWidth="1"/>
    <col min="3330" max="3330" width="0.85546875" customWidth="1"/>
    <col min="3331" max="3331" width="26.140625" customWidth="1"/>
    <col min="3332" max="3332" width="8.7109375" customWidth="1"/>
    <col min="3333" max="3333" width="48.28515625" customWidth="1"/>
    <col min="3334" max="3335" width="0" hidden="1" customWidth="1"/>
    <col min="3336" max="3337" width="15" customWidth="1"/>
    <col min="3338" max="3338" width="0" hidden="1" customWidth="1"/>
    <col min="3339" max="3339" width="8.28515625" customWidth="1"/>
    <col min="3585" max="3585" width="0" hidden="1" customWidth="1"/>
    <col min="3586" max="3586" width="0.85546875" customWidth="1"/>
    <col min="3587" max="3587" width="26.140625" customWidth="1"/>
    <col min="3588" max="3588" width="8.7109375" customWidth="1"/>
    <col min="3589" max="3589" width="48.28515625" customWidth="1"/>
    <col min="3590" max="3591" width="0" hidden="1" customWidth="1"/>
    <col min="3592" max="3593" width="15" customWidth="1"/>
    <col min="3594" max="3594" width="0" hidden="1" customWidth="1"/>
    <col min="3595" max="3595" width="8.28515625" customWidth="1"/>
    <col min="3841" max="3841" width="0" hidden="1" customWidth="1"/>
    <col min="3842" max="3842" width="0.85546875" customWidth="1"/>
    <col min="3843" max="3843" width="26.140625" customWidth="1"/>
    <col min="3844" max="3844" width="8.7109375" customWidth="1"/>
    <col min="3845" max="3845" width="48.28515625" customWidth="1"/>
    <col min="3846" max="3847" width="0" hidden="1" customWidth="1"/>
    <col min="3848" max="3849" width="15" customWidth="1"/>
    <col min="3850" max="3850" width="0" hidden="1" customWidth="1"/>
    <col min="3851" max="3851" width="8.28515625" customWidth="1"/>
    <col min="4097" max="4097" width="0" hidden="1" customWidth="1"/>
    <col min="4098" max="4098" width="0.85546875" customWidth="1"/>
    <col min="4099" max="4099" width="26.140625" customWidth="1"/>
    <col min="4100" max="4100" width="8.7109375" customWidth="1"/>
    <col min="4101" max="4101" width="48.28515625" customWidth="1"/>
    <col min="4102" max="4103" width="0" hidden="1" customWidth="1"/>
    <col min="4104" max="4105" width="15" customWidth="1"/>
    <col min="4106" max="4106" width="0" hidden="1" customWidth="1"/>
    <col min="4107" max="4107" width="8.28515625" customWidth="1"/>
    <col min="4353" max="4353" width="0" hidden="1" customWidth="1"/>
    <col min="4354" max="4354" width="0.85546875" customWidth="1"/>
    <col min="4355" max="4355" width="26.140625" customWidth="1"/>
    <col min="4356" max="4356" width="8.7109375" customWidth="1"/>
    <col min="4357" max="4357" width="48.28515625" customWidth="1"/>
    <col min="4358" max="4359" width="0" hidden="1" customWidth="1"/>
    <col min="4360" max="4361" width="15" customWidth="1"/>
    <col min="4362" max="4362" width="0" hidden="1" customWidth="1"/>
    <col min="4363" max="4363" width="8.28515625" customWidth="1"/>
    <col min="4609" max="4609" width="0" hidden="1" customWidth="1"/>
    <col min="4610" max="4610" width="0.85546875" customWidth="1"/>
    <col min="4611" max="4611" width="26.140625" customWidth="1"/>
    <col min="4612" max="4612" width="8.7109375" customWidth="1"/>
    <col min="4613" max="4613" width="48.28515625" customWidth="1"/>
    <col min="4614" max="4615" width="0" hidden="1" customWidth="1"/>
    <col min="4616" max="4617" width="15" customWidth="1"/>
    <col min="4618" max="4618" width="0" hidden="1" customWidth="1"/>
    <col min="4619" max="4619" width="8.28515625" customWidth="1"/>
    <col min="4865" max="4865" width="0" hidden="1" customWidth="1"/>
    <col min="4866" max="4866" width="0.85546875" customWidth="1"/>
    <col min="4867" max="4867" width="26.140625" customWidth="1"/>
    <col min="4868" max="4868" width="8.7109375" customWidth="1"/>
    <col min="4869" max="4869" width="48.28515625" customWidth="1"/>
    <col min="4870" max="4871" width="0" hidden="1" customWidth="1"/>
    <col min="4872" max="4873" width="15" customWidth="1"/>
    <col min="4874" max="4874" width="0" hidden="1" customWidth="1"/>
    <col min="4875" max="4875" width="8.28515625" customWidth="1"/>
    <col min="5121" max="5121" width="0" hidden="1" customWidth="1"/>
    <col min="5122" max="5122" width="0.85546875" customWidth="1"/>
    <col min="5123" max="5123" width="26.140625" customWidth="1"/>
    <col min="5124" max="5124" width="8.7109375" customWidth="1"/>
    <col min="5125" max="5125" width="48.28515625" customWidth="1"/>
    <col min="5126" max="5127" width="0" hidden="1" customWidth="1"/>
    <col min="5128" max="5129" width="15" customWidth="1"/>
    <col min="5130" max="5130" width="0" hidden="1" customWidth="1"/>
    <col min="5131" max="5131" width="8.28515625" customWidth="1"/>
    <col min="5377" max="5377" width="0" hidden="1" customWidth="1"/>
    <col min="5378" max="5378" width="0.85546875" customWidth="1"/>
    <col min="5379" max="5379" width="26.140625" customWidth="1"/>
    <col min="5380" max="5380" width="8.7109375" customWidth="1"/>
    <col min="5381" max="5381" width="48.28515625" customWidth="1"/>
    <col min="5382" max="5383" width="0" hidden="1" customWidth="1"/>
    <col min="5384" max="5385" width="15" customWidth="1"/>
    <col min="5386" max="5386" width="0" hidden="1" customWidth="1"/>
    <col min="5387" max="5387" width="8.28515625" customWidth="1"/>
    <col min="5633" max="5633" width="0" hidden="1" customWidth="1"/>
    <col min="5634" max="5634" width="0.85546875" customWidth="1"/>
    <col min="5635" max="5635" width="26.140625" customWidth="1"/>
    <col min="5636" max="5636" width="8.7109375" customWidth="1"/>
    <col min="5637" max="5637" width="48.28515625" customWidth="1"/>
    <col min="5638" max="5639" width="0" hidden="1" customWidth="1"/>
    <col min="5640" max="5641" width="15" customWidth="1"/>
    <col min="5642" max="5642" width="0" hidden="1" customWidth="1"/>
    <col min="5643" max="5643" width="8.28515625" customWidth="1"/>
    <col min="5889" max="5889" width="0" hidden="1" customWidth="1"/>
    <col min="5890" max="5890" width="0.85546875" customWidth="1"/>
    <col min="5891" max="5891" width="26.140625" customWidth="1"/>
    <col min="5892" max="5892" width="8.7109375" customWidth="1"/>
    <col min="5893" max="5893" width="48.28515625" customWidth="1"/>
    <col min="5894" max="5895" width="0" hidden="1" customWidth="1"/>
    <col min="5896" max="5897" width="15" customWidth="1"/>
    <col min="5898" max="5898" width="0" hidden="1" customWidth="1"/>
    <col min="5899" max="5899" width="8.28515625" customWidth="1"/>
    <col min="6145" max="6145" width="0" hidden="1" customWidth="1"/>
    <col min="6146" max="6146" width="0.85546875" customWidth="1"/>
    <col min="6147" max="6147" width="26.140625" customWidth="1"/>
    <col min="6148" max="6148" width="8.7109375" customWidth="1"/>
    <col min="6149" max="6149" width="48.28515625" customWidth="1"/>
    <col min="6150" max="6151" width="0" hidden="1" customWidth="1"/>
    <col min="6152" max="6153" width="15" customWidth="1"/>
    <col min="6154" max="6154" width="0" hidden="1" customWidth="1"/>
    <col min="6155" max="6155" width="8.28515625" customWidth="1"/>
    <col min="6401" max="6401" width="0" hidden="1" customWidth="1"/>
    <col min="6402" max="6402" width="0.85546875" customWidth="1"/>
    <col min="6403" max="6403" width="26.140625" customWidth="1"/>
    <col min="6404" max="6404" width="8.7109375" customWidth="1"/>
    <col min="6405" max="6405" width="48.28515625" customWidth="1"/>
    <col min="6406" max="6407" width="0" hidden="1" customWidth="1"/>
    <col min="6408" max="6409" width="15" customWidth="1"/>
    <col min="6410" max="6410" width="0" hidden="1" customWidth="1"/>
    <col min="6411" max="6411" width="8.28515625" customWidth="1"/>
    <col min="6657" max="6657" width="0" hidden="1" customWidth="1"/>
    <col min="6658" max="6658" width="0.85546875" customWidth="1"/>
    <col min="6659" max="6659" width="26.140625" customWidth="1"/>
    <col min="6660" max="6660" width="8.7109375" customWidth="1"/>
    <col min="6661" max="6661" width="48.28515625" customWidth="1"/>
    <col min="6662" max="6663" width="0" hidden="1" customWidth="1"/>
    <col min="6664" max="6665" width="15" customWidth="1"/>
    <col min="6666" max="6666" width="0" hidden="1" customWidth="1"/>
    <col min="6667" max="6667" width="8.28515625" customWidth="1"/>
    <col min="6913" max="6913" width="0" hidden="1" customWidth="1"/>
    <col min="6914" max="6914" width="0.85546875" customWidth="1"/>
    <col min="6915" max="6915" width="26.140625" customWidth="1"/>
    <col min="6916" max="6916" width="8.7109375" customWidth="1"/>
    <col min="6917" max="6917" width="48.28515625" customWidth="1"/>
    <col min="6918" max="6919" width="0" hidden="1" customWidth="1"/>
    <col min="6920" max="6921" width="15" customWidth="1"/>
    <col min="6922" max="6922" width="0" hidden="1" customWidth="1"/>
    <col min="6923" max="6923" width="8.28515625" customWidth="1"/>
    <col min="7169" max="7169" width="0" hidden="1" customWidth="1"/>
    <col min="7170" max="7170" width="0.85546875" customWidth="1"/>
    <col min="7171" max="7171" width="26.140625" customWidth="1"/>
    <col min="7172" max="7172" width="8.7109375" customWidth="1"/>
    <col min="7173" max="7173" width="48.28515625" customWidth="1"/>
    <col min="7174" max="7175" width="0" hidden="1" customWidth="1"/>
    <col min="7176" max="7177" width="15" customWidth="1"/>
    <col min="7178" max="7178" width="0" hidden="1" customWidth="1"/>
    <col min="7179" max="7179" width="8.28515625" customWidth="1"/>
    <col min="7425" max="7425" width="0" hidden="1" customWidth="1"/>
    <col min="7426" max="7426" width="0.85546875" customWidth="1"/>
    <col min="7427" max="7427" width="26.140625" customWidth="1"/>
    <col min="7428" max="7428" width="8.7109375" customWidth="1"/>
    <col min="7429" max="7429" width="48.28515625" customWidth="1"/>
    <col min="7430" max="7431" width="0" hidden="1" customWidth="1"/>
    <col min="7432" max="7433" width="15" customWidth="1"/>
    <col min="7434" max="7434" width="0" hidden="1" customWidth="1"/>
    <col min="7435" max="7435" width="8.28515625" customWidth="1"/>
    <col min="7681" max="7681" width="0" hidden="1" customWidth="1"/>
    <col min="7682" max="7682" width="0.85546875" customWidth="1"/>
    <col min="7683" max="7683" width="26.140625" customWidth="1"/>
    <col min="7684" max="7684" width="8.7109375" customWidth="1"/>
    <col min="7685" max="7685" width="48.28515625" customWidth="1"/>
    <col min="7686" max="7687" width="0" hidden="1" customWidth="1"/>
    <col min="7688" max="7689" width="15" customWidth="1"/>
    <col min="7690" max="7690" width="0" hidden="1" customWidth="1"/>
    <col min="7691" max="7691" width="8.28515625" customWidth="1"/>
    <col min="7937" max="7937" width="0" hidden="1" customWidth="1"/>
    <col min="7938" max="7938" width="0.85546875" customWidth="1"/>
    <col min="7939" max="7939" width="26.140625" customWidth="1"/>
    <col min="7940" max="7940" width="8.7109375" customWidth="1"/>
    <col min="7941" max="7941" width="48.28515625" customWidth="1"/>
    <col min="7942" max="7943" width="0" hidden="1" customWidth="1"/>
    <col min="7944" max="7945" width="15" customWidth="1"/>
    <col min="7946" max="7946" width="0" hidden="1" customWidth="1"/>
    <col min="7947" max="7947" width="8.28515625" customWidth="1"/>
    <col min="8193" max="8193" width="0" hidden="1" customWidth="1"/>
    <col min="8194" max="8194" width="0.85546875" customWidth="1"/>
    <col min="8195" max="8195" width="26.140625" customWidth="1"/>
    <col min="8196" max="8196" width="8.7109375" customWidth="1"/>
    <col min="8197" max="8197" width="48.28515625" customWidth="1"/>
    <col min="8198" max="8199" width="0" hidden="1" customWidth="1"/>
    <col min="8200" max="8201" width="15" customWidth="1"/>
    <col min="8202" max="8202" width="0" hidden="1" customWidth="1"/>
    <col min="8203" max="8203" width="8.28515625" customWidth="1"/>
    <col min="8449" max="8449" width="0" hidden="1" customWidth="1"/>
    <col min="8450" max="8450" width="0.85546875" customWidth="1"/>
    <col min="8451" max="8451" width="26.140625" customWidth="1"/>
    <col min="8452" max="8452" width="8.7109375" customWidth="1"/>
    <col min="8453" max="8453" width="48.28515625" customWidth="1"/>
    <col min="8454" max="8455" width="0" hidden="1" customWidth="1"/>
    <col min="8456" max="8457" width="15" customWidth="1"/>
    <col min="8458" max="8458" width="0" hidden="1" customWidth="1"/>
    <col min="8459" max="8459" width="8.28515625" customWidth="1"/>
    <col min="8705" max="8705" width="0" hidden="1" customWidth="1"/>
    <col min="8706" max="8706" width="0.85546875" customWidth="1"/>
    <col min="8707" max="8707" width="26.140625" customWidth="1"/>
    <col min="8708" max="8708" width="8.7109375" customWidth="1"/>
    <col min="8709" max="8709" width="48.28515625" customWidth="1"/>
    <col min="8710" max="8711" width="0" hidden="1" customWidth="1"/>
    <col min="8712" max="8713" width="15" customWidth="1"/>
    <col min="8714" max="8714" width="0" hidden="1" customWidth="1"/>
    <col min="8715" max="8715" width="8.28515625" customWidth="1"/>
    <col min="8961" max="8961" width="0" hidden="1" customWidth="1"/>
    <col min="8962" max="8962" width="0.85546875" customWidth="1"/>
    <col min="8963" max="8963" width="26.140625" customWidth="1"/>
    <col min="8964" max="8964" width="8.7109375" customWidth="1"/>
    <col min="8965" max="8965" width="48.28515625" customWidth="1"/>
    <col min="8966" max="8967" width="0" hidden="1" customWidth="1"/>
    <col min="8968" max="8969" width="15" customWidth="1"/>
    <col min="8970" max="8970" width="0" hidden="1" customWidth="1"/>
    <col min="8971" max="8971" width="8.28515625" customWidth="1"/>
    <col min="9217" max="9217" width="0" hidden="1" customWidth="1"/>
    <col min="9218" max="9218" width="0.85546875" customWidth="1"/>
    <col min="9219" max="9219" width="26.140625" customWidth="1"/>
    <col min="9220" max="9220" width="8.7109375" customWidth="1"/>
    <col min="9221" max="9221" width="48.28515625" customWidth="1"/>
    <col min="9222" max="9223" width="0" hidden="1" customWidth="1"/>
    <col min="9224" max="9225" width="15" customWidth="1"/>
    <col min="9226" max="9226" width="0" hidden="1" customWidth="1"/>
    <col min="9227" max="9227" width="8.28515625" customWidth="1"/>
    <col min="9473" max="9473" width="0" hidden="1" customWidth="1"/>
    <col min="9474" max="9474" width="0.85546875" customWidth="1"/>
    <col min="9475" max="9475" width="26.140625" customWidth="1"/>
    <col min="9476" max="9476" width="8.7109375" customWidth="1"/>
    <col min="9477" max="9477" width="48.28515625" customWidth="1"/>
    <col min="9478" max="9479" width="0" hidden="1" customWidth="1"/>
    <col min="9480" max="9481" width="15" customWidth="1"/>
    <col min="9482" max="9482" width="0" hidden="1" customWidth="1"/>
    <col min="9483" max="9483" width="8.28515625" customWidth="1"/>
    <col min="9729" max="9729" width="0" hidden="1" customWidth="1"/>
    <col min="9730" max="9730" width="0.85546875" customWidth="1"/>
    <col min="9731" max="9731" width="26.140625" customWidth="1"/>
    <col min="9732" max="9732" width="8.7109375" customWidth="1"/>
    <col min="9733" max="9733" width="48.28515625" customWidth="1"/>
    <col min="9734" max="9735" width="0" hidden="1" customWidth="1"/>
    <col min="9736" max="9737" width="15" customWidth="1"/>
    <col min="9738" max="9738" width="0" hidden="1" customWidth="1"/>
    <col min="9739" max="9739" width="8.28515625" customWidth="1"/>
    <col min="9985" max="9985" width="0" hidden="1" customWidth="1"/>
    <col min="9986" max="9986" width="0.85546875" customWidth="1"/>
    <col min="9987" max="9987" width="26.140625" customWidth="1"/>
    <col min="9988" max="9988" width="8.7109375" customWidth="1"/>
    <col min="9989" max="9989" width="48.28515625" customWidth="1"/>
    <col min="9990" max="9991" width="0" hidden="1" customWidth="1"/>
    <col min="9992" max="9993" width="15" customWidth="1"/>
    <col min="9994" max="9994" width="0" hidden="1" customWidth="1"/>
    <col min="9995" max="9995" width="8.28515625" customWidth="1"/>
    <col min="10241" max="10241" width="0" hidden="1" customWidth="1"/>
    <col min="10242" max="10242" width="0.85546875" customWidth="1"/>
    <col min="10243" max="10243" width="26.140625" customWidth="1"/>
    <col min="10244" max="10244" width="8.7109375" customWidth="1"/>
    <col min="10245" max="10245" width="48.28515625" customWidth="1"/>
    <col min="10246" max="10247" width="0" hidden="1" customWidth="1"/>
    <col min="10248" max="10249" width="15" customWidth="1"/>
    <col min="10250" max="10250" width="0" hidden="1" customWidth="1"/>
    <col min="10251" max="10251" width="8.28515625" customWidth="1"/>
    <col min="10497" max="10497" width="0" hidden="1" customWidth="1"/>
    <col min="10498" max="10498" width="0.85546875" customWidth="1"/>
    <col min="10499" max="10499" width="26.140625" customWidth="1"/>
    <col min="10500" max="10500" width="8.7109375" customWidth="1"/>
    <col min="10501" max="10501" width="48.28515625" customWidth="1"/>
    <col min="10502" max="10503" width="0" hidden="1" customWidth="1"/>
    <col min="10504" max="10505" width="15" customWidth="1"/>
    <col min="10506" max="10506" width="0" hidden="1" customWidth="1"/>
    <col min="10507" max="10507" width="8.28515625" customWidth="1"/>
    <col min="10753" max="10753" width="0" hidden="1" customWidth="1"/>
    <col min="10754" max="10754" width="0.85546875" customWidth="1"/>
    <col min="10755" max="10755" width="26.140625" customWidth="1"/>
    <col min="10756" max="10756" width="8.7109375" customWidth="1"/>
    <col min="10757" max="10757" width="48.28515625" customWidth="1"/>
    <col min="10758" max="10759" width="0" hidden="1" customWidth="1"/>
    <col min="10760" max="10761" width="15" customWidth="1"/>
    <col min="10762" max="10762" width="0" hidden="1" customWidth="1"/>
    <col min="10763" max="10763" width="8.28515625" customWidth="1"/>
    <col min="11009" max="11009" width="0" hidden="1" customWidth="1"/>
    <col min="11010" max="11010" width="0.85546875" customWidth="1"/>
    <col min="11011" max="11011" width="26.140625" customWidth="1"/>
    <col min="11012" max="11012" width="8.7109375" customWidth="1"/>
    <col min="11013" max="11013" width="48.28515625" customWidth="1"/>
    <col min="11014" max="11015" width="0" hidden="1" customWidth="1"/>
    <col min="11016" max="11017" width="15" customWidth="1"/>
    <col min="11018" max="11018" width="0" hidden="1" customWidth="1"/>
    <col min="11019" max="11019" width="8.28515625" customWidth="1"/>
    <col min="11265" max="11265" width="0" hidden="1" customWidth="1"/>
    <col min="11266" max="11266" width="0.85546875" customWidth="1"/>
    <col min="11267" max="11267" width="26.140625" customWidth="1"/>
    <col min="11268" max="11268" width="8.7109375" customWidth="1"/>
    <col min="11269" max="11269" width="48.28515625" customWidth="1"/>
    <col min="11270" max="11271" width="0" hidden="1" customWidth="1"/>
    <col min="11272" max="11273" width="15" customWidth="1"/>
    <col min="11274" max="11274" width="0" hidden="1" customWidth="1"/>
    <col min="11275" max="11275" width="8.28515625" customWidth="1"/>
    <col min="11521" max="11521" width="0" hidden="1" customWidth="1"/>
    <col min="11522" max="11522" width="0.85546875" customWidth="1"/>
    <col min="11523" max="11523" width="26.140625" customWidth="1"/>
    <col min="11524" max="11524" width="8.7109375" customWidth="1"/>
    <col min="11525" max="11525" width="48.28515625" customWidth="1"/>
    <col min="11526" max="11527" width="0" hidden="1" customWidth="1"/>
    <col min="11528" max="11529" width="15" customWidth="1"/>
    <col min="11530" max="11530" width="0" hidden="1" customWidth="1"/>
    <col min="11531" max="11531" width="8.28515625" customWidth="1"/>
    <col min="11777" max="11777" width="0" hidden="1" customWidth="1"/>
    <col min="11778" max="11778" width="0.85546875" customWidth="1"/>
    <col min="11779" max="11779" width="26.140625" customWidth="1"/>
    <col min="11780" max="11780" width="8.7109375" customWidth="1"/>
    <col min="11781" max="11781" width="48.28515625" customWidth="1"/>
    <col min="11782" max="11783" width="0" hidden="1" customWidth="1"/>
    <col min="11784" max="11785" width="15" customWidth="1"/>
    <col min="11786" max="11786" width="0" hidden="1" customWidth="1"/>
    <col min="11787" max="11787" width="8.28515625" customWidth="1"/>
    <col min="12033" max="12033" width="0" hidden="1" customWidth="1"/>
    <col min="12034" max="12034" width="0.85546875" customWidth="1"/>
    <col min="12035" max="12035" width="26.140625" customWidth="1"/>
    <col min="12036" max="12036" width="8.7109375" customWidth="1"/>
    <col min="12037" max="12037" width="48.28515625" customWidth="1"/>
    <col min="12038" max="12039" width="0" hidden="1" customWidth="1"/>
    <col min="12040" max="12041" width="15" customWidth="1"/>
    <col min="12042" max="12042" width="0" hidden="1" customWidth="1"/>
    <col min="12043" max="12043" width="8.28515625" customWidth="1"/>
    <col min="12289" max="12289" width="0" hidden="1" customWidth="1"/>
    <col min="12290" max="12290" width="0.85546875" customWidth="1"/>
    <col min="12291" max="12291" width="26.140625" customWidth="1"/>
    <col min="12292" max="12292" width="8.7109375" customWidth="1"/>
    <col min="12293" max="12293" width="48.28515625" customWidth="1"/>
    <col min="12294" max="12295" width="0" hidden="1" customWidth="1"/>
    <col min="12296" max="12297" width="15" customWidth="1"/>
    <col min="12298" max="12298" width="0" hidden="1" customWidth="1"/>
    <col min="12299" max="12299" width="8.28515625" customWidth="1"/>
    <col min="12545" max="12545" width="0" hidden="1" customWidth="1"/>
    <col min="12546" max="12546" width="0.85546875" customWidth="1"/>
    <col min="12547" max="12547" width="26.140625" customWidth="1"/>
    <col min="12548" max="12548" width="8.7109375" customWidth="1"/>
    <col min="12549" max="12549" width="48.28515625" customWidth="1"/>
    <col min="12550" max="12551" width="0" hidden="1" customWidth="1"/>
    <col min="12552" max="12553" width="15" customWidth="1"/>
    <col min="12554" max="12554" width="0" hidden="1" customWidth="1"/>
    <col min="12555" max="12555" width="8.28515625" customWidth="1"/>
    <col min="12801" max="12801" width="0" hidden="1" customWidth="1"/>
    <col min="12802" max="12802" width="0.85546875" customWidth="1"/>
    <col min="12803" max="12803" width="26.140625" customWidth="1"/>
    <col min="12804" max="12804" width="8.7109375" customWidth="1"/>
    <col min="12805" max="12805" width="48.28515625" customWidth="1"/>
    <col min="12806" max="12807" width="0" hidden="1" customWidth="1"/>
    <col min="12808" max="12809" width="15" customWidth="1"/>
    <col min="12810" max="12810" width="0" hidden="1" customWidth="1"/>
    <col min="12811" max="12811" width="8.28515625" customWidth="1"/>
    <col min="13057" max="13057" width="0" hidden="1" customWidth="1"/>
    <col min="13058" max="13058" width="0.85546875" customWidth="1"/>
    <col min="13059" max="13059" width="26.140625" customWidth="1"/>
    <col min="13060" max="13060" width="8.7109375" customWidth="1"/>
    <col min="13061" max="13061" width="48.28515625" customWidth="1"/>
    <col min="13062" max="13063" width="0" hidden="1" customWidth="1"/>
    <col min="13064" max="13065" width="15" customWidth="1"/>
    <col min="13066" max="13066" width="0" hidden="1" customWidth="1"/>
    <col min="13067" max="13067" width="8.28515625" customWidth="1"/>
    <col min="13313" max="13313" width="0" hidden="1" customWidth="1"/>
    <col min="13314" max="13314" width="0.85546875" customWidth="1"/>
    <col min="13315" max="13315" width="26.140625" customWidth="1"/>
    <col min="13316" max="13316" width="8.7109375" customWidth="1"/>
    <col min="13317" max="13317" width="48.28515625" customWidth="1"/>
    <col min="13318" max="13319" width="0" hidden="1" customWidth="1"/>
    <col min="13320" max="13321" width="15" customWidth="1"/>
    <col min="13322" max="13322" width="0" hidden="1" customWidth="1"/>
    <col min="13323" max="13323" width="8.28515625" customWidth="1"/>
    <col min="13569" max="13569" width="0" hidden="1" customWidth="1"/>
    <col min="13570" max="13570" width="0.85546875" customWidth="1"/>
    <col min="13571" max="13571" width="26.140625" customWidth="1"/>
    <col min="13572" max="13572" width="8.7109375" customWidth="1"/>
    <col min="13573" max="13573" width="48.28515625" customWidth="1"/>
    <col min="13574" max="13575" width="0" hidden="1" customWidth="1"/>
    <col min="13576" max="13577" width="15" customWidth="1"/>
    <col min="13578" max="13578" width="0" hidden="1" customWidth="1"/>
    <col min="13579" max="13579" width="8.28515625" customWidth="1"/>
    <col min="13825" max="13825" width="0" hidden="1" customWidth="1"/>
    <col min="13826" max="13826" width="0.85546875" customWidth="1"/>
    <col min="13827" max="13827" width="26.140625" customWidth="1"/>
    <col min="13828" max="13828" width="8.7109375" customWidth="1"/>
    <col min="13829" max="13829" width="48.28515625" customWidth="1"/>
    <col min="13830" max="13831" width="0" hidden="1" customWidth="1"/>
    <col min="13832" max="13833" width="15" customWidth="1"/>
    <col min="13834" max="13834" width="0" hidden="1" customWidth="1"/>
    <col min="13835" max="13835" width="8.28515625" customWidth="1"/>
    <col min="14081" max="14081" width="0" hidden="1" customWidth="1"/>
    <col min="14082" max="14082" width="0.85546875" customWidth="1"/>
    <col min="14083" max="14083" width="26.140625" customWidth="1"/>
    <col min="14084" max="14084" width="8.7109375" customWidth="1"/>
    <col min="14085" max="14085" width="48.28515625" customWidth="1"/>
    <col min="14086" max="14087" width="0" hidden="1" customWidth="1"/>
    <col min="14088" max="14089" width="15" customWidth="1"/>
    <col min="14090" max="14090" width="0" hidden="1" customWidth="1"/>
    <col min="14091" max="14091" width="8.28515625" customWidth="1"/>
    <col min="14337" max="14337" width="0" hidden="1" customWidth="1"/>
    <col min="14338" max="14338" width="0.85546875" customWidth="1"/>
    <col min="14339" max="14339" width="26.140625" customWidth="1"/>
    <col min="14340" max="14340" width="8.7109375" customWidth="1"/>
    <col min="14341" max="14341" width="48.28515625" customWidth="1"/>
    <col min="14342" max="14343" width="0" hidden="1" customWidth="1"/>
    <col min="14344" max="14345" width="15" customWidth="1"/>
    <col min="14346" max="14346" width="0" hidden="1" customWidth="1"/>
    <col min="14347" max="14347" width="8.28515625" customWidth="1"/>
    <col min="14593" max="14593" width="0" hidden="1" customWidth="1"/>
    <col min="14594" max="14594" width="0.85546875" customWidth="1"/>
    <col min="14595" max="14595" width="26.140625" customWidth="1"/>
    <col min="14596" max="14596" width="8.7109375" customWidth="1"/>
    <col min="14597" max="14597" width="48.28515625" customWidth="1"/>
    <col min="14598" max="14599" width="0" hidden="1" customWidth="1"/>
    <col min="14600" max="14601" width="15" customWidth="1"/>
    <col min="14602" max="14602" width="0" hidden="1" customWidth="1"/>
    <col min="14603" max="14603" width="8.28515625" customWidth="1"/>
    <col min="14849" max="14849" width="0" hidden="1" customWidth="1"/>
    <col min="14850" max="14850" width="0.85546875" customWidth="1"/>
    <col min="14851" max="14851" width="26.140625" customWidth="1"/>
    <col min="14852" max="14852" width="8.7109375" customWidth="1"/>
    <col min="14853" max="14853" width="48.28515625" customWidth="1"/>
    <col min="14854" max="14855" width="0" hidden="1" customWidth="1"/>
    <col min="14856" max="14857" width="15" customWidth="1"/>
    <col min="14858" max="14858" width="0" hidden="1" customWidth="1"/>
    <col min="14859" max="14859" width="8.28515625" customWidth="1"/>
    <col min="15105" max="15105" width="0" hidden="1" customWidth="1"/>
    <col min="15106" max="15106" width="0.85546875" customWidth="1"/>
    <col min="15107" max="15107" width="26.140625" customWidth="1"/>
    <col min="15108" max="15108" width="8.7109375" customWidth="1"/>
    <col min="15109" max="15109" width="48.28515625" customWidth="1"/>
    <col min="15110" max="15111" width="0" hidden="1" customWidth="1"/>
    <col min="15112" max="15113" width="15" customWidth="1"/>
    <col min="15114" max="15114" width="0" hidden="1" customWidth="1"/>
    <col min="15115" max="15115" width="8.28515625" customWidth="1"/>
    <col min="15361" max="15361" width="0" hidden="1" customWidth="1"/>
    <col min="15362" max="15362" width="0.85546875" customWidth="1"/>
    <col min="15363" max="15363" width="26.140625" customWidth="1"/>
    <col min="15364" max="15364" width="8.7109375" customWidth="1"/>
    <col min="15365" max="15365" width="48.28515625" customWidth="1"/>
    <col min="15366" max="15367" width="0" hidden="1" customWidth="1"/>
    <col min="15368" max="15369" width="15" customWidth="1"/>
    <col min="15370" max="15370" width="0" hidden="1" customWidth="1"/>
    <col min="15371" max="15371" width="8.28515625" customWidth="1"/>
    <col min="15617" max="15617" width="0" hidden="1" customWidth="1"/>
    <col min="15618" max="15618" width="0.85546875" customWidth="1"/>
    <col min="15619" max="15619" width="26.140625" customWidth="1"/>
    <col min="15620" max="15620" width="8.7109375" customWidth="1"/>
    <col min="15621" max="15621" width="48.28515625" customWidth="1"/>
    <col min="15622" max="15623" width="0" hidden="1" customWidth="1"/>
    <col min="15624" max="15625" width="15" customWidth="1"/>
    <col min="15626" max="15626" width="0" hidden="1" customWidth="1"/>
    <col min="15627" max="15627" width="8.28515625" customWidth="1"/>
    <col min="15873" max="15873" width="0" hidden="1" customWidth="1"/>
    <col min="15874" max="15874" width="0.85546875" customWidth="1"/>
    <col min="15875" max="15875" width="26.140625" customWidth="1"/>
    <col min="15876" max="15876" width="8.7109375" customWidth="1"/>
    <col min="15877" max="15877" width="48.28515625" customWidth="1"/>
    <col min="15878" max="15879" width="0" hidden="1" customWidth="1"/>
    <col min="15880" max="15881" width="15" customWidth="1"/>
    <col min="15882" max="15882" width="0" hidden="1" customWidth="1"/>
    <col min="15883" max="15883" width="8.28515625" customWidth="1"/>
    <col min="16129" max="16129" width="0" hidden="1" customWidth="1"/>
    <col min="16130" max="16130" width="0.85546875" customWidth="1"/>
    <col min="16131" max="16131" width="26.140625" customWidth="1"/>
    <col min="16132" max="16132" width="8.7109375" customWidth="1"/>
    <col min="16133" max="16133" width="48.28515625" customWidth="1"/>
    <col min="16134" max="16135" width="0" hidden="1" customWidth="1"/>
    <col min="16136" max="16137" width="15" customWidth="1"/>
    <col min="16138" max="16138" width="0" hidden="1" customWidth="1"/>
    <col min="16139" max="16139" width="8.28515625" customWidth="1"/>
  </cols>
  <sheetData>
    <row r="1" spans="1:11" x14ac:dyDescent="0.2">
      <c r="A1" s="1" t="s">
        <v>15</v>
      </c>
    </row>
    <row r="3" spans="1:11" x14ac:dyDescent="0.2">
      <c r="C3" s="16" t="s">
        <v>23</v>
      </c>
      <c r="D3" s="16"/>
      <c r="E3" s="16"/>
      <c r="F3" s="17"/>
      <c r="G3" s="17"/>
      <c r="H3" s="17"/>
      <c r="I3" s="17"/>
      <c r="J3" s="17"/>
      <c r="K3" s="17"/>
    </row>
    <row r="4" spans="1:11" x14ac:dyDescent="0.2">
      <c r="C4" s="16" t="s">
        <v>523</v>
      </c>
      <c r="D4" s="16"/>
      <c r="E4" s="16"/>
      <c r="F4" s="17"/>
      <c r="G4" s="17"/>
      <c r="H4" s="17"/>
      <c r="I4" s="17"/>
      <c r="J4" s="17"/>
      <c r="K4" s="17"/>
    </row>
    <row r="5" spans="1:11" x14ac:dyDescent="0.2">
      <c r="C5" s="16" t="s">
        <v>24</v>
      </c>
      <c r="D5" s="16"/>
      <c r="E5" s="16"/>
      <c r="F5" s="17"/>
      <c r="G5" s="17"/>
      <c r="H5" s="17"/>
      <c r="I5" s="17"/>
      <c r="J5" s="17"/>
      <c r="K5" s="17"/>
    </row>
    <row r="7" spans="1:11" ht="18" x14ac:dyDescent="0.25">
      <c r="A7" s="2" t="s">
        <v>0</v>
      </c>
      <c r="B7" s="2"/>
      <c r="C7" s="3" t="s">
        <v>1596</v>
      </c>
      <c r="D7" s="10"/>
      <c r="E7" s="4"/>
      <c r="F7" s="5"/>
      <c r="G7" s="5"/>
      <c r="H7" s="13"/>
      <c r="I7" s="13"/>
      <c r="J7" s="13"/>
      <c r="K7" s="158"/>
    </row>
    <row r="8" spans="1:11" ht="13.5" thickBot="1" x14ac:dyDescent="0.25">
      <c r="A8" s="1" t="s">
        <v>1</v>
      </c>
      <c r="D8" s="11"/>
      <c r="H8" s="26"/>
      <c r="I8" s="26"/>
      <c r="J8" s="26"/>
      <c r="K8" s="26"/>
    </row>
    <row r="9" spans="1:11" ht="13.5" thickBot="1" x14ac:dyDescent="0.25">
      <c r="A9" s="1" t="s">
        <v>2</v>
      </c>
      <c r="C9" s="6" t="s">
        <v>3</v>
      </c>
      <c r="D9" s="12"/>
      <c r="E9" s="7"/>
      <c r="F9" s="8"/>
      <c r="G9" s="8"/>
      <c r="H9" s="14"/>
      <c r="I9" s="14"/>
      <c r="J9" s="14"/>
      <c r="K9" s="159"/>
    </row>
    <row r="10" spans="1:11" ht="13.5" thickBot="1" x14ac:dyDescent="0.25">
      <c r="A10" s="1" t="s">
        <v>4</v>
      </c>
      <c r="C10" s="129"/>
      <c r="D10" s="130"/>
      <c r="E10" s="131"/>
      <c r="F10" s="160"/>
      <c r="G10" s="160"/>
      <c r="H10" s="205"/>
      <c r="I10" s="205"/>
      <c r="J10" s="205"/>
      <c r="K10" s="206"/>
    </row>
    <row r="11" spans="1:11" ht="34.5" customHeight="1" x14ac:dyDescent="0.2">
      <c r="A11" s="1" t="s">
        <v>5</v>
      </c>
      <c r="C11" s="161" t="s">
        <v>6</v>
      </c>
      <c r="D11" s="162" t="s">
        <v>7</v>
      </c>
      <c r="E11" s="163" t="s">
        <v>8</v>
      </c>
      <c r="F11" s="164"/>
      <c r="G11" s="164"/>
      <c r="H11" s="164" t="s">
        <v>524</v>
      </c>
      <c r="I11" s="165" t="s">
        <v>525</v>
      </c>
      <c r="J11" s="164" t="s">
        <v>526</v>
      </c>
      <c r="K11" s="165" t="s">
        <v>323</v>
      </c>
    </row>
    <row r="12" spans="1:11" ht="13.5" customHeight="1" thickBot="1" x14ac:dyDescent="0.25">
      <c r="A12" s="1" t="s">
        <v>9</v>
      </c>
      <c r="C12" s="166"/>
      <c r="D12" s="167"/>
      <c r="E12" s="168" t="s">
        <v>527</v>
      </c>
      <c r="F12" s="169" t="s">
        <v>10</v>
      </c>
      <c r="G12" s="169" t="s">
        <v>11</v>
      </c>
      <c r="H12" s="169"/>
      <c r="I12" s="170"/>
      <c r="J12" s="169"/>
      <c r="K12" s="170"/>
    </row>
    <row r="13" spans="1:11" ht="13.5" thickBot="1" x14ac:dyDescent="0.25">
      <c r="A13" s="1" t="s">
        <v>12</v>
      </c>
      <c r="C13" s="171" t="s">
        <v>324</v>
      </c>
      <c r="D13" s="172"/>
      <c r="E13" s="144"/>
      <c r="F13" s="9"/>
      <c r="G13" s="9"/>
      <c r="H13" s="27"/>
      <c r="I13" s="15"/>
      <c r="J13" s="27"/>
      <c r="K13" s="15"/>
    </row>
    <row r="14" spans="1:11" x14ac:dyDescent="0.2">
      <c r="A14" s="1" t="s">
        <v>13</v>
      </c>
      <c r="C14" s="19" t="s">
        <v>14</v>
      </c>
      <c r="D14" s="25" t="s">
        <v>1597</v>
      </c>
      <c r="E14" s="20" t="s">
        <v>1598</v>
      </c>
      <c r="F14" s="21"/>
      <c r="G14" s="21"/>
      <c r="H14" s="28">
        <v>4260.8</v>
      </c>
      <c r="I14" s="29">
        <v>6058.8</v>
      </c>
      <c r="J14" s="28" t="s">
        <v>15</v>
      </c>
      <c r="K14" s="29">
        <f t="shared" ref="K14:K35" si="0">IF(H14=0,"***",I14/H14)</f>
        <v>1.4219864814119414</v>
      </c>
    </row>
    <row r="15" spans="1:11" x14ac:dyDescent="0.2">
      <c r="A15" s="1" t="s">
        <v>16</v>
      </c>
      <c r="C15" s="22"/>
      <c r="D15" s="157"/>
      <c r="E15" s="23" t="s">
        <v>289</v>
      </c>
      <c r="F15" s="24"/>
      <c r="G15" s="24"/>
      <c r="H15" s="30">
        <v>0</v>
      </c>
      <c r="I15" s="31">
        <v>6058.8</v>
      </c>
      <c r="J15" s="30"/>
      <c r="K15" s="31" t="str">
        <f t="shared" si="0"/>
        <v>***</v>
      </c>
    </row>
    <row r="16" spans="1:11" x14ac:dyDescent="0.2">
      <c r="A16" s="1" t="s">
        <v>528</v>
      </c>
      <c r="C16" s="173"/>
      <c r="D16" s="174"/>
      <c r="E16" s="175" t="s">
        <v>532</v>
      </c>
      <c r="F16" s="176"/>
      <c r="G16" s="176"/>
      <c r="H16" s="177">
        <v>0</v>
      </c>
      <c r="I16" s="178">
        <v>6058.8</v>
      </c>
      <c r="J16" s="177"/>
      <c r="K16" s="178" t="str">
        <f t="shared" si="0"/>
        <v>***</v>
      </c>
    </row>
    <row r="17" spans="1:11" hidden="1" x14ac:dyDescent="0.2">
      <c r="A17" s="1" t="s">
        <v>528</v>
      </c>
      <c r="C17" s="173"/>
      <c r="D17" s="174"/>
      <c r="E17" s="175"/>
      <c r="F17" s="176" t="s">
        <v>536</v>
      </c>
      <c r="G17" s="176" t="s">
        <v>1599</v>
      </c>
      <c r="H17" s="177"/>
      <c r="I17" s="178">
        <v>1500</v>
      </c>
      <c r="J17" s="177"/>
      <c r="K17" s="178" t="str">
        <f t="shared" si="0"/>
        <v>***</v>
      </c>
    </row>
    <row r="18" spans="1:11" hidden="1" x14ac:dyDescent="0.2">
      <c r="A18" s="1" t="s">
        <v>528</v>
      </c>
      <c r="C18" s="173"/>
      <c r="D18" s="174"/>
      <c r="E18" s="175"/>
      <c r="F18" s="176" t="s">
        <v>538</v>
      </c>
      <c r="G18" s="176" t="s">
        <v>1599</v>
      </c>
      <c r="H18" s="177"/>
      <c r="I18" s="178">
        <v>4508.8</v>
      </c>
      <c r="J18" s="177"/>
      <c r="K18" s="178" t="str">
        <f t="shared" si="0"/>
        <v>***</v>
      </c>
    </row>
    <row r="19" spans="1:11" hidden="1" x14ac:dyDescent="0.2">
      <c r="A19" s="1" t="s">
        <v>528</v>
      </c>
      <c r="C19" s="173"/>
      <c r="D19" s="174"/>
      <c r="E19" s="175"/>
      <c r="F19" s="176" t="s">
        <v>575</v>
      </c>
      <c r="G19" s="176" t="s">
        <v>1599</v>
      </c>
      <c r="H19" s="177"/>
      <c r="I19" s="178">
        <v>50</v>
      </c>
      <c r="J19" s="177"/>
      <c r="K19" s="178" t="str">
        <f t="shared" si="0"/>
        <v>***</v>
      </c>
    </row>
    <row r="20" spans="1:11" x14ac:dyDescent="0.2">
      <c r="A20" s="1" t="s">
        <v>13</v>
      </c>
      <c r="C20" s="19" t="s">
        <v>14</v>
      </c>
      <c r="D20" s="25" t="s">
        <v>1600</v>
      </c>
      <c r="E20" s="20" t="s">
        <v>1601</v>
      </c>
      <c r="F20" s="21"/>
      <c r="G20" s="21"/>
      <c r="H20" s="28">
        <v>4000</v>
      </c>
      <c r="I20" s="29">
        <v>4291.1000000000004</v>
      </c>
      <c r="J20" s="28" t="s">
        <v>15</v>
      </c>
      <c r="K20" s="29">
        <f t="shared" si="0"/>
        <v>1.072775</v>
      </c>
    </row>
    <row r="21" spans="1:11" x14ac:dyDescent="0.2">
      <c r="A21" s="1" t="s">
        <v>16</v>
      </c>
      <c r="C21" s="22"/>
      <c r="D21" s="157"/>
      <c r="E21" s="23" t="s">
        <v>289</v>
      </c>
      <c r="F21" s="24"/>
      <c r="G21" s="24"/>
      <c r="H21" s="30">
        <v>0</v>
      </c>
      <c r="I21" s="31">
        <v>4291.1000000000004</v>
      </c>
      <c r="J21" s="30"/>
      <c r="K21" s="31" t="str">
        <f t="shared" si="0"/>
        <v>***</v>
      </c>
    </row>
    <row r="22" spans="1:11" x14ac:dyDescent="0.2">
      <c r="A22" s="1" t="s">
        <v>528</v>
      </c>
      <c r="C22" s="173"/>
      <c r="D22" s="174"/>
      <c r="E22" s="175" t="s">
        <v>682</v>
      </c>
      <c r="F22" s="176"/>
      <c r="G22" s="176"/>
      <c r="H22" s="177">
        <v>0</v>
      </c>
      <c r="I22" s="178">
        <v>4291.1000000000004</v>
      </c>
      <c r="J22" s="177"/>
      <c r="K22" s="178" t="str">
        <f t="shared" si="0"/>
        <v>***</v>
      </c>
    </row>
    <row r="23" spans="1:11" hidden="1" x14ac:dyDescent="0.2">
      <c r="A23" s="1" t="s">
        <v>528</v>
      </c>
      <c r="C23" s="173"/>
      <c r="D23" s="174"/>
      <c r="E23" s="175"/>
      <c r="F23" s="176" t="s">
        <v>683</v>
      </c>
      <c r="G23" s="176" t="s">
        <v>1601</v>
      </c>
      <c r="H23" s="177"/>
      <c r="I23" s="178">
        <v>4291.1000000000004</v>
      </c>
      <c r="J23" s="177"/>
      <c r="K23" s="178" t="str">
        <f t="shared" si="0"/>
        <v>***</v>
      </c>
    </row>
    <row r="24" spans="1:11" x14ac:dyDescent="0.2">
      <c r="A24" s="1" t="s">
        <v>13</v>
      </c>
      <c r="C24" s="19" t="s">
        <v>14</v>
      </c>
      <c r="D24" s="25" t="s">
        <v>1602</v>
      </c>
      <c r="E24" s="20" t="s">
        <v>1603</v>
      </c>
      <c r="F24" s="21"/>
      <c r="G24" s="21"/>
      <c r="H24" s="28">
        <v>17518.8</v>
      </c>
      <c r="I24" s="29">
        <v>12000</v>
      </c>
      <c r="J24" s="28" t="s">
        <v>15</v>
      </c>
      <c r="K24" s="29">
        <f t="shared" si="0"/>
        <v>0.68497842317966984</v>
      </c>
    </row>
    <row r="25" spans="1:11" x14ac:dyDescent="0.2">
      <c r="A25" s="1" t="s">
        <v>16</v>
      </c>
      <c r="C25" s="22"/>
      <c r="D25" s="157"/>
      <c r="E25" s="23" t="s">
        <v>289</v>
      </c>
      <c r="F25" s="24"/>
      <c r="G25" s="24"/>
      <c r="H25" s="30">
        <v>0</v>
      </c>
      <c r="I25" s="31">
        <v>12000</v>
      </c>
      <c r="J25" s="30"/>
      <c r="K25" s="31" t="str">
        <f t="shared" si="0"/>
        <v>***</v>
      </c>
    </row>
    <row r="26" spans="1:11" x14ac:dyDescent="0.2">
      <c r="A26" s="1" t="s">
        <v>528</v>
      </c>
      <c r="C26" s="173"/>
      <c r="D26" s="174"/>
      <c r="E26" s="175" t="s">
        <v>682</v>
      </c>
      <c r="F26" s="176"/>
      <c r="G26" s="176"/>
      <c r="H26" s="177">
        <v>0</v>
      </c>
      <c r="I26" s="178">
        <v>12000</v>
      </c>
      <c r="J26" s="177"/>
      <c r="K26" s="178" t="str">
        <f t="shared" si="0"/>
        <v>***</v>
      </c>
    </row>
    <row r="27" spans="1:11" hidden="1" x14ac:dyDescent="0.2">
      <c r="A27" s="1" t="s">
        <v>528</v>
      </c>
      <c r="C27" s="173"/>
      <c r="D27" s="174"/>
      <c r="E27" s="175"/>
      <c r="F27" s="176" t="s">
        <v>703</v>
      </c>
      <c r="G27" s="176" t="s">
        <v>1603</v>
      </c>
      <c r="H27" s="177"/>
      <c r="I27" s="178">
        <v>12000</v>
      </c>
      <c r="J27" s="177"/>
      <c r="K27" s="178" t="str">
        <f t="shared" si="0"/>
        <v>***</v>
      </c>
    </row>
    <row r="28" spans="1:11" x14ac:dyDescent="0.2">
      <c r="A28" s="1" t="s">
        <v>13</v>
      </c>
      <c r="C28" s="19" t="s">
        <v>14</v>
      </c>
      <c r="D28" s="25" t="s">
        <v>1604</v>
      </c>
      <c r="E28" s="20" t="s">
        <v>1605</v>
      </c>
      <c r="F28" s="21"/>
      <c r="G28" s="21"/>
      <c r="H28" s="28">
        <v>8000</v>
      </c>
      <c r="I28" s="29">
        <v>8000</v>
      </c>
      <c r="J28" s="28" t="s">
        <v>15</v>
      </c>
      <c r="K28" s="29">
        <f t="shared" si="0"/>
        <v>1</v>
      </c>
    </row>
    <row r="29" spans="1:11" x14ac:dyDescent="0.2">
      <c r="A29" s="1" t="s">
        <v>16</v>
      </c>
      <c r="C29" s="22"/>
      <c r="D29" s="157"/>
      <c r="E29" s="23" t="s">
        <v>289</v>
      </c>
      <c r="F29" s="24"/>
      <c r="G29" s="24"/>
      <c r="H29" s="30">
        <v>0</v>
      </c>
      <c r="I29" s="31">
        <v>8000</v>
      </c>
      <c r="J29" s="30"/>
      <c r="K29" s="31" t="str">
        <f t="shared" si="0"/>
        <v>***</v>
      </c>
    </row>
    <row r="30" spans="1:11" x14ac:dyDescent="0.2">
      <c r="A30" s="1" t="s">
        <v>528</v>
      </c>
      <c r="C30" s="173"/>
      <c r="D30" s="174"/>
      <c r="E30" s="175" t="s">
        <v>682</v>
      </c>
      <c r="F30" s="176"/>
      <c r="G30" s="176"/>
      <c r="H30" s="177">
        <v>0</v>
      </c>
      <c r="I30" s="178">
        <v>8000</v>
      </c>
      <c r="J30" s="177"/>
      <c r="K30" s="178" t="str">
        <f t="shared" si="0"/>
        <v>***</v>
      </c>
    </row>
    <row r="31" spans="1:11" hidden="1" x14ac:dyDescent="0.2">
      <c r="A31" s="1" t="s">
        <v>528</v>
      </c>
      <c r="C31" s="173"/>
      <c r="D31" s="174"/>
      <c r="E31" s="175"/>
      <c r="F31" s="176" t="s">
        <v>578</v>
      </c>
      <c r="G31" s="176" t="s">
        <v>1606</v>
      </c>
      <c r="H31" s="177"/>
      <c r="I31" s="178">
        <v>8000</v>
      </c>
      <c r="J31" s="177"/>
      <c r="K31" s="178" t="str">
        <f t="shared" si="0"/>
        <v>***</v>
      </c>
    </row>
    <row r="32" spans="1:11" x14ac:dyDescent="0.2">
      <c r="A32" s="1" t="s">
        <v>13</v>
      </c>
      <c r="C32" s="19" t="s">
        <v>14</v>
      </c>
      <c r="D32" s="25" t="s">
        <v>1607</v>
      </c>
      <c r="E32" s="20" t="s">
        <v>1608</v>
      </c>
      <c r="F32" s="21"/>
      <c r="G32" s="21"/>
      <c r="H32" s="28">
        <v>161</v>
      </c>
      <c r="I32" s="29">
        <v>200.9</v>
      </c>
      <c r="J32" s="28" t="s">
        <v>15</v>
      </c>
      <c r="K32" s="29">
        <f t="shared" si="0"/>
        <v>1.2478260869565219</v>
      </c>
    </row>
    <row r="33" spans="1:11" x14ac:dyDescent="0.2">
      <c r="A33" s="1" t="s">
        <v>16</v>
      </c>
      <c r="C33" s="22"/>
      <c r="D33" s="157"/>
      <c r="E33" s="23" t="s">
        <v>289</v>
      </c>
      <c r="F33" s="24"/>
      <c r="G33" s="24"/>
      <c r="H33" s="30">
        <v>0</v>
      </c>
      <c r="I33" s="31">
        <v>200.9</v>
      </c>
      <c r="J33" s="30"/>
      <c r="K33" s="31" t="str">
        <f t="shared" si="0"/>
        <v>***</v>
      </c>
    </row>
    <row r="34" spans="1:11" ht="13.5" thickBot="1" x14ac:dyDescent="0.25">
      <c r="A34" s="1" t="s">
        <v>528</v>
      </c>
      <c r="C34" s="173"/>
      <c r="D34" s="174"/>
      <c r="E34" s="175" t="s">
        <v>532</v>
      </c>
      <c r="F34" s="176"/>
      <c r="G34" s="176"/>
      <c r="H34" s="177">
        <v>0</v>
      </c>
      <c r="I34" s="178">
        <v>200.9</v>
      </c>
      <c r="J34" s="177"/>
      <c r="K34" s="178" t="str">
        <f t="shared" si="0"/>
        <v>***</v>
      </c>
    </row>
    <row r="35" spans="1:11" ht="13.5" hidden="1" thickBot="1" x14ac:dyDescent="0.25">
      <c r="A35" s="1" t="s">
        <v>528</v>
      </c>
      <c r="C35" s="173"/>
      <c r="D35" s="174"/>
      <c r="E35" s="175"/>
      <c r="F35" s="176" t="s">
        <v>538</v>
      </c>
      <c r="G35" s="176" t="s">
        <v>1608</v>
      </c>
      <c r="H35" s="177"/>
      <c r="I35" s="178">
        <v>200.9</v>
      </c>
      <c r="J35" s="177"/>
      <c r="K35" s="178" t="str">
        <f t="shared" si="0"/>
        <v>***</v>
      </c>
    </row>
    <row r="36" spans="1:11" ht="13.5" thickBot="1" x14ac:dyDescent="0.25">
      <c r="A36" s="1" t="s">
        <v>12</v>
      </c>
      <c r="C36" s="171" t="s">
        <v>329</v>
      </c>
      <c r="D36" s="172"/>
      <c r="E36" s="144"/>
      <c r="F36" s="9"/>
      <c r="G36" s="9"/>
      <c r="H36" s="179" t="s">
        <v>551</v>
      </c>
      <c r="I36" s="180">
        <v>30550.799999999999</v>
      </c>
      <c r="J36" s="179"/>
      <c r="K36" s="180" t="s">
        <v>25</v>
      </c>
    </row>
    <row r="37" spans="1:11" ht="13.5" thickBot="1" x14ac:dyDescent="0.25">
      <c r="A37" s="1" t="s">
        <v>12</v>
      </c>
      <c r="C37" s="171" t="s">
        <v>339</v>
      </c>
      <c r="D37" s="172"/>
      <c r="E37" s="144"/>
      <c r="F37" s="9"/>
      <c r="G37" s="9"/>
      <c r="H37" s="27"/>
      <c r="I37" s="15"/>
      <c r="J37" s="27"/>
      <c r="K37" s="15"/>
    </row>
    <row r="38" spans="1:11" x14ac:dyDescent="0.2">
      <c r="A38" s="1" t="s">
        <v>13</v>
      </c>
      <c r="C38" s="19" t="s">
        <v>1609</v>
      </c>
      <c r="D38" s="25" t="s">
        <v>1610</v>
      </c>
      <c r="E38" s="20" t="s">
        <v>1611</v>
      </c>
      <c r="F38" s="21"/>
      <c r="G38" s="21"/>
      <c r="H38" s="28">
        <v>864684.2</v>
      </c>
      <c r="I38" s="29">
        <v>672591.8</v>
      </c>
      <c r="J38" s="28" t="s">
        <v>15</v>
      </c>
      <c r="K38" s="29">
        <f t="shared" ref="K38:K53" si="1">IF(H38=0,"***",I38/H38)</f>
        <v>0.77784675607580211</v>
      </c>
    </row>
    <row r="39" spans="1:11" x14ac:dyDescent="0.2">
      <c r="A39" s="1" t="s">
        <v>16</v>
      </c>
      <c r="C39" s="22"/>
      <c r="D39" s="157"/>
      <c r="E39" s="23" t="s">
        <v>18</v>
      </c>
      <c r="F39" s="24"/>
      <c r="G39" s="24"/>
      <c r="H39" s="30">
        <v>595304.1</v>
      </c>
      <c r="I39" s="31">
        <v>321840</v>
      </c>
      <c r="J39" s="30"/>
      <c r="K39" s="31">
        <f t="shared" si="1"/>
        <v>0.54063125048189653</v>
      </c>
    </row>
    <row r="40" spans="1:11" x14ac:dyDescent="0.2">
      <c r="A40" s="1" t="s">
        <v>528</v>
      </c>
      <c r="C40" s="173"/>
      <c r="D40" s="174"/>
      <c r="E40" s="175" t="s">
        <v>532</v>
      </c>
      <c r="F40" s="176"/>
      <c r="G40" s="176"/>
      <c r="H40" s="177">
        <v>595304.1</v>
      </c>
      <c r="I40" s="178">
        <v>321840</v>
      </c>
      <c r="J40" s="177"/>
      <c r="K40" s="178">
        <f t="shared" si="1"/>
        <v>0.54063125048189653</v>
      </c>
    </row>
    <row r="41" spans="1:11" hidden="1" x14ac:dyDescent="0.2">
      <c r="A41" s="1" t="s">
        <v>528</v>
      </c>
      <c r="C41" s="173"/>
      <c r="D41" s="174"/>
      <c r="E41" s="175"/>
      <c r="F41" s="176" t="s">
        <v>1416</v>
      </c>
      <c r="G41" s="176" t="s">
        <v>1612</v>
      </c>
      <c r="H41" s="177"/>
      <c r="I41" s="178">
        <v>22300</v>
      </c>
      <c r="J41" s="177"/>
      <c r="K41" s="178" t="str">
        <f t="shared" si="1"/>
        <v>***</v>
      </c>
    </row>
    <row r="42" spans="1:11" hidden="1" x14ac:dyDescent="0.2">
      <c r="A42" s="1" t="s">
        <v>528</v>
      </c>
      <c r="C42" s="173"/>
      <c r="D42" s="174"/>
      <c r="E42" s="175"/>
      <c r="F42" s="176" t="s">
        <v>558</v>
      </c>
      <c r="G42" s="176" t="s">
        <v>1613</v>
      </c>
      <c r="H42" s="177"/>
      <c r="I42" s="178">
        <v>284200</v>
      </c>
      <c r="J42" s="177"/>
      <c r="K42" s="178" t="str">
        <f t="shared" si="1"/>
        <v>***</v>
      </c>
    </row>
    <row r="43" spans="1:11" hidden="1" x14ac:dyDescent="0.2">
      <c r="A43" s="1" t="s">
        <v>528</v>
      </c>
      <c r="C43" s="173"/>
      <c r="D43" s="174"/>
      <c r="E43" s="175"/>
      <c r="F43" s="176" t="s">
        <v>536</v>
      </c>
      <c r="G43" s="176" t="s">
        <v>1614</v>
      </c>
      <c r="H43" s="177"/>
      <c r="I43" s="178">
        <v>6600</v>
      </c>
      <c r="J43" s="177"/>
      <c r="K43" s="178" t="str">
        <f t="shared" si="1"/>
        <v>***</v>
      </c>
    </row>
    <row r="44" spans="1:11" hidden="1" x14ac:dyDescent="0.2">
      <c r="A44" s="1" t="s">
        <v>528</v>
      </c>
      <c r="C44" s="173"/>
      <c r="D44" s="174"/>
      <c r="E44" s="175"/>
      <c r="F44" s="176" t="s">
        <v>538</v>
      </c>
      <c r="G44" s="176" t="s">
        <v>1615</v>
      </c>
      <c r="H44" s="177"/>
      <c r="I44" s="178">
        <v>7240</v>
      </c>
      <c r="J44" s="177"/>
      <c r="K44" s="178" t="str">
        <f t="shared" si="1"/>
        <v>***</v>
      </c>
    </row>
    <row r="45" spans="1:11" hidden="1" x14ac:dyDescent="0.2">
      <c r="A45" s="1" t="s">
        <v>528</v>
      </c>
      <c r="C45" s="173"/>
      <c r="D45" s="174"/>
      <c r="E45" s="175"/>
      <c r="F45" s="176" t="s">
        <v>556</v>
      </c>
      <c r="G45" s="176" t="s">
        <v>1616</v>
      </c>
      <c r="H45" s="177"/>
      <c r="I45" s="178">
        <v>1500</v>
      </c>
      <c r="J45" s="177"/>
      <c r="K45" s="178" t="str">
        <f t="shared" si="1"/>
        <v>***</v>
      </c>
    </row>
    <row r="46" spans="1:11" x14ac:dyDescent="0.2">
      <c r="A46" s="1" t="s">
        <v>16</v>
      </c>
      <c r="C46" s="22"/>
      <c r="D46" s="157"/>
      <c r="E46" s="23" t="s">
        <v>1617</v>
      </c>
      <c r="F46" s="24"/>
      <c r="G46" s="24"/>
      <c r="H46" s="30">
        <v>269380.09999999998</v>
      </c>
      <c r="I46" s="31">
        <v>350751.8</v>
      </c>
      <c r="J46" s="30"/>
      <c r="K46" s="31">
        <f t="shared" si="1"/>
        <v>1.3020701974644751</v>
      </c>
    </row>
    <row r="47" spans="1:11" x14ac:dyDescent="0.2">
      <c r="A47" s="1" t="s">
        <v>528</v>
      </c>
      <c r="C47" s="173"/>
      <c r="D47" s="174"/>
      <c r="E47" s="175" t="s">
        <v>532</v>
      </c>
      <c r="F47" s="176"/>
      <c r="G47" s="176"/>
      <c r="H47" s="177">
        <v>269380.09999999998</v>
      </c>
      <c r="I47" s="178">
        <v>350751.8</v>
      </c>
      <c r="J47" s="177"/>
      <c r="K47" s="178">
        <f t="shared" si="1"/>
        <v>1.3020701974644751</v>
      </c>
    </row>
    <row r="48" spans="1:11" hidden="1" x14ac:dyDescent="0.2">
      <c r="A48" s="1" t="s">
        <v>528</v>
      </c>
      <c r="C48" s="173"/>
      <c r="D48" s="174"/>
      <c r="E48" s="175"/>
      <c r="F48" s="176" t="s">
        <v>538</v>
      </c>
      <c r="G48" s="176" t="s">
        <v>1618</v>
      </c>
      <c r="H48" s="177"/>
      <c r="I48" s="178">
        <v>340000</v>
      </c>
      <c r="J48" s="177"/>
      <c r="K48" s="178" t="str">
        <f t="shared" si="1"/>
        <v>***</v>
      </c>
    </row>
    <row r="49" spans="1:11" hidden="1" x14ac:dyDescent="0.2">
      <c r="A49" s="1" t="s">
        <v>528</v>
      </c>
      <c r="C49" s="173"/>
      <c r="D49" s="174"/>
      <c r="E49" s="175"/>
      <c r="F49" s="176" t="s">
        <v>556</v>
      </c>
      <c r="G49" s="176" t="s">
        <v>1619</v>
      </c>
      <c r="H49" s="177"/>
      <c r="I49" s="178">
        <v>10751.8</v>
      </c>
      <c r="J49" s="177"/>
      <c r="K49" s="178" t="str">
        <f t="shared" si="1"/>
        <v>***</v>
      </c>
    </row>
    <row r="50" spans="1:11" x14ac:dyDescent="0.2">
      <c r="A50" s="1" t="s">
        <v>13</v>
      </c>
      <c r="C50" s="19" t="s">
        <v>1609</v>
      </c>
      <c r="D50" s="25" t="s">
        <v>1620</v>
      </c>
      <c r="E50" s="20" t="s">
        <v>1621</v>
      </c>
      <c r="F50" s="21"/>
      <c r="G50" s="21"/>
      <c r="H50" s="28">
        <v>0</v>
      </c>
      <c r="I50" s="29">
        <v>14520</v>
      </c>
      <c r="J50" s="28" t="s">
        <v>15</v>
      </c>
      <c r="K50" s="29" t="str">
        <f t="shared" si="1"/>
        <v>***</v>
      </c>
    </row>
    <row r="51" spans="1:11" x14ac:dyDescent="0.2">
      <c r="A51" s="1" t="s">
        <v>16</v>
      </c>
      <c r="C51" s="22"/>
      <c r="D51" s="157"/>
      <c r="E51" s="23" t="s">
        <v>18</v>
      </c>
      <c r="F51" s="24"/>
      <c r="G51" s="24"/>
      <c r="H51" s="30">
        <v>0</v>
      </c>
      <c r="I51" s="31">
        <v>14520</v>
      </c>
      <c r="J51" s="30"/>
      <c r="K51" s="31" t="str">
        <f t="shared" si="1"/>
        <v>***</v>
      </c>
    </row>
    <row r="52" spans="1:11" ht="13.5" thickBot="1" x14ac:dyDescent="0.25">
      <c r="A52" s="1" t="s">
        <v>528</v>
      </c>
      <c r="C52" s="173"/>
      <c r="D52" s="174"/>
      <c r="E52" s="175" t="s">
        <v>532</v>
      </c>
      <c r="F52" s="176"/>
      <c r="G52" s="176"/>
      <c r="H52" s="177">
        <v>0</v>
      </c>
      <c r="I52" s="178">
        <v>14520</v>
      </c>
      <c r="J52" s="177"/>
      <c r="K52" s="178" t="str">
        <f t="shared" si="1"/>
        <v>***</v>
      </c>
    </row>
    <row r="53" spans="1:11" ht="13.5" hidden="1" thickBot="1" x14ac:dyDescent="0.25">
      <c r="A53" s="1" t="s">
        <v>528</v>
      </c>
      <c r="C53" s="173"/>
      <c r="D53" s="174"/>
      <c r="E53" s="175"/>
      <c r="F53" s="176" t="s">
        <v>538</v>
      </c>
      <c r="G53" s="176" t="s">
        <v>1622</v>
      </c>
      <c r="H53" s="177"/>
      <c r="I53" s="178">
        <v>14520</v>
      </c>
      <c r="J53" s="177"/>
      <c r="K53" s="178" t="str">
        <f t="shared" si="1"/>
        <v>***</v>
      </c>
    </row>
    <row r="54" spans="1:11" ht="13.5" thickBot="1" x14ac:dyDescent="0.25">
      <c r="A54" s="1" t="s">
        <v>12</v>
      </c>
      <c r="C54" s="171" t="s">
        <v>1623</v>
      </c>
      <c r="D54" s="172"/>
      <c r="E54" s="144"/>
      <c r="F54" s="9"/>
      <c r="G54" s="9"/>
      <c r="H54" s="179" t="s">
        <v>551</v>
      </c>
      <c r="I54" s="180">
        <v>687111.8</v>
      </c>
      <c r="J54" s="179"/>
      <c r="K54" s="180" t="s">
        <v>25</v>
      </c>
    </row>
    <row r="55" spans="1:11" ht="13.5" thickBot="1" x14ac:dyDescent="0.25">
      <c r="A55" s="1" t="s">
        <v>12</v>
      </c>
      <c r="C55" s="171" t="s">
        <v>340</v>
      </c>
      <c r="D55" s="172"/>
      <c r="E55" s="144"/>
      <c r="F55" s="9"/>
      <c r="G55" s="9"/>
      <c r="H55" s="27"/>
      <c r="I55" s="15"/>
      <c r="J55" s="27"/>
      <c r="K55" s="15"/>
    </row>
    <row r="56" spans="1:11" x14ac:dyDescent="0.2">
      <c r="A56" s="1" t="s">
        <v>13</v>
      </c>
      <c r="C56" s="19" t="s">
        <v>1624</v>
      </c>
      <c r="D56" s="25" t="s">
        <v>1625</v>
      </c>
      <c r="E56" s="20" t="s">
        <v>1626</v>
      </c>
      <c r="F56" s="21"/>
      <c r="G56" s="21"/>
      <c r="H56" s="28">
        <v>5800</v>
      </c>
      <c r="I56" s="29">
        <v>5800</v>
      </c>
      <c r="J56" s="28" t="s">
        <v>15</v>
      </c>
      <c r="K56" s="29">
        <f t="shared" ref="K56:K83" si="2">IF(H56=0,"***",I56/H56)</f>
        <v>1</v>
      </c>
    </row>
    <row r="57" spans="1:11" x14ac:dyDescent="0.2">
      <c r="A57" s="1" t="s">
        <v>16</v>
      </c>
      <c r="C57" s="22"/>
      <c r="D57" s="157"/>
      <c r="E57" s="23" t="s">
        <v>18</v>
      </c>
      <c r="F57" s="24"/>
      <c r="G57" s="24"/>
      <c r="H57" s="30">
        <v>5800</v>
      </c>
      <c r="I57" s="31">
        <v>5800</v>
      </c>
      <c r="J57" s="30"/>
      <c r="K57" s="31">
        <f t="shared" si="2"/>
        <v>1</v>
      </c>
    </row>
    <row r="58" spans="1:11" x14ac:dyDescent="0.2">
      <c r="A58" s="1" t="s">
        <v>528</v>
      </c>
      <c r="C58" s="173"/>
      <c r="D58" s="174"/>
      <c r="E58" s="175" t="s">
        <v>532</v>
      </c>
      <c r="F58" s="176"/>
      <c r="G58" s="176"/>
      <c r="H58" s="177">
        <v>5800</v>
      </c>
      <c r="I58" s="178">
        <v>5800</v>
      </c>
      <c r="J58" s="177"/>
      <c r="K58" s="178">
        <f t="shared" si="2"/>
        <v>1</v>
      </c>
    </row>
    <row r="59" spans="1:11" hidden="1" x14ac:dyDescent="0.2">
      <c r="A59" s="1" t="s">
        <v>528</v>
      </c>
      <c r="C59" s="173"/>
      <c r="D59" s="174"/>
      <c r="E59" s="175"/>
      <c r="F59" s="176" t="s">
        <v>1627</v>
      </c>
      <c r="G59" s="176" t="s">
        <v>1628</v>
      </c>
      <c r="H59" s="177"/>
      <c r="I59" s="178">
        <v>100</v>
      </c>
      <c r="J59" s="177"/>
      <c r="K59" s="178" t="str">
        <f t="shared" si="2"/>
        <v>***</v>
      </c>
    </row>
    <row r="60" spans="1:11" hidden="1" x14ac:dyDescent="0.2">
      <c r="A60" s="1" t="s">
        <v>528</v>
      </c>
      <c r="C60" s="173"/>
      <c r="D60" s="174"/>
      <c r="E60" s="175"/>
      <c r="F60" s="176" t="s">
        <v>541</v>
      </c>
      <c r="G60" s="176" t="s">
        <v>1629</v>
      </c>
      <c r="H60" s="177"/>
      <c r="I60" s="178">
        <v>100</v>
      </c>
      <c r="J60" s="177"/>
      <c r="K60" s="178" t="str">
        <f t="shared" si="2"/>
        <v>***</v>
      </c>
    </row>
    <row r="61" spans="1:11" hidden="1" x14ac:dyDescent="0.2">
      <c r="A61" s="1" t="s">
        <v>528</v>
      </c>
      <c r="C61" s="173"/>
      <c r="D61" s="174"/>
      <c r="E61" s="175"/>
      <c r="F61" s="176" t="s">
        <v>536</v>
      </c>
      <c r="G61" s="176" t="s">
        <v>479</v>
      </c>
      <c r="H61" s="177"/>
      <c r="I61" s="178">
        <v>100</v>
      </c>
      <c r="J61" s="177"/>
      <c r="K61" s="178" t="str">
        <f t="shared" si="2"/>
        <v>***</v>
      </c>
    </row>
    <row r="62" spans="1:11" hidden="1" x14ac:dyDescent="0.2">
      <c r="A62" s="1" t="s">
        <v>528</v>
      </c>
      <c r="C62" s="173"/>
      <c r="D62" s="174"/>
      <c r="E62" s="175"/>
      <c r="F62" s="176" t="s">
        <v>538</v>
      </c>
      <c r="G62" s="176" t="s">
        <v>611</v>
      </c>
      <c r="H62" s="177"/>
      <c r="I62" s="178">
        <v>3500</v>
      </c>
      <c r="J62" s="177"/>
      <c r="K62" s="178" t="str">
        <f t="shared" si="2"/>
        <v>***</v>
      </c>
    </row>
    <row r="63" spans="1:11" hidden="1" x14ac:dyDescent="0.2">
      <c r="A63" s="1" t="s">
        <v>528</v>
      </c>
      <c r="C63" s="173"/>
      <c r="D63" s="174"/>
      <c r="E63" s="175"/>
      <c r="F63" s="176" t="s">
        <v>1453</v>
      </c>
      <c r="G63" s="176" t="s">
        <v>1630</v>
      </c>
      <c r="H63" s="177"/>
      <c r="I63" s="178">
        <v>1900</v>
      </c>
      <c r="J63" s="177"/>
      <c r="K63" s="178" t="str">
        <f t="shared" si="2"/>
        <v>***</v>
      </c>
    </row>
    <row r="64" spans="1:11" hidden="1" x14ac:dyDescent="0.2">
      <c r="A64" s="1" t="s">
        <v>528</v>
      </c>
      <c r="C64" s="173"/>
      <c r="D64" s="174"/>
      <c r="E64" s="175"/>
      <c r="F64" s="176" t="s">
        <v>1454</v>
      </c>
      <c r="G64" s="176" t="s">
        <v>1631</v>
      </c>
      <c r="H64" s="177"/>
      <c r="I64" s="178">
        <v>100</v>
      </c>
      <c r="J64" s="177"/>
      <c r="K64" s="178" t="str">
        <f t="shared" si="2"/>
        <v>***</v>
      </c>
    </row>
    <row r="65" spans="1:11" x14ac:dyDescent="0.2">
      <c r="A65" s="1" t="s">
        <v>13</v>
      </c>
      <c r="C65" s="19" t="s">
        <v>1609</v>
      </c>
      <c r="D65" s="25" t="s">
        <v>1632</v>
      </c>
      <c r="E65" s="20" t="s">
        <v>1633</v>
      </c>
      <c r="F65" s="21"/>
      <c r="G65" s="21"/>
      <c r="H65" s="28">
        <v>190228.4</v>
      </c>
      <c r="I65" s="29">
        <v>176221.5</v>
      </c>
      <c r="J65" s="28" t="s">
        <v>15</v>
      </c>
      <c r="K65" s="29">
        <f t="shared" si="2"/>
        <v>0.92636798711443724</v>
      </c>
    </row>
    <row r="66" spans="1:11" x14ac:dyDescent="0.2">
      <c r="A66" s="1" t="s">
        <v>16</v>
      </c>
      <c r="C66" s="22"/>
      <c r="D66" s="157"/>
      <c r="E66" s="23" t="s">
        <v>18</v>
      </c>
      <c r="F66" s="24"/>
      <c r="G66" s="24"/>
      <c r="H66" s="30">
        <v>190228.4</v>
      </c>
      <c r="I66" s="31">
        <v>176221.5</v>
      </c>
      <c r="J66" s="30"/>
      <c r="K66" s="31">
        <f t="shared" si="2"/>
        <v>0.92636798711443724</v>
      </c>
    </row>
    <row r="67" spans="1:11" x14ac:dyDescent="0.2">
      <c r="A67" s="1" t="s">
        <v>528</v>
      </c>
      <c r="C67" s="173"/>
      <c r="D67" s="174"/>
      <c r="E67" s="175" t="s">
        <v>532</v>
      </c>
      <c r="F67" s="176"/>
      <c r="G67" s="176"/>
      <c r="H67" s="177">
        <v>190228.4</v>
      </c>
      <c r="I67" s="178">
        <v>176221.5</v>
      </c>
      <c r="J67" s="177"/>
      <c r="K67" s="178">
        <f t="shared" si="2"/>
        <v>0.92636798711443724</v>
      </c>
    </row>
    <row r="68" spans="1:11" hidden="1" x14ac:dyDescent="0.2">
      <c r="A68" s="1" t="s">
        <v>528</v>
      </c>
      <c r="C68" s="173"/>
      <c r="D68" s="174"/>
      <c r="E68" s="175"/>
      <c r="F68" s="176" t="s">
        <v>557</v>
      </c>
      <c r="G68" s="176" t="s">
        <v>1634</v>
      </c>
      <c r="H68" s="177"/>
      <c r="I68" s="178">
        <v>87.7</v>
      </c>
      <c r="J68" s="177"/>
      <c r="K68" s="178" t="str">
        <f t="shared" si="2"/>
        <v>***</v>
      </c>
    </row>
    <row r="69" spans="1:11" hidden="1" x14ac:dyDescent="0.2">
      <c r="A69" s="1" t="s">
        <v>528</v>
      </c>
      <c r="C69" s="173"/>
      <c r="D69" s="174"/>
      <c r="E69" s="175"/>
      <c r="F69" s="176" t="s">
        <v>1416</v>
      </c>
      <c r="G69" s="176" t="s">
        <v>1635</v>
      </c>
      <c r="H69" s="177"/>
      <c r="I69" s="178">
        <v>220</v>
      </c>
      <c r="J69" s="177"/>
      <c r="K69" s="178" t="str">
        <f t="shared" si="2"/>
        <v>***</v>
      </c>
    </row>
    <row r="70" spans="1:11" hidden="1" x14ac:dyDescent="0.2">
      <c r="A70" s="1" t="s">
        <v>528</v>
      </c>
      <c r="C70" s="173"/>
      <c r="D70" s="174"/>
      <c r="E70" s="175"/>
      <c r="F70" s="176" t="s">
        <v>558</v>
      </c>
      <c r="G70" s="176" t="s">
        <v>1537</v>
      </c>
      <c r="H70" s="177"/>
      <c r="I70" s="178">
        <v>1320</v>
      </c>
      <c r="J70" s="177"/>
      <c r="K70" s="178" t="str">
        <f t="shared" si="2"/>
        <v>***</v>
      </c>
    </row>
    <row r="71" spans="1:11" hidden="1" x14ac:dyDescent="0.2">
      <c r="A71" s="1" t="s">
        <v>528</v>
      </c>
      <c r="C71" s="173"/>
      <c r="D71" s="174"/>
      <c r="E71" s="175"/>
      <c r="F71" s="176" t="s">
        <v>560</v>
      </c>
      <c r="G71" s="176" t="s">
        <v>615</v>
      </c>
      <c r="H71" s="177"/>
      <c r="I71" s="178">
        <v>20920</v>
      </c>
      <c r="J71" s="177"/>
      <c r="K71" s="178" t="str">
        <f t="shared" si="2"/>
        <v>***</v>
      </c>
    </row>
    <row r="72" spans="1:11" hidden="1" x14ac:dyDescent="0.2">
      <c r="A72" s="1" t="s">
        <v>528</v>
      </c>
      <c r="C72" s="173"/>
      <c r="D72" s="174"/>
      <c r="E72" s="175"/>
      <c r="F72" s="176" t="s">
        <v>541</v>
      </c>
      <c r="G72" s="176" t="s">
        <v>542</v>
      </c>
      <c r="H72" s="177"/>
      <c r="I72" s="178">
        <v>20000</v>
      </c>
      <c r="J72" s="177"/>
      <c r="K72" s="178" t="str">
        <f t="shared" si="2"/>
        <v>***</v>
      </c>
    </row>
    <row r="73" spans="1:11" hidden="1" x14ac:dyDescent="0.2">
      <c r="A73" s="1" t="s">
        <v>528</v>
      </c>
      <c r="C73" s="173"/>
      <c r="D73" s="174"/>
      <c r="E73" s="175"/>
      <c r="F73" s="176" t="s">
        <v>536</v>
      </c>
      <c r="G73" s="176" t="s">
        <v>479</v>
      </c>
      <c r="H73" s="177"/>
      <c r="I73" s="178">
        <v>54213.1</v>
      </c>
      <c r="J73" s="177"/>
      <c r="K73" s="178" t="str">
        <f t="shared" si="2"/>
        <v>***</v>
      </c>
    </row>
    <row r="74" spans="1:11" hidden="1" x14ac:dyDescent="0.2">
      <c r="A74" s="1" t="s">
        <v>528</v>
      </c>
      <c r="C74" s="173"/>
      <c r="D74" s="174"/>
      <c r="E74" s="175"/>
      <c r="F74" s="176" t="s">
        <v>553</v>
      </c>
      <c r="G74" s="176" t="s">
        <v>1636</v>
      </c>
      <c r="H74" s="177"/>
      <c r="I74" s="178">
        <v>11462</v>
      </c>
      <c r="J74" s="177"/>
      <c r="K74" s="178" t="str">
        <f t="shared" si="2"/>
        <v>***</v>
      </c>
    </row>
    <row r="75" spans="1:11" hidden="1" x14ac:dyDescent="0.2">
      <c r="A75" s="1" t="s">
        <v>528</v>
      </c>
      <c r="C75" s="173"/>
      <c r="D75" s="174"/>
      <c r="E75" s="175"/>
      <c r="F75" s="176" t="s">
        <v>538</v>
      </c>
      <c r="G75" s="176" t="s">
        <v>1637</v>
      </c>
      <c r="H75" s="177"/>
      <c r="I75" s="178">
        <v>37435.699999999997</v>
      </c>
      <c r="J75" s="177"/>
      <c r="K75" s="178" t="str">
        <f t="shared" si="2"/>
        <v>***</v>
      </c>
    </row>
    <row r="76" spans="1:11" hidden="1" x14ac:dyDescent="0.2">
      <c r="A76" s="1" t="s">
        <v>528</v>
      </c>
      <c r="C76" s="173"/>
      <c r="D76" s="174"/>
      <c r="E76" s="175"/>
      <c r="F76" s="176" t="s">
        <v>556</v>
      </c>
      <c r="G76" s="176" t="s">
        <v>1638</v>
      </c>
      <c r="H76" s="177"/>
      <c r="I76" s="178">
        <v>10343</v>
      </c>
      <c r="J76" s="177"/>
      <c r="K76" s="178" t="str">
        <f t="shared" si="2"/>
        <v>***</v>
      </c>
    </row>
    <row r="77" spans="1:11" hidden="1" x14ac:dyDescent="0.2">
      <c r="A77" s="1" t="s">
        <v>528</v>
      </c>
      <c r="C77" s="173"/>
      <c r="D77" s="174"/>
      <c r="E77" s="175"/>
      <c r="F77" s="176" t="s">
        <v>794</v>
      </c>
      <c r="G77" s="176" t="s">
        <v>1639</v>
      </c>
      <c r="H77" s="177"/>
      <c r="I77" s="178">
        <v>20000</v>
      </c>
      <c r="J77" s="177"/>
      <c r="K77" s="178" t="str">
        <f t="shared" si="2"/>
        <v>***</v>
      </c>
    </row>
    <row r="78" spans="1:11" hidden="1" x14ac:dyDescent="0.2">
      <c r="A78" s="1" t="s">
        <v>528</v>
      </c>
      <c r="C78" s="173"/>
      <c r="D78" s="174"/>
      <c r="E78" s="175"/>
      <c r="F78" s="176" t="s">
        <v>1454</v>
      </c>
      <c r="G78" s="176" t="s">
        <v>1631</v>
      </c>
      <c r="H78" s="177"/>
      <c r="I78" s="178">
        <v>220</v>
      </c>
      <c r="J78" s="177"/>
      <c r="K78" s="178" t="str">
        <f t="shared" si="2"/>
        <v>***</v>
      </c>
    </row>
    <row r="79" spans="1:11" x14ac:dyDescent="0.2">
      <c r="A79" s="1" t="s">
        <v>13</v>
      </c>
      <c r="C79" s="19" t="s">
        <v>19</v>
      </c>
      <c r="D79" s="25" t="s">
        <v>1640</v>
      </c>
      <c r="E79" s="20" t="s">
        <v>1641</v>
      </c>
      <c r="F79" s="21"/>
      <c r="G79" s="21"/>
      <c r="H79" s="28">
        <v>9300</v>
      </c>
      <c r="I79" s="29">
        <v>11300</v>
      </c>
      <c r="J79" s="28" t="s">
        <v>15</v>
      </c>
      <c r="K79" s="29">
        <f t="shared" si="2"/>
        <v>1.2150537634408602</v>
      </c>
    </row>
    <row r="80" spans="1:11" x14ac:dyDescent="0.2">
      <c r="A80" s="1" t="s">
        <v>16</v>
      </c>
      <c r="C80" s="22"/>
      <c r="D80" s="157"/>
      <c r="E80" s="23" t="s">
        <v>18</v>
      </c>
      <c r="F80" s="24"/>
      <c r="G80" s="24"/>
      <c r="H80" s="30">
        <v>9300</v>
      </c>
      <c r="I80" s="31">
        <v>11300</v>
      </c>
      <c r="J80" s="30"/>
      <c r="K80" s="31">
        <f t="shared" si="2"/>
        <v>1.2150537634408602</v>
      </c>
    </row>
    <row r="81" spans="1:11" ht="13.5" thickBot="1" x14ac:dyDescent="0.25">
      <c r="A81" s="1" t="s">
        <v>528</v>
      </c>
      <c r="C81" s="173"/>
      <c r="D81" s="174"/>
      <c r="E81" s="175" t="s">
        <v>532</v>
      </c>
      <c r="F81" s="176"/>
      <c r="G81" s="176"/>
      <c r="H81" s="177">
        <v>9300</v>
      </c>
      <c r="I81" s="178">
        <v>11300</v>
      </c>
      <c r="J81" s="177"/>
      <c r="K81" s="178">
        <f t="shared" si="2"/>
        <v>1.2150537634408602</v>
      </c>
    </row>
    <row r="82" spans="1:11" ht="13.5" hidden="1" thickBot="1" x14ac:dyDescent="0.25">
      <c r="A82" s="1" t="s">
        <v>528</v>
      </c>
      <c r="C82" s="173"/>
      <c r="D82" s="174"/>
      <c r="E82" s="175"/>
      <c r="F82" s="176" t="s">
        <v>536</v>
      </c>
      <c r="G82" s="176" t="s">
        <v>1642</v>
      </c>
      <c r="H82" s="177"/>
      <c r="I82" s="178">
        <v>2000</v>
      </c>
      <c r="J82" s="177"/>
      <c r="K82" s="178" t="str">
        <f t="shared" si="2"/>
        <v>***</v>
      </c>
    </row>
    <row r="83" spans="1:11" ht="13.5" hidden="1" thickBot="1" x14ac:dyDescent="0.25">
      <c r="A83" s="1" t="s">
        <v>528</v>
      </c>
      <c r="C83" s="173"/>
      <c r="D83" s="174"/>
      <c r="E83" s="175"/>
      <c r="F83" s="176" t="s">
        <v>538</v>
      </c>
      <c r="G83" s="176" t="s">
        <v>1642</v>
      </c>
      <c r="H83" s="177"/>
      <c r="I83" s="178">
        <v>9300</v>
      </c>
      <c r="J83" s="177"/>
      <c r="K83" s="178" t="str">
        <f t="shared" si="2"/>
        <v>***</v>
      </c>
    </row>
    <row r="84" spans="1:11" ht="13.5" thickBot="1" x14ac:dyDescent="0.25">
      <c r="A84" s="1" t="s">
        <v>12</v>
      </c>
      <c r="C84" s="171" t="s">
        <v>1643</v>
      </c>
      <c r="D84" s="172"/>
      <c r="E84" s="144"/>
      <c r="F84" s="9"/>
      <c r="G84" s="9"/>
      <c r="H84" s="179" t="s">
        <v>551</v>
      </c>
      <c r="I84" s="180">
        <v>193321.5</v>
      </c>
      <c r="J84" s="179"/>
      <c r="K84" s="180" t="s">
        <v>25</v>
      </c>
    </row>
    <row r="85" spans="1:11" ht="13.5" thickBot="1" x14ac:dyDescent="0.25">
      <c r="A85" s="1" t="s">
        <v>12</v>
      </c>
      <c r="C85" s="171" t="s">
        <v>366</v>
      </c>
      <c r="D85" s="172"/>
      <c r="E85" s="144"/>
      <c r="F85" s="9"/>
      <c r="G85" s="9"/>
      <c r="H85" s="27"/>
      <c r="I85" s="15"/>
      <c r="J85" s="27"/>
      <c r="K85" s="15"/>
    </row>
    <row r="86" spans="1:11" x14ac:dyDescent="0.2">
      <c r="A86" s="1" t="s">
        <v>13</v>
      </c>
      <c r="C86" s="19" t="s">
        <v>1644</v>
      </c>
      <c r="D86" s="25" t="s">
        <v>1645</v>
      </c>
      <c r="E86" s="20" t="s">
        <v>1646</v>
      </c>
      <c r="F86" s="21"/>
      <c r="G86" s="21"/>
      <c r="H86" s="28">
        <v>108344.4</v>
      </c>
      <c r="I86" s="29">
        <v>111081.4</v>
      </c>
      <c r="J86" s="28" t="s">
        <v>15</v>
      </c>
      <c r="K86" s="29">
        <f t="shared" ref="K86:K110" si="3">IF(H86=0,"***",I86/H86)</f>
        <v>1.0252620347706018</v>
      </c>
    </row>
    <row r="87" spans="1:11" x14ac:dyDescent="0.2">
      <c r="A87" s="1" t="s">
        <v>16</v>
      </c>
      <c r="C87" s="22"/>
      <c r="D87" s="157"/>
      <c r="E87" s="23" t="s">
        <v>1647</v>
      </c>
      <c r="F87" s="24"/>
      <c r="G87" s="24"/>
      <c r="H87" s="30">
        <v>108344.4</v>
      </c>
      <c r="I87" s="31">
        <v>111081.4</v>
      </c>
      <c r="J87" s="30"/>
      <c r="K87" s="31">
        <f t="shared" si="3"/>
        <v>1.0252620347706018</v>
      </c>
    </row>
    <row r="88" spans="1:11" x14ac:dyDescent="0.2">
      <c r="A88" s="1" t="s">
        <v>528</v>
      </c>
      <c r="C88" s="173"/>
      <c r="D88" s="174"/>
      <c r="E88" s="175" t="s">
        <v>529</v>
      </c>
      <c r="F88" s="176"/>
      <c r="G88" s="176"/>
      <c r="H88" s="177">
        <v>108344.4</v>
      </c>
      <c r="I88" s="178">
        <v>111081.4</v>
      </c>
      <c r="J88" s="177"/>
      <c r="K88" s="178">
        <f t="shared" si="3"/>
        <v>1.0252620347706018</v>
      </c>
    </row>
    <row r="89" spans="1:11" hidden="1" x14ac:dyDescent="0.2">
      <c r="A89" s="1" t="s">
        <v>528</v>
      </c>
      <c r="C89" s="173"/>
      <c r="D89" s="174"/>
      <c r="E89" s="175"/>
      <c r="F89" s="176" t="s">
        <v>530</v>
      </c>
      <c r="G89" s="176" t="s">
        <v>1648</v>
      </c>
      <c r="H89" s="177"/>
      <c r="I89" s="178">
        <v>111081.4</v>
      </c>
      <c r="J89" s="177"/>
      <c r="K89" s="178" t="str">
        <f t="shared" si="3"/>
        <v>***</v>
      </c>
    </row>
    <row r="90" spans="1:11" x14ac:dyDescent="0.2">
      <c r="A90" s="1" t="s">
        <v>13</v>
      </c>
      <c r="C90" s="19" t="s">
        <v>1649</v>
      </c>
      <c r="D90" s="25" t="s">
        <v>1650</v>
      </c>
      <c r="E90" s="20" t="s">
        <v>1651</v>
      </c>
      <c r="F90" s="21"/>
      <c r="G90" s="21"/>
      <c r="H90" s="28">
        <v>8034</v>
      </c>
      <c r="I90" s="29">
        <v>9434</v>
      </c>
      <c r="J90" s="28" t="s">
        <v>15</v>
      </c>
      <c r="K90" s="29">
        <f t="shared" si="3"/>
        <v>1.1742593975603683</v>
      </c>
    </row>
    <row r="91" spans="1:11" x14ac:dyDescent="0.2">
      <c r="A91" s="1" t="s">
        <v>16</v>
      </c>
      <c r="C91" s="22"/>
      <c r="D91" s="157"/>
      <c r="E91" s="23" t="s">
        <v>17</v>
      </c>
      <c r="F91" s="24"/>
      <c r="G91" s="24"/>
      <c r="H91" s="30">
        <v>8034</v>
      </c>
      <c r="I91" s="31">
        <v>9434</v>
      </c>
      <c r="J91" s="30"/>
      <c r="K91" s="31">
        <f t="shared" si="3"/>
        <v>1.1742593975603683</v>
      </c>
    </row>
    <row r="92" spans="1:11" x14ac:dyDescent="0.2">
      <c r="A92" s="1" t="s">
        <v>528</v>
      </c>
      <c r="C92" s="173"/>
      <c r="D92" s="174"/>
      <c r="E92" s="175" t="s">
        <v>532</v>
      </c>
      <c r="F92" s="176"/>
      <c r="G92" s="176"/>
      <c r="H92" s="177">
        <v>8034</v>
      </c>
      <c r="I92" s="178">
        <v>9434</v>
      </c>
      <c r="J92" s="177"/>
      <c r="K92" s="178">
        <f t="shared" si="3"/>
        <v>1.1742593975603683</v>
      </c>
    </row>
    <row r="93" spans="1:11" hidden="1" x14ac:dyDescent="0.2">
      <c r="A93" s="1" t="s">
        <v>528</v>
      </c>
      <c r="C93" s="173"/>
      <c r="D93" s="174"/>
      <c r="E93" s="175"/>
      <c r="F93" s="176" t="s">
        <v>538</v>
      </c>
      <c r="G93" s="176" t="s">
        <v>611</v>
      </c>
      <c r="H93" s="177"/>
      <c r="I93" s="178">
        <v>1680</v>
      </c>
      <c r="J93" s="177"/>
      <c r="K93" s="178" t="str">
        <f t="shared" si="3"/>
        <v>***</v>
      </c>
    </row>
    <row r="94" spans="1:11" hidden="1" x14ac:dyDescent="0.2">
      <c r="A94" s="1" t="s">
        <v>528</v>
      </c>
      <c r="C94" s="173"/>
      <c r="D94" s="174"/>
      <c r="E94" s="175"/>
      <c r="F94" s="176" t="s">
        <v>794</v>
      </c>
      <c r="G94" s="176" t="s">
        <v>1652</v>
      </c>
      <c r="H94" s="177"/>
      <c r="I94" s="178">
        <v>1000</v>
      </c>
      <c r="J94" s="177"/>
      <c r="K94" s="178" t="str">
        <f t="shared" si="3"/>
        <v>***</v>
      </c>
    </row>
    <row r="95" spans="1:11" hidden="1" x14ac:dyDescent="0.2">
      <c r="A95" s="1" t="s">
        <v>528</v>
      </c>
      <c r="C95" s="173"/>
      <c r="D95" s="174"/>
      <c r="E95" s="175"/>
      <c r="F95" s="176" t="s">
        <v>1453</v>
      </c>
      <c r="G95" s="176" t="s">
        <v>479</v>
      </c>
      <c r="H95" s="177"/>
      <c r="I95" s="178">
        <v>1284</v>
      </c>
      <c r="J95" s="177"/>
      <c r="K95" s="178" t="str">
        <f t="shared" si="3"/>
        <v>***</v>
      </c>
    </row>
    <row r="96" spans="1:11" hidden="1" x14ac:dyDescent="0.2">
      <c r="A96" s="1" t="s">
        <v>528</v>
      </c>
      <c r="C96" s="173"/>
      <c r="D96" s="174"/>
      <c r="E96" s="175"/>
      <c r="F96" s="176" t="s">
        <v>1453</v>
      </c>
      <c r="G96" s="176" t="s">
        <v>1630</v>
      </c>
      <c r="H96" s="177"/>
      <c r="I96" s="178">
        <v>500</v>
      </c>
      <c r="J96" s="177"/>
      <c r="K96" s="178" t="str">
        <f t="shared" si="3"/>
        <v>***</v>
      </c>
    </row>
    <row r="97" spans="1:11" hidden="1" x14ac:dyDescent="0.2">
      <c r="A97" s="1" t="s">
        <v>528</v>
      </c>
      <c r="C97" s="173"/>
      <c r="D97" s="174"/>
      <c r="E97" s="175"/>
      <c r="F97" s="176" t="s">
        <v>1454</v>
      </c>
      <c r="G97" s="176" t="s">
        <v>1631</v>
      </c>
      <c r="H97" s="177"/>
      <c r="I97" s="178">
        <v>70</v>
      </c>
      <c r="J97" s="177"/>
      <c r="K97" s="178" t="str">
        <f t="shared" si="3"/>
        <v>***</v>
      </c>
    </row>
    <row r="98" spans="1:11" hidden="1" x14ac:dyDescent="0.2">
      <c r="A98" s="1" t="s">
        <v>528</v>
      </c>
      <c r="C98" s="173"/>
      <c r="D98" s="174"/>
      <c r="E98" s="175"/>
      <c r="F98" s="176" t="s">
        <v>548</v>
      </c>
      <c r="G98" s="176" t="s">
        <v>1653</v>
      </c>
      <c r="H98" s="177"/>
      <c r="I98" s="178">
        <v>4900</v>
      </c>
      <c r="J98" s="177"/>
      <c r="K98" s="178" t="str">
        <f t="shared" si="3"/>
        <v>***</v>
      </c>
    </row>
    <row r="99" spans="1:11" x14ac:dyDescent="0.2">
      <c r="A99" s="1" t="s">
        <v>13</v>
      </c>
      <c r="C99" s="19" t="s">
        <v>1649</v>
      </c>
      <c r="D99" s="25" t="s">
        <v>1654</v>
      </c>
      <c r="E99" s="20" t="s">
        <v>1655</v>
      </c>
      <c r="F99" s="21"/>
      <c r="G99" s="21"/>
      <c r="H99" s="28">
        <v>3000</v>
      </c>
      <c r="I99" s="29">
        <v>1000</v>
      </c>
      <c r="J99" s="28" t="s">
        <v>15</v>
      </c>
      <c r="K99" s="29">
        <f t="shared" si="3"/>
        <v>0.33333333333333331</v>
      </c>
    </row>
    <row r="100" spans="1:11" x14ac:dyDescent="0.2">
      <c r="A100" s="1" t="s">
        <v>16</v>
      </c>
      <c r="C100" s="22"/>
      <c r="D100" s="157"/>
      <c r="E100" s="23" t="s">
        <v>17</v>
      </c>
      <c r="F100" s="24"/>
      <c r="G100" s="24"/>
      <c r="H100" s="30">
        <v>3000</v>
      </c>
      <c r="I100" s="31">
        <v>1000</v>
      </c>
      <c r="J100" s="30"/>
      <c r="K100" s="31">
        <f t="shared" si="3"/>
        <v>0.33333333333333331</v>
      </c>
    </row>
    <row r="101" spans="1:11" x14ac:dyDescent="0.2">
      <c r="A101" s="1" t="s">
        <v>528</v>
      </c>
      <c r="C101" s="173"/>
      <c r="D101" s="174"/>
      <c r="E101" s="175" t="s">
        <v>532</v>
      </c>
      <c r="F101" s="176"/>
      <c r="G101" s="176"/>
      <c r="H101" s="177">
        <v>3000</v>
      </c>
      <c r="I101" s="178">
        <v>1000</v>
      </c>
      <c r="J101" s="177"/>
      <c r="K101" s="178">
        <f t="shared" si="3"/>
        <v>0.33333333333333331</v>
      </c>
    </row>
    <row r="102" spans="1:11" hidden="1" x14ac:dyDescent="0.2">
      <c r="A102" s="1" t="s">
        <v>528</v>
      </c>
      <c r="C102" s="173"/>
      <c r="D102" s="174"/>
      <c r="E102" s="175"/>
      <c r="F102" s="176" t="s">
        <v>538</v>
      </c>
      <c r="G102" s="176" t="s">
        <v>1656</v>
      </c>
      <c r="H102" s="177"/>
      <c r="I102" s="178">
        <v>1000</v>
      </c>
      <c r="J102" s="177"/>
      <c r="K102" s="178" t="str">
        <f t="shared" si="3"/>
        <v>***</v>
      </c>
    </row>
    <row r="103" spans="1:11" x14ac:dyDescent="0.2">
      <c r="A103" s="1" t="s">
        <v>13</v>
      </c>
      <c r="C103" s="19" t="s">
        <v>20</v>
      </c>
      <c r="D103" s="25" t="s">
        <v>1657</v>
      </c>
      <c r="E103" s="20" t="s">
        <v>1658</v>
      </c>
      <c r="F103" s="21"/>
      <c r="G103" s="21"/>
      <c r="H103" s="28">
        <v>3</v>
      </c>
      <c r="I103" s="29">
        <v>3</v>
      </c>
      <c r="J103" s="28" t="s">
        <v>15</v>
      </c>
      <c r="K103" s="29">
        <f t="shared" si="3"/>
        <v>1</v>
      </c>
    </row>
    <row r="104" spans="1:11" x14ac:dyDescent="0.2">
      <c r="A104" s="1" t="s">
        <v>16</v>
      </c>
      <c r="C104" s="22"/>
      <c r="D104" s="157"/>
      <c r="E104" s="23" t="s">
        <v>1647</v>
      </c>
      <c r="F104" s="24"/>
      <c r="G104" s="24"/>
      <c r="H104" s="30">
        <v>3</v>
      </c>
      <c r="I104" s="31">
        <v>3</v>
      </c>
      <c r="J104" s="30"/>
      <c r="K104" s="31">
        <f t="shared" si="3"/>
        <v>1</v>
      </c>
    </row>
    <row r="105" spans="1:11" x14ac:dyDescent="0.2">
      <c r="A105" s="1" t="s">
        <v>528</v>
      </c>
      <c r="C105" s="173"/>
      <c r="D105" s="174"/>
      <c r="E105" s="175" t="s">
        <v>532</v>
      </c>
      <c r="F105" s="176"/>
      <c r="G105" s="176"/>
      <c r="H105" s="177">
        <v>3</v>
      </c>
      <c r="I105" s="178">
        <v>3</v>
      </c>
      <c r="J105" s="177"/>
      <c r="K105" s="178">
        <f t="shared" si="3"/>
        <v>1</v>
      </c>
    </row>
    <row r="106" spans="1:11" hidden="1" x14ac:dyDescent="0.2">
      <c r="A106" s="1" t="s">
        <v>528</v>
      </c>
      <c r="C106" s="173"/>
      <c r="D106" s="174"/>
      <c r="E106" s="175"/>
      <c r="F106" s="176" t="s">
        <v>1445</v>
      </c>
      <c r="G106" s="176" t="s">
        <v>1659</v>
      </c>
      <c r="H106" s="177"/>
      <c r="I106" s="178">
        <v>3</v>
      </c>
      <c r="J106" s="177"/>
      <c r="K106" s="178" t="str">
        <f t="shared" si="3"/>
        <v>***</v>
      </c>
    </row>
    <row r="107" spans="1:11" x14ac:dyDescent="0.2">
      <c r="A107" s="1" t="s">
        <v>13</v>
      </c>
      <c r="C107" s="19" t="s">
        <v>20</v>
      </c>
      <c r="D107" s="25" t="s">
        <v>1660</v>
      </c>
      <c r="E107" s="20" t="s">
        <v>1661</v>
      </c>
      <c r="F107" s="21"/>
      <c r="G107" s="21"/>
      <c r="H107" s="28">
        <v>5000</v>
      </c>
      <c r="I107" s="29">
        <v>3000</v>
      </c>
      <c r="J107" s="28" t="s">
        <v>15</v>
      </c>
      <c r="K107" s="29">
        <f t="shared" si="3"/>
        <v>0.6</v>
      </c>
    </row>
    <row r="108" spans="1:11" x14ac:dyDescent="0.2">
      <c r="A108" s="1" t="s">
        <v>16</v>
      </c>
      <c r="C108" s="22"/>
      <c r="D108" s="157"/>
      <c r="E108" s="23" t="s">
        <v>1647</v>
      </c>
      <c r="F108" s="24"/>
      <c r="G108" s="24"/>
      <c r="H108" s="30">
        <v>5000</v>
      </c>
      <c r="I108" s="31">
        <v>3000</v>
      </c>
      <c r="J108" s="30"/>
      <c r="K108" s="31">
        <f t="shared" si="3"/>
        <v>0.6</v>
      </c>
    </row>
    <row r="109" spans="1:11" ht="13.5" thickBot="1" x14ac:dyDescent="0.25">
      <c r="A109" s="1" t="s">
        <v>528</v>
      </c>
      <c r="C109" s="173"/>
      <c r="D109" s="174"/>
      <c r="E109" s="175" t="s">
        <v>532</v>
      </c>
      <c r="F109" s="176"/>
      <c r="G109" s="176"/>
      <c r="H109" s="177">
        <v>5000</v>
      </c>
      <c r="I109" s="178">
        <v>3000</v>
      </c>
      <c r="J109" s="177"/>
      <c r="K109" s="178">
        <f t="shared" si="3"/>
        <v>0.6</v>
      </c>
    </row>
    <row r="110" spans="1:11" ht="13.5" hidden="1" thickBot="1" x14ac:dyDescent="0.25">
      <c r="A110" s="1" t="s">
        <v>528</v>
      </c>
      <c r="C110" s="173"/>
      <c r="D110" s="174"/>
      <c r="E110" s="175"/>
      <c r="F110" s="176" t="s">
        <v>538</v>
      </c>
      <c r="G110" s="176" t="s">
        <v>1662</v>
      </c>
      <c r="H110" s="177"/>
      <c r="I110" s="178">
        <v>3000</v>
      </c>
      <c r="J110" s="177"/>
      <c r="K110" s="178" t="str">
        <f t="shared" si="3"/>
        <v>***</v>
      </c>
    </row>
    <row r="111" spans="1:11" ht="13.5" thickBot="1" x14ac:dyDescent="0.25">
      <c r="A111" s="1" t="s">
        <v>12</v>
      </c>
      <c r="C111" s="171" t="s">
        <v>341</v>
      </c>
      <c r="D111" s="172"/>
      <c r="E111" s="144"/>
      <c r="F111" s="9"/>
      <c r="G111" s="9"/>
      <c r="H111" s="179" t="s">
        <v>551</v>
      </c>
      <c r="I111" s="180">
        <v>124518.39999999999</v>
      </c>
      <c r="J111" s="179"/>
      <c r="K111" s="180" t="s">
        <v>25</v>
      </c>
    </row>
    <row r="112" spans="1:11" ht="13.5" thickBot="1" x14ac:dyDescent="0.25">
      <c r="A112" s="1" t="s">
        <v>12</v>
      </c>
      <c r="C112" s="171" t="s">
        <v>342</v>
      </c>
      <c r="D112" s="172"/>
      <c r="E112" s="144"/>
      <c r="F112" s="9"/>
      <c r="G112" s="9"/>
      <c r="H112" s="27"/>
      <c r="I112" s="15"/>
      <c r="J112" s="27"/>
      <c r="K112" s="15"/>
    </row>
    <row r="113" spans="1:11" x14ac:dyDescent="0.2">
      <c r="A113" s="1" t="s">
        <v>13</v>
      </c>
      <c r="C113" s="19" t="s">
        <v>1663</v>
      </c>
      <c r="D113" s="25" t="s">
        <v>1664</v>
      </c>
      <c r="E113" s="20" t="s">
        <v>1665</v>
      </c>
      <c r="F113" s="21"/>
      <c r="G113" s="21"/>
      <c r="H113" s="28">
        <v>11000</v>
      </c>
      <c r="I113" s="29">
        <v>11000</v>
      </c>
      <c r="J113" s="28" t="s">
        <v>15</v>
      </c>
      <c r="K113" s="29">
        <f>IF(H113=0,"***",I113/H113)</f>
        <v>1</v>
      </c>
    </row>
    <row r="114" spans="1:11" x14ac:dyDescent="0.2">
      <c r="A114" s="1" t="s">
        <v>16</v>
      </c>
      <c r="C114" s="22"/>
      <c r="D114" s="157"/>
      <c r="E114" s="23" t="s">
        <v>18</v>
      </c>
      <c r="F114" s="24"/>
      <c r="G114" s="24"/>
      <c r="H114" s="30">
        <v>11000</v>
      </c>
      <c r="I114" s="31">
        <v>11000</v>
      </c>
      <c r="J114" s="30"/>
      <c r="K114" s="31">
        <f>IF(H114=0,"***",I114/H114)</f>
        <v>1</v>
      </c>
    </row>
    <row r="115" spans="1:11" ht="13.5" thickBot="1" x14ac:dyDescent="0.25">
      <c r="A115" s="1" t="s">
        <v>528</v>
      </c>
      <c r="C115" s="173"/>
      <c r="D115" s="174"/>
      <c r="E115" s="175" t="s">
        <v>532</v>
      </c>
      <c r="F115" s="176"/>
      <c r="G115" s="176"/>
      <c r="H115" s="177">
        <v>11000</v>
      </c>
      <c r="I115" s="178">
        <v>11000</v>
      </c>
      <c r="J115" s="177"/>
      <c r="K115" s="178">
        <f>IF(H115=0,"***",I115/H115)</f>
        <v>1</v>
      </c>
    </row>
    <row r="116" spans="1:11" ht="13.5" hidden="1" thickBot="1" x14ac:dyDescent="0.25">
      <c r="A116" s="1" t="s">
        <v>528</v>
      </c>
      <c r="C116" s="173"/>
      <c r="D116" s="174"/>
      <c r="E116" s="175"/>
      <c r="F116" s="176" t="s">
        <v>536</v>
      </c>
      <c r="G116" s="176" t="s">
        <v>1666</v>
      </c>
      <c r="H116" s="177"/>
      <c r="I116" s="178">
        <v>8500</v>
      </c>
      <c r="J116" s="177"/>
      <c r="K116" s="178" t="str">
        <f>IF(H116=0,"***",I116/H116)</f>
        <v>***</v>
      </c>
    </row>
    <row r="117" spans="1:11" ht="13.5" hidden="1" thickBot="1" x14ac:dyDescent="0.25">
      <c r="A117" s="1" t="s">
        <v>528</v>
      </c>
      <c r="C117" s="173"/>
      <c r="D117" s="174"/>
      <c r="E117" s="175"/>
      <c r="F117" s="176" t="s">
        <v>794</v>
      </c>
      <c r="G117" s="176" t="s">
        <v>1666</v>
      </c>
      <c r="H117" s="177"/>
      <c r="I117" s="178">
        <v>2500</v>
      </c>
      <c r="J117" s="177"/>
      <c r="K117" s="178" t="str">
        <f>IF(H117=0,"***",I117/H117)</f>
        <v>***</v>
      </c>
    </row>
    <row r="118" spans="1:11" ht="13.5" thickBot="1" x14ac:dyDescent="0.25">
      <c r="A118" s="1" t="s">
        <v>12</v>
      </c>
      <c r="C118" s="171" t="s">
        <v>343</v>
      </c>
      <c r="D118" s="172"/>
      <c r="E118" s="144"/>
      <c r="F118" s="9"/>
      <c r="G118" s="9"/>
      <c r="H118" s="179" t="s">
        <v>551</v>
      </c>
      <c r="I118" s="180">
        <v>11000</v>
      </c>
      <c r="J118" s="179"/>
      <c r="K118" s="180" t="s">
        <v>25</v>
      </c>
    </row>
    <row r="119" spans="1:11" ht="13.5" thickBot="1" x14ac:dyDescent="0.25">
      <c r="A119" s="1" t="s">
        <v>21</v>
      </c>
      <c r="C119" s="6" t="s">
        <v>22</v>
      </c>
      <c r="D119" s="12"/>
      <c r="E119" s="7"/>
      <c r="F119" s="8"/>
      <c r="G119" s="8"/>
      <c r="H119" s="181" t="s">
        <v>551</v>
      </c>
      <c r="I119" s="182">
        <f>SUM(I13:I118)/5</f>
        <v>1046502.5000000003</v>
      </c>
      <c r="J119" s="181" t="e">
        <f>I119-#REF!</f>
        <v>#REF!</v>
      </c>
      <c r="K119" s="183" t="s">
        <v>25</v>
      </c>
    </row>
    <row r="120" spans="1:11" x14ac:dyDescent="0.2">
      <c r="A120" s="1" t="s">
        <v>1</v>
      </c>
      <c r="D120" s="11"/>
      <c r="H120" s="26"/>
      <c r="I120" s="26"/>
      <c r="J120" s="26"/>
      <c r="K120" s="26"/>
    </row>
  </sheetData>
  <mergeCells count="1">
    <mergeCell ref="H10:K10"/>
  </mergeCells>
  <printOptions horizontalCentered="1"/>
  <pageMargins left="0.39370078740157483" right="0.39370078740157483" top="0.98425196850393704" bottom="0.78740157480314965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Sumář</vt:lpstr>
      <vt:lpstr>kap. 01</vt:lpstr>
      <vt:lpstr>kap. 02</vt:lpstr>
      <vt:lpstr>kap. 03</vt:lpstr>
      <vt:lpstr>kap. 04</vt:lpstr>
      <vt:lpstr>kap. 05</vt:lpstr>
      <vt:lpstr>kap. 06</vt:lpstr>
      <vt:lpstr>kap. 07</vt:lpstr>
      <vt:lpstr>kap. 08</vt:lpstr>
      <vt:lpstr>kap. 09</vt:lpstr>
      <vt:lpstr>kap. 10</vt:lpstr>
      <vt:lpstr>Nové+odpadlé</vt:lpstr>
    </vt:vector>
  </TitlesOfParts>
  <Company>GORDIC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Ileček</dc:creator>
  <cp:lastModifiedBy>Žižlavská Ilona (MHMP, ROZ)</cp:lastModifiedBy>
  <cp:lastPrinted>2023-11-16T11:41:44Z</cp:lastPrinted>
  <dcterms:created xsi:type="dcterms:W3CDTF">2001-08-08T08:52:02Z</dcterms:created>
  <dcterms:modified xsi:type="dcterms:W3CDTF">2023-12-20T08:33:07Z</dcterms:modified>
</cp:coreProperties>
</file>