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3\SCHVÁLENY ROZPOČET  vl.HMP 2023 - Kuneš\"/>
    </mc:Choice>
  </mc:AlternateContent>
  <bookViews>
    <workbookView xWindow="975" yWindow="1560" windowWidth="25125" windowHeight="13170"/>
  </bookViews>
  <sheets>
    <sheet name="Kapitoly" sheetId="5" r:id="rId1"/>
    <sheet name="Kap.03" sheetId="2" r:id="rId2"/>
    <sheet name="Kap.09" sheetId="3" r:id="rId3"/>
    <sheet name="Kap. 10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F14" i="5"/>
  <c r="F10" i="5"/>
  <c r="F19" i="5" l="1"/>
  <c r="I24" i="4" l="1"/>
  <c r="H24" i="4"/>
  <c r="J24" i="4" s="1"/>
  <c r="G24" i="4"/>
  <c r="F24" i="4"/>
  <c r="E24" i="4"/>
  <c r="J21" i="4"/>
  <c r="J19" i="4"/>
  <c r="J17" i="4"/>
  <c r="J15" i="4"/>
  <c r="J13" i="4"/>
  <c r="I18" i="3"/>
  <c r="H18" i="3"/>
  <c r="J18" i="3" s="1"/>
  <c r="G18" i="3"/>
  <c r="F18" i="3"/>
  <c r="E18" i="3"/>
  <c r="J15" i="3"/>
  <c r="J13" i="3"/>
  <c r="I16" i="2"/>
  <c r="H16" i="2"/>
  <c r="G16" i="2"/>
  <c r="F16" i="2"/>
  <c r="J16" i="2" s="1"/>
  <c r="E16" i="2"/>
  <c r="J13" i="2"/>
</calcChain>
</file>

<file path=xl/sharedStrings.xml><?xml version="1.0" encoding="utf-8"?>
<sst xmlns="http://schemas.openxmlformats.org/spreadsheetml/2006/main" count="145" uniqueCount="55">
  <si>
    <t>NÁVRH ROZPOČTU KAPITÁLOVÝCH VÝDAJŮ - CELKOVÝ PŘEHLED O AKCÍCH</t>
  </si>
  <si>
    <t>PODLE ROZPOČTOVÝCH KAPITOL A SPRÁVCŮ (v tis. Kč)</t>
  </si>
  <si>
    <t>za VLASTNÍ HLAVNÍ MĚSTO PRAHU</t>
  </si>
  <si>
    <t/>
  </si>
  <si>
    <t>03 - Doprava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</si>
  <si>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</si>
  <si>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</si>
  <si>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</si>
  <si>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</si>
  <si>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</si>
  <si>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</si>
  <si>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</si>
  <si>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31.12.2021           (vč. účet. oprav)</t>
  </si>
  <si>
    <t>Rozpočet schválený na r.2022</t>
  </si>
  <si>
    <t>Rozpočet upravený na r.2022</t>
  </si>
  <si>
    <t>Návrh rozpočtu na rok 2023</t>
  </si>
  <si>
    <t>Zbývá dofinancovat celkem</t>
  </si>
  <si>
    <t>Správce: 0014 - Ing. Adam Scheinherr, Ph.D., MSc.</t>
  </si>
  <si>
    <t>Dopravní podnik hl.m.Prahy</t>
  </si>
  <si>
    <t>0042923</t>
  </si>
  <si>
    <t>I. provoz. úsek trasy D metra</t>
  </si>
  <si>
    <t>000000094 - Inv.trans/výdaj z rozp.HMP vč.nezp.výd. EU/EHP OPP</t>
  </si>
  <si>
    <t>Celkem správce: 0014 - Ing. Adam Scheinherr, Ph.D., MSc.</t>
  </si>
  <si>
    <t xml:space="preserve">KAPITÁLOVÉ VÝDAJE CELKEM </t>
  </si>
  <si>
    <t>09 - Vnitřní správa</t>
  </si>
  <si>
    <t>Správce: 0002 - MUDr. Zdeněk Hřib</t>
  </si>
  <si>
    <t>MHMP - FON</t>
  </si>
  <si>
    <t>2000000</t>
  </si>
  <si>
    <t>OPPPR Spolufinancování projektů</t>
  </si>
  <si>
    <t>000000000 - Zdroje HMP</t>
  </si>
  <si>
    <t>2000002</t>
  </si>
  <si>
    <t>OPPPR - Předfinancování podílu EU</t>
  </si>
  <si>
    <t>Celkem správce: 0002 - MUDr. Zdeněk Hřib</t>
  </si>
  <si>
    <t>10 - Pokladní správa</t>
  </si>
  <si>
    <t>Správce: 013 - Pavel Vyhnánek, M.A.</t>
  </si>
  <si>
    <t>MHMP - ROZ</t>
  </si>
  <si>
    <t>0042466</t>
  </si>
  <si>
    <t>MČ - investiční rezerva</t>
  </si>
  <si>
    <t>0042584</t>
  </si>
  <si>
    <t>Rezerva na spolufin.projektů EU/EHP</t>
  </si>
  <si>
    <t>0045767</t>
  </si>
  <si>
    <t>Rezerva pro zvýšení kapacit základního školství</t>
  </si>
  <si>
    <t>0046696</t>
  </si>
  <si>
    <t>MČ - investiční rezerva - kompenzace</t>
  </si>
  <si>
    <t>0046697</t>
  </si>
  <si>
    <t>Rezerva na kapitálové výdaje r. 2023</t>
  </si>
  <si>
    <t>Celkem správce: 013 - Pavel Vyhnánek, M.A.</t>
  </si>
  <si>
    <t>v tis. Kč</t>
  </si>
  <si>
    <t>Kapitola</t>
  </si>
  <si>
    <t>CELKEM</t>
  </si>
  <si>
    <t>Správce: 0001 - doc. MUDr. Bohuslav Svoboda, CSc.</t>
  </si>
  <si>
    <t xml:space="preserve">Rozpočet KV na rok 2023 v členění dle kapitol HMP </t>
  </si>
  <si>
    <t xml:space="preserve"> KV 2023    </t>
  </si>
  <si>
    <t>K A P I T O L Y  C E L K E M</t>
  </si>
  <si>
    <t>Příloha č. 2d k usnesení Zastupitelstva HMP č. 1/34 ze dne 15.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</si>
</sst>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i/>
      <u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49" fontId="1" fillId="0" borderId="0" xfId="1" applyNumberFormat="1"/>
    <xf numFmtId="49" fontId="2" fillId="2" borderId="0" xfId="1" applyNumberFormat="1" applyFont="1" applyFill="1" applyAlignment="1">
      <alignment horizontal="centerContinuous" vertical="center"/>
    </xf>
    <xf numFmtId="4" fontId="2" fillId="2" borderId="0" xfId="1" applyNumberFormat="1" applyFont="1" applyFill="1" applyAlignment="1">
      <alignment horizontal="centerContinuous" vertical="center"/>
    </xf>
    <xf numFmtId="4" fontId="1" fillId="0" borderId="0" xfId="1" applyNumberFormat="1"/>
    <xf numFmtId="0" fontId="1" fillId="0" borderId="0" xfId="1"/>
    <xf numFmtId="49" fontId="2" fillId="0" borderId="0" xfId="1" applyNumberFormat="1" applyFont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 applyAlignment="1">
      <alignment wrapText="1"/>
    </xf>
    <xf numFmtId="4" fontId="5" fillId="0" borderId="0" xfId="1" applyNumberFormat="1" applyFont="1" applyAlignment="1">
      <alignment horizontal="right" wrapText="1"/>
    </xf>
    <xf numFmtId="4" fontId="1" fillId="0" borderId="0" xfId="1" applyNumberFormat="1" applyAlignment="1">
      <alignment wrapText="1"/>
    </xf>
    <xf numFmtId="164" fontId="1" fillId="0" borderId="0" xfId="1" applyNumberFormat="1"/>
    <xf numFmtId="49" fontId="6" fillId="3" borderId="1" xfId="1" applyNumberFormat="1" applyFont="1" applyFill="1" applyBorder="1" applyAlignment="1">
      <alignment horizontal="left" wrapText="1"/>
    </xf>
    <xf numFmtId="164" fontId="6" fillId="3" borderId="2" xfId="1" applyNumberFormat="1" applyFont="1" applyFill="1" applyBorder="1" applyAlignment="1">
      <alignment horizontal="left" wrapText="1"/>
    </xf>
    <xf numFmtId="49" fontId="6" fillId="3" borderId="3" xfId="1" applyNumberFormat="1" applyFont="1" applyFill="1" applyBorder="1" applyAlignment="1">
      <alignment horizontal="left" wrapText="1"/>
    </xf>
    <xf numFmtId="4" fontId="6" fillId="3" borderId="3" xfId="1" applyNumberFormat="1" applyFont="1" applyFill="1" applyBorder="1" applyAlignment="1">
      <alignment horizontal="left" wrapText="1"/>
    </xf>
    <xf numFmtId="49" fontId="7" fillId="0" borderId="4" xfId="1" applyNumberFormat="1" applyFont="1" applyBorder="1" applyAlignment="1">
      <alignment horizontal="center" vertical="top" wrapText="1"/>
    </xf>
    <xf numFmtId="164" fontId="7" fillId="0" borderId="5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" fontId="7" fillId="0" borderId="5" xfId="1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164" fontId="7" fillId="0" borderId="8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left" vertical="top" wrapText="1"/>
    </xf>
    <xf numFmtId="4" fontId="7" fillId="0" borderId="8" xfId="1" applyNumberFormat="1" applyFont="1" applyBorder="1" applyAlignment="1">
      <alignment horizontal="center" vertical="top" wrapText="1"/>
    </xf>
    <xf numFmtId="4" fontId="7" fillId="0" borderId="9" xfId="1" applyNumberFormat="1" applyFont="1" applyBorder="1" applyAlignment="1">
      <alignment horizontal="center" vertical="top" wrapText="1"/>
    </xf>
    <xf numFmtId="49" fontId="7" fillId="4" borderId="1" xfId="1" applyNumberFormat="1" applyFont="1" applyFill="1" applyBorder="1"/>
    <xf numFmtId="164" fontId="7" fillId="4" borderId="2" xfId="1" applyNumberFormat="1" applyFont="1" applyFill="1" applyBorder="1"/>
    <xf numFmtId="49" fontId="7" fillId="4" borderId="3" xfId="1" applyNumberFormat="1" applyFont="1" applyFill="1" applyBorder="1"/>
    <xf numFmtId="4" fontId="7" fillId="4" borderId="10" xfId="1" applyNumberFormat="1" applyFont="1" applyFill="1" applyBorder="1" applyAlignment="1">
      <alignment wrapText="1"/>
    </xf>
    <xf numFmtId="4" fontId="7" fillId="4" borderId="3" xfId="1" applyNumberFormat="1" applyFont="1" applyFill="1" applyBorder="1" applyAlignment="1">
      <alignment wrapText="1"/>
    </xf>
    <xf numFmtId="49" fontId="7" fillId="0" borderId="11" xfId="1" applyNumberFormat="1" applyFont="1" applyBorder="1" applyAlignment="1">
      <alignment horizontal="left"/>
    </xf>
    <xf numFmtId="164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left"/>
    </xf>
    <xf numFmtId="4" fontId="7" fillId="0" borderId="12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wrapText="1"/>
    </xf>
    <xf numFmtId="49" fontId="8" fillId="0" borderId="11" xfId="1" applyNumberFormat="1" applyFont="1" applyBorder="1" applyAlignment="1">
      <alignment horizontal="left"/>
    </xf>
    <xf numFmtId="164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4" fontId="8" fillId="0" borderId="12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wrapText="1"/>
    </xf>
    <xf numFmtId="49" fontId="6" fillId="3" borderId="1" xfId="1" applyNumberFormat="1" applyFont="1" applyFill="1" applyBorder="1" applyAlignment="1">
      <alignment horizontal="left"/>
    </xf>
    <xf numFmtId="164" fontId="6" fillId="3" borderId="2" xfId="1" applyNumberFormat="1" applyFont="1" applyFill="1" applyBorder="1" applyAlignment="1">
      <alignment horizontal="left"/>
    </xf>
    <xf numFmtId="49" fontId="6" fillId="3" borderId="3" xfId="1" applyNumberFormat="1" applyFont="1" applyFill="1" applyBorder="1" applyAlignment="1">
      <alignment horizontal="left"/>
    </xf>
    <xf numFmtId="4" fontId="7" fillId="3" borderId="14" xfId="1" applyNumberFormat="1" applyFont="1" applyFill="1" applyBorder="1" applyAlignment="1">
      <alignment horizontal="right" wrapText="1"/>
    </xf>
    <xf numFmtId="4" fontId="7" fillId="3" borderId="15" xfId="1" applyNumberFormat="1" applyFont="1" applyFill="1" applyBorder="1" applyAlignment="1">
      <alignment horizontal="right" wrapText="1"/>
    </xf>
    <xf numFmtId="4" fontId="7" fillId="3" borderId="3" xfId="1" applyNumberFormat="1" applyFont="1" applyFill="1" applyBorder="1" applyAlignment="1">
      <alignment horizontal="right" wrapText="1"/>
    </xf>
    <xf numFmtId="4" fontId="8" fillId="0" borderId="0" xfId="1" applyNumberFormat="1" applyFont="1" applyAlignment="1">
      <alignment horizontal="right" wrapText="1"/>
    </xf>
    <xf numFmtId="0" fontId="1" fillId="0" borderId="0" xfId="2"/>
    <xf numFmtId="0" fontId="1" fillId="5" borderId="0" xfId="2" applyFill="1"/>
    <xf numFmtId="0" fontId="1" fillId="5" borderId="0" xfId="2" applyFill="1" applyAlignment="1">
      <alignment horizontal="right"/>
    </xf>
    <xf numFmtId="0" fontId="1" fillId="6" borderId="2" xfId="2" applyFill="1" applyBorder="1"/>
    <xf numFmtId="0" fontId="12" fillId="6" borderId="2" xfId="2" applyFont="1" applyFill="1" applyBorder="1"/>
    <xf numFmtId="0" fontId="1" fillId="5" borderId="23" xfId="2" applyFill="1" applyBorder="1"/>
    <xf numFmtId="0" fontId="12" fillId="8" borderId="1" xfId="2" applyFont="1" applyFill="1" applyBorder="1"/>
    <xf numFmtId="0" fontId="1" fillId="8" borderId="2" xfId="2" applyFill="1" applyBorder="1"/>
    <xf numFmtId="4" fontId="12" fillId="8" borderId="25" xfId="2" applyNumberFormat="1" applyFont="1" applyFill="1" applyBorder="1"/>
    <xf numFmtId="0" fontId="1" fillId="5" borderId="1" xfId="2" applyFill="1" applyBorder="1"/>
    <xf numFmtId="0" fontId="12" fillId="5" borderId="2" xfId="2" applyFont="1" applyFill="1" applyBorder="1"/>
    <xf numFmtId="0" fontId="1" fillId="5" borderId="2" xfId="2" applyFill="1" applyBorder="1"/>
    <xf numFmtId="4" fontId="12" fillId="6" borderId="25" xfId="2" applyNumberFormat="1" applyFont="1" applyFill="1" applyBorder="1"/>
    <xf numFmtId="0" fontId="1" fillId="0" borderId="26" xfId="2" applyBorder="1"/>
    <xf numFmtId="49" fontId="13" fillId="6" borderId="24" xfId="4" applyNumberFormat="1" applyFont="1" applyFill="1" applyBorder="1" applyAlignment="1">
      <alignment horizontal="left"/>
    </xf>
    <xf numFmtId="4" fontId="12" fillId="6" borderId="3" xfId="2" applyNumberFormat="1" applyFont="1" applyFill="1" applyBorder="1"/>
    <xf numFmtId="49" fontId="13" fillId="6" borderId="1" xfId="6" applyNumberFormat="1" applyFont="1" applyFill="1" applyBorder="1" applyAlignment="1">
      <alignment horizontal="left"/>
    </xf>
    <xf numFmtId="49" fontId="2" fillId="0" borderId="20" xfId="6" applyNumberFormat="1" applyFont="1" applyBorder="1" applyAlignment="1">
      <alignment horizontal="left"/>
    </xf>
    <xf numFmtId="49" fontId="1" fillId="0" borderId="27" xfId="6" applyNumberFormat="1" applyBorder="1"/>
    <xf numFmtId="4" fontId="1" fillId="0" borderId="20" xfId="2" applyNumberFormat="1" applyBorder="1"/>
    <xf numFmtId="0" fontId="12" fillId="8" borderId="2" xfId="2" applyFont="1" applyFill="1" applyBorder="1"/>
    <xf numFmtId="0" fontId="12" fillId="7" borderId="18" xfId="2" applyFont="1" applyFill="1" applyBorder="1"/>
    <xf numFmtId="0" fontId="1" fillId="7" borderId="18" xfId="2" applyFill="1" applyBorder="1"/>
    <xf numFmtId="0" fontId="1" fillId="5" borderId="17" xfId="2" applyFill="1" applyBorder="1"/>
    <xf numFmtId="0" fontId="12" fillId="5" borderId="18" xfId="2" applyFont="1" applyFill="1" applyBorder="1"/>
    <xf numFmtId="0" fontId="1" fillId="5" borderId="18" xfId="2" applyFill="1" applyBorder="1"/>
    <xf numFmtId="0" fontId="14" fillId="6" borderId="1" xfId="2" applyFont="1" applyFill="1" applyBorder="1"/>
    <xf numFmtId="0" fontId="1" fillId="6" borderId="3" xfId="2" applyFill="1" applyBorder="1"/>
    <xf numFmtId="4" fontId="14" fillId="6" borderId="25" xfId="2" applyNumberFormat="1" applyFont="1" applyFill="1" applyBorder="1"/>
    <xf numFmtId="49" fontId="13" fillId="6" borderId="1" xfId="5" applyNumberFormat="1" applyFont="1" applyFill="1" applyBorder="1" applyAlignment="1">
      <alignment horizontal="left"/>
    </xf>
    <xf numFmtId="0" fontId="1" fillId="5" borderId="25" xfId="2" applyFill="1" applyBorder="1"/>
    <xf numFmtId="4" fontId="12" fillId="0" borderId="3" xfId="2" applyNumberFormat="1" applyFont="1" applyBorder="1"/>
    <xf numFmtId="4" fontId="12" fillId="7" borderId="19" xfId="2" applyNumberFormat="1" applyFont="1" applyFill="1" applyBorder="1"/>
    <xf numFmtId="4" fontId="12" fillId="0" borderId="19" xfId="2" applyNumberFormat="1" applyFont="1" applyBorder="1"/>
    <xf numFmtId="49" fontId="9" fillId="5" borderId="0" xfId="2" applyNumberFormat="1" applyFont="1" applyFill="1" applyAlignment="1">
      <alignment horizontal="center" wrapText="1"/>
    </xf>
    <xf numFmtId="0" fontId="10" fillId="0" borderId="0" xfId="3" applyAlignment="1">
      <alignment wrapText="1"/>
    </xf>
    <xf numFmtId="0" fontId="1" fillId="5" borderId="16" xfId="2" applyFill="1" applyBorder="1" applyAlignment="1">
      <alignment horizontal="right"/>
    </xf>
    <xf numFmtId="0" fontId="10" fillId="0" borderId="16" xfId="3" applyBorder="1"/>
    <xf numFmtId="0" fontId="11" fillId="6" borderId="17" xfId="2" applyFont="1" applyFill="1" applyBorder="1" applyAlignment="1">
      <alignment horizontal="center" vertical="center"/>
    </xf>
    <xf numFmtId="0" fontId="10" fillId="0" borderId="18" xfId="3" applyBorder="1" applyAlignment="1">
      <alignment horizontal="center" vertical="center"/>
    </xf>
    <xf numFmtId="0" fontId="10" fillId="0" borderId="19" xfId="3" applyBorder="1" applyAlignment="1">
      <alignment horizontal="center" vertical="center"/>
    </xf>
    <xf numFmtId="0" fontId="10" fillId="0" borderId="21" xfId="3" applyBorder="1" applyAlignment="1">
      <alignment horizontal="center" vertical="center"/>
    </xf>
    <xf numFmtId="0" fontId="10" fillId="0" borderId="16" xfId="3" applyBorder="1" applyAlignment="1">
      <alignment horizontal="center" vertical="center"/>
    </xf>
    <xf numFmtId="0" fontId="10" fillId="0" borderId="22" xfId="3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 wrapText="1"/>
    </xf>
    <xf numFmtId="0" fontId="10" fillId="0" borderId="23" xfId="3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  <xf numFmtId="0" fontId="15" fillId="0" borderId="0" xfId="2" applyFont="1"/>
  </cellXfs>
  <cellStyles count="7">
    <cellStyle name="Normální" xfId="0" builtinId="0"/>
    <cellStyle name="Normální 2" xfId="1"/>
    <cellStyle name="Normální 3" xfId="3"/>
    <cellStyle name="normální_03" xfId="4"/>
    <cellStyle name="normální_07" xfId="5"/>
    <cellStyle name="normální_09" xfId="6"/>
    <cellStyle name="normální_Správ sohhr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9"/>
  <sheetViews>
    <sheetView tabSelected="1" zoomScaleNormal="100" workbookViewId="0">
      <selection activeCell="H6" sqref="H6"/>
    </sheetView>
  </sheetViews>
  <sheetFormatPr defaultRowHeight="12.75" x14ac:dyDescent="0.2"/>
  <cols>
    <col min="1" max="2" width="9.140625" style="52"/>
    <col min="3" max="3" width="10.7109375" style="52" customWidth="1"/>
    <col min="4" max="4" width="9.140625" style="52"/>
    <col min="5" max="5" width="35.7109375" style="52" customWidth="1"/>
    <col min="6" max="6" width="20.28515625" style="52" customWidth="1"/>
    <col min="7" max="256" width="9.140625" style="52"/>
    <col min="257" max="257" width="10.7109375" style="52" customWidth="1"/>
    <col min="258" max="258" width="9.140625" style="52"/>
    <col min="259" max="259" width="35.7109375" style="52" customWidth="1"/>
    <col min="260" max="262" width="20.28515625" style="52" customWidth="1"/>
    <col min="263" max="512" width="9.140625" style="52"/>
    <col min="513" max="513" width="10.7109375" style="52" customWidth="1"/>
    <col min="514" max="514" width="9.140625" style="52"/>
    <col min="515" max="515" width="35.7109375" style="52" customWidth="1"/>
    <col min="516" max="518" width="20.28515625" style="52" customWidth="1"/>
    <col min="519" max="768" width="9.140625" style="52"/>
    <col min="769" max="769" width="10.7109375" style="52" customWidth="1"/>
    <col min="770" max="770" width="9.140625" style="52"/>
    <col min="771" max="771" width="35.7109375" style="52" customWidth="1"/>
    <col min="772" max="774" width="20.28515625" style="52" customWidth="1"/>
    <col min="775" max="1024" width="9.140625" style="52"/>
    <col min="1025" max="1025" width="10.7109375" style="52" customWidth="1"/>
    <col min="1026" max="1026" width="9.140625" style="52"/>
    <col min="1027" max="1027" width="35.7109375" style="52" customWidth="1"/>
    <col min="1028" max="1030" width="20.28515625" style="52" customWidth="1"/>
    <col min="1031" max="1280" width="9.140625" style="52"/>
    <col min="1281" max="1281" width="10.7109375" style="52" customWidth="1"/>
    <col min="1282" max="1282" width="9.140625" style="52"/>
    <col min="1283" max="1283" width="35.7109375" style="52" customWidth="1"/>
    <col min="1284" max="1286" width="20.28515625" style="52" customWidth="1"/>
    <col min="1287" max="1536" width="9.140625" style="52"/>
    <col min="1537" max="1537" width="10.7109375" style="52" customWidth="1"/>
    <col min="1538" max="1538" width="9.140625" style="52"/>
    <col min="1539" max="1539" width="35.7109375" style="52" customWidth="1"/>
    <col min="1540" max="1542" width="20.28515625" style="52" customWidth="1"/>
    <col min="1543" max="1792" width="9.140625" style="52"/>
    <col min="1793" max="1793" width="10.7109375" style="52" customWidth="1"/>
    <col min="1794" max="1794" width="9.140625" style="52"/>
    <col min="1795" max="1795" width="35.7109375" style="52" customWidth="1"/>
    <col min="1796" max="1798" width="20.28515625" style="52" customWidth="1"/>
    <col min="1799" max="2048" width="9.140625" style="52"/>
    <col min="2049" max="2049" width="10.7109375" style="52" customWidth="1"/>
    <col min="2050" max="2050" width="9.140625" style="52"/>
    <col min="2051" max="2051" width="35.7109375" style="52" customWidth="1"/>
    <col min="2052" max="2054" width="20.28515625" style="52" customWidth="1"/>
    <col min="2055" max="2304" width="9.140625" style="52"/>
    <col min="2305" max="2305" width="10.7109375" style="52" customWidth="1"/>
    <col min="2306" max="2306" width="9.140625" style="52"/>
    <col min="2307" max="2307" width="35.7109375" style="52" customWidth="1"/>
    <col min="2308" max="2310" width="20.28515625" style="52" customWidth="1"/>
    <col min="2311" max="2560" width="9.140625" style="52"/>
    <col min="2561" max="2561" width="10.7109375" style="52" customWidth="1"/>
    <col min="2562" max="2562" width="9.140625" style="52"/>
    <col min="2563" max="2563" width="35.7109375" style="52" customWidth="1"/>
    <col min="2564" max="2566" width="20.28515625" style="52" customWidth="1"/>
    <col min="2567" max="2816" width="9.140625" style="52"/>
    <col min="2817" max="2817" width="10.7109375" style="52" customWidth="1"/>
    <col min="2818" max="2818" width="9.140625" style="52"/>
    <col min="2819" max="2819" width="35.7109375" style="52" customWidth="1"/>
    <col min="2820" max="2822" width="20.28515625" style="52" customWidth="1"/>
    <col min="2823" max="3072" width="9.140625" style="52"/>
    <col min="3073" max="3073" width="10.7109375" style="52" customWidth="1"/>
    <col min="3074" max="3074" width="9.140625" style="52"/>
    <col min="3075" max="3075" width="35.7109375" style="52" customWidth="1"/>
    <col min="3076" max="3078" width="20.28515625" style="52" customWidth="1"/>
    <col min="3079" max="3328" width="9.140625" style="52"/>
    <col min="3329" max="3329" width="10.7109375" style="52" customWidth="1"/>
    <col min="3330" max="3330" width="9.140625" style="52"/>
    <col min="3331" max="3331" width="35.7109375" style="52" customWidth="1"/>
    <col min="3332" max="3334" width="20.28515625" style="52" customWidth="1"/>
    <col min="3335" max="3584" width="9.140625" style="52"/>
    <col min="3585" max="3585" width="10.7109375" style="52" customWidth="1"/>
    <col min="3586" max="3586" width="9.140625" style="52"/>
    <col min="3587" max="3587" width="35.7109375" style="52" customWidth="1"/>
    <col min="3588" max="3590" width="20.28515625" style="52" customWidth="1"/>
    <col min="3591" max="3840" width="9.140625" style="52"/>
    <col min="3841" max="3841" width="10.7109375" style="52" customWidth="1"/>
    <col min="3842" max="3842" width="9.140625" style="52"/>
    <col min="3843" max="3843" width="35.7109375" style="52" customWidth="1"/>
    <col min="3844" max="3846" width="20.28515625" style="52" customWidth="1"/>
    <col min="3847" max="4096" width="9.140625" style="52"/>
    <col min="4097" max="4097" width="10.7109375" style="52" customWidth="1"/>
    <col min="4098" max="4098" width="9.140625" style="52"/>
    <col min="4099" max="4099" width="35.7109375" style="52" customWidth="1"/>
    <col min="4100" max="4102" width="20.28515625" style="52" customWidth="1"/>
    <col min="4103" max="4352" width="9.140625" style="52"/>
    <col min="4353" max="4353" width="10.7109375" style="52" customWidth="1"/>
    <col min="4354" max="4354" width="9.140625" style="52"/>
    <col min="4355" max="4355" width="35.7109375" style="52" customWidth="1"/>
    <col min="4356" max="4358" width="20.28515625" style="52" customWidth="1"/>
    <col min="4359" max="4608" width="9.140625" style="52"/>
    <col min="4609" max="4609" width="10.7109375" style="52" customWidth="1"/>
    <col min="4610" max="4610" width="9.140625" style="52"/>
    <col min="4611" max="4611" width="35.7109375" style="52" customWidth="1"/>
    <col min="4612" max="4614" width="20.28515625" style="52" customWidth="1"/>
    <col min="4615" max="4864" width="9.140625" style="52"/>
    <col min="4865" max="4865" width="10.7109375" style="52" customWidth="1"/>
    <col min="4866" max="4866" width="9.140625" style="52"/>
    <col min="4867" max="4867" width="35.7109375" style="52" customWidth="1"/>
    <col min="4868" max="4870" width="20.28515625" style="52" customWidth="1"/>
    <col min="4871" max="5120" width="9.140625" style="52"/>
    <col min="5121" max="5121" width="10.7109375" style="52" customWidth="1"/>
    <col min="5122" max="5122" width="9.140625" style="52"/>
    <col min="5123" max="5123" width="35.7109375" style="52" customWidth="1"/>
    <col min="5124" max="5126" width="20.28515625" style="52" customWidth="1"/>
    <col min="5127" max="5376" width="9.140625" style="52"/>
    <col min="5377" max="5377" width="10.7109375" style="52" customWidth="1"/>
    <col min="5378" max="5378" width="9.140625" style="52"/>
    <col min="5379" max="5379" width="35.7109375" style="52" customWidth="1"/>
    <col min="5380" max="5382" width="20.28515625" style="52" customWidth="1"/>
    <col min="5383" max="5632" width="9.140625" style="52"/>
    <col min="5633" max="5633" width="10.7109375" style="52" customWidth="1"/>
    <col min="5634" max="5634" width="9.140625" style="52"/>
    <col min="5635" max="5635" width="35.7109375" style="52" customWidth="1"/>
    <col min="5636" max="5638" width="20.28515625" style="52" customWidth="1"/>
    <col min="5639" max="5888" width="9.140625" style="52"/>
    <col min="5889" max="5889" width="10.7109375" style="52" customWidth="1"/>
    <col min="5890" max="5890" width="9.140625" style="52"/>
    <col min="5891" max="5891" width="35.7109375" style="52" customWidth="1"/>
    <col min="5892" max="5894" width="20.28515625" style="52" customWidth="1"/>
    <col min="5895" max="6144" width="9.140625" style="52"/>
    <col min="6145" max="6145" width="10.7109375" style="52" customWidth="1"/>
    <col min="6146" max="6146" width="9.140625" style="52"/>
    <col min="6147" max="6147" width="35.7109375" style="52" customWidth="1"/>
    <col min="6148" max="6150" width="20.28515625" style="52" customWidth="1"/>
    <col min="6151" max="6400" width="9.140625" style="52"/>
    <col min="6401" max="6401" width="10.7109375" style="52" customWidth="1"/>
    <col min="6402" max="6402" width="9.140625" style="52"/>
    <col min="6403" max="6403" width="35.7109375" style="52" customWidth="1"/>
    <col min="6404" max="6406" width="20.28515625" style="52" customWidth="1"/>
    <col min="6407" max="6656" width="9.140625" style="52"/>
    <col min="6657" max="6657" width="10.7109375" style="52" customWidth="1"/>
    <col min="6658" max="6658" width="9.140625" style="52"/>
    <col min="6659" max="6659" width="35.7109375" style="52" customWidth="1"/>
    <col min="6660" max="6662" width="20.28515625" style="52" customWidth="1"/>
    <col min="6663" max="6912" width="9.140625" style="52"/>
    <col min="6913" max="6913" width="10.7109375" style="52" customWidth="1"/>
    <col min="6914" max="6914" width="9.140625" style="52"/>
    <col min="6915" max="6915" width="35.7109375" style="52" customWidth="1"/>
    <col min="6916" max="6918" width="20.28515625" style="52" customWidth="1"/>
    <col min="6919" max="7168" width="9.140625" style="52"/>
    <col min="7169" max="7169" width="10.7109375" style="52" customWidth="1"/>
    <col min="7170" max="7170" width="9.140625" style="52"/>
    <col min="7171" max="7171" width="35.7109375" style="52" customWidth="1"/>
    <col min="7172" max="7174" width="20.28515625" style="52" customWidth="1"/>
    <col min="7175" max="7424" width="9.140625" style="52"/>
    <col min="7425" max="7425" width="10.7109375" style="52" customWidth="1"/>
    <col min="7426" max="7426" width="9.140625" style="52"/>
    <col min="7427" max="7427" width="35.7109375" style="52" customWidth="1"/>
    <col min="7428" max="7430" width="20.28515625" style="52" customWidth="1"/>
    <col min="7431" max="7680" width="9.140625" style="52"/>
    <col min="7681" max="7681" width="10.7109375" style="52" customWidth="1"/>
    <col min="7682" max="7682" width="9.140625" style="52"/>
    <col min="7683" max="7683" width="35.7109375" style="52" customWidth="1"/>
    <col min="7684" max="7686" width="20.28515625" style="52" customWidth="1"/>
    <col min="7687" max="7936" width="9.140625" style="52"/>
    <col min="7937" max="7937" width="10.7109375" style="52" customWidth="1"/>
    <col min="7938" max="7938" width="9.140625" style="52"/>
    <col min="7939" max="7939" width="35.7109375" style="52" customWidth="1"/>
    <col min="7940" max="7942" width="20.28515625" style="52" customWidth="1"/>
    <col min="7943" max="8192" width="9.140625" style="52"/>
    <col min="8193" max="8193" width="10.7109375" style="52" customWidth="1"/>
    <col min="8194" max="8194" width="9.140625" style="52"/>
    <col min="8195" max="8195" width="35.7109375" style="52" customWidth="1"/>
    <col min="8196" max="8198" width="20.28515625" style="52" customWidth="1"/>
    <col min="8199" max="8448" width="9.140625" style="52"/>
    <col min="8449" max="8449" width="10.7109375" style="52" customWidth="1"/>
    <col min="8450" max="8450" width="9.140625" style="52"/>
    <col min="8451" max="8451" width="35.7109375" style="52" customWidth="1"/>
    <col min="8452" max="8454" width="20.28515625" style="52" customWidth="1"/>
    <col min="8455" max="8704" width="9.140625" style="52"/>
    <col min="8705" max="8705" width="10.7109375" style="52" customWidth="1"/>
    <col min="8706" max="8706" width="9.140625" style="52"/>
    <col min="8707" max="8707" width="35.7109375" style="52" customWidth="1"/>
    <col min="8708" max="8710" width="20.28515625" style="52" customWidth="1"/>
    <col min="8711" max="8960" width="9.140625" style="52"/>
    <col min="8961" max="8961" width="10.7109375" style="52" customWidth="1"/>
    <col min="8962" max="8962" width="9.140625" style="52"/>
    <col min="8963" max="8963" width="35.7109375" style="52" customWidth="1"/>
    <col min="8964" max="8966" width="20.28515625" style="52" customWidth="1"/>
    <col min="8967" max="9216" width="9.140625" style="52"/>
    <col min="9217" max="9217" width="10.7109375" style="52" customWidth="1"/>
    <col min="9218" max="9218" width="9.140625" style="52"/>
    <col min="9219" max="9219" width="35.7109375" style="52" customWidth="1"/>
    <col min="9220" max="9222" width="20.28515625" style="52" customWidth="1"/>
    <col min="9223" max="9472" width="9.140625" style="52"/>
    <col min="9473" max="9473" width="10.7109375" style="52" customWidth="1"/>
    <col min="9474" max="9474" width="9.140625" style="52"/>
    <col min="9475" max="9475" width="35.7109375" style="52" customWidth="1"/>
    <col min="9476" max="9478" width="20.28515625" style="52" customWidth="1"/>
    <col min="9479" max="9728" width="9.140625" style="52"/>
    <col min="9729" max="9729" width="10.7109375" style="52" customWidth="1"/>
    <col min="9730" max="9730" width="9.140625" style="52"/>
    <col min="9731" max="9731" width="35.7109375" style="52" customWidth="1"/>
    <col min="9732" max="9734" width="20.28515625" style="52" customWidth="1"/>
    <col min="9735" max="9984" width="9.140625" style="52"/>
    <col min="9985" max="9985" width="10.7109375" style="52" customWidth="1"/>
    <col min="9986" max="9986" width="9.140625" style="52"/>
    <col min="9987" max="9987" width="35.7109375" style="52" customWidth="1"/>
    <col min="9988" max="9990" width="20.28515625" style="52" customWidth="1"/>
    <col min="9991" max="10240" width="9.140625" style="52"/>
    <col min="10241" max="10241" width="10.7109375" style="52" customWidth="1"/>
    <col min="10242" max="10242" width="9.140625" style="52"/>
    <col min="10243" max="10243" width="35.7109375" style="52" customWidth="1"/>
    <col min="10244" max="10246" width="20.28515625" style="52" customWidth="1"/>
    <col min="10247" max="10496" width="9.140625" style="52"/>
    <col min="10497" max="10497" width="10.7109375" style="52" customWidth="1"/>
    <col min="10498" max="10498" width="9.140625" style="52"/>
    <col min="10499" max="10499" width="35.7109375" style="52" customWidth="1"/>
    <col min="10500" max="10502" width="20.28515625" style="52" customWidth="1"/>
    <col min="10503" max="10752" width="9.140625" style="52"/>
    <col min="10753" max="10753" width="10.7109375" style="52" customWidth="1"/>
    <col min="10754" max="10754" width="9.140625" style="52"/>
    <col min="10755" max="10755" width="35.7109375" style="52" customWidth="1"/>
    <col min="10756" max="10758" width="20.28515625" style="52" customWidth="1"/>
    <col min="10759" max="11008" width="9.140625" style="52"/>
    <col min="11009" max="11009" width="10.7109375" style="52" customWidth="1"/>
    <col min="11010" max="11010" width="9.140625" style="52"/>
    <col min="11011" max="11011" width="35.7109375" style="52" customWidth="1"/>
    <col min="11012" max="11014" width="20.28515625" style="52" customWidth="1"/>
    <col min="11015" max="11264" width="9.140625" style="52"/>
    <col min="11265" max="11265" width="10.7109375" style="52" customWidth="1"/>
    <col min="11266" max="11266" width="9.140625" style="52"/>
    <col min="11267" max="11267" width="35.7109375" style="52" customWidth="1"/>
    <col min="11268" max="11270" width="20.28515625" style="52" customWidth="1"/>
    <col min="11271" max="11520" width="9.140625" style="52"/>
    <col min="11521" max="11521" width="10.7109375" style="52" customWidth="1"/>
    <col min="11522" max="11522" width="9.140625" style="52"/>
    <col min="11523" max="11523" width="35.7109375" style="52" customWidth="1"/>
    <col min="11524" max="11526" width="20.28515625" style="52" customWidth="1"/>
    <col min="11527" max="11776" width="9.140625" style="52"/>
    <col min="11777" max="11777" width="10.7109375" style="52" customWidth="1"/>
    <col min="11778" max="11778" width="9.140625" style="52"/>
    <col min="11779" max="11779" width="35.7109375" style="52" customWidth="1"/>
    <col min="11780" max="11782" width="20.28515625" style="52" customWidth="1"/>
    <col min="11783" max="12032" width="9.140625" style="52"/>
    <col min="12033" max="12033" width="10.7109375" style="52" customWidth="1"/>
    <col min="12034" max="12034" width="9.140625" style="52"/>
    <col min="12035" max="12035" width="35.7109375" style="52" customWidth="1"/>
    <col min="12036" max="12038" width="20.28515625" style="52" customWidth="1"/>
    <col min="12039" max="12288" width="9.140625" style="52"/>
    <col min="12289" max="12289" width="10.7109375" style="52" customWidth="1"/>
    <col min="12290" max="12290" width="9.140625" style="52"/>
    <col min="12291" max="12291" width="35.7109375" style="52" customWidth="1"/>
    <col min="12292" max="12294" width="20.28515625" style="52" customWidth="1"/>
    <col min="12295" max="12544" width="9.140625" style="52"/>
    <col min="12545" max="12545" width="10.7109375" style="52" customWidth="1"/>
    <col min="12546" max="12546" width="9.140625" style="52"/>
    <col min="12547" max="12547" width="35.7109375" style="52" customWidth="1"/>
    <col min="12548" max="12550" width="20.28515625" style="52" customWidth="1"/>
    <col min="12551" max="12800" width="9.140625" style="52"/>
    <col min="12801" max="12801" width="10.7109375" style="52" customWidth="1"/>
    <col min="12802" max="12802" width="9.140625" style="52"/>
    <col min="12803" max="12803" width="35.7109375" style="52" customWidth="1"/>
    <col min="12804" max="12806" width="20.28515625" style="52" customWidth="1"/>
    <col min="12807" max="13056" width="9.140625" style="52"/>
    <col min="13057" max="13057" width="10.7109375" style="52" customWidth="1"/>
    <col min="13058" max="13058" width="9.140625" style="52"/>
    <col min="13059" max="13059" width="35.7109375" style="52" customWidth="1"/>
    <col min="13060" max="13062" width="20.28515625" style="52" customWidth="1"/>
    <col min="13063" max="13312" width="9.140625" style="52"/>
    <col min="13313" max="13313" width="10.7109375" style="52" customWidth="1"/>
    <col min="13314" max="13314" width="9.140625" style="52"/>
    <col min="13315" max="13315" width="35.7109375" style="52" customWidth="1"/>
    <col min="13316" max="13318" width="20.28515625" style="52" customWidth="1"/>
    <col min="13319" max="13568" width="9.140625" style="52"/>
    <col min="13569" max="13569" width="10.7109375" style="52" customWidth="1"/>
    <col min="13570" max="13570" width="9.140625" style="52"/>
    <col min="13571" max="13571" width="35.7109375" style="52" customWidth="1"/>
    <col min="13572" max="13574" width="20.28515625" style="52" customWidth="1"/>
    <col min="13575" max="13824" width="9.140625" style="52"/>
    <col min="13825" max="13825" width="10.7109375" style="52" customWidth="1"/>
    <col min="13826" max="13826" width="9.140625" style="52"/>
    <col min="13827" max="13827" width="35.7109375" style="52" customWidth="1"/>
    <col min="13828" max="13830" width="20.28515625" style="52" customWidth="1"/>
    <col min="13831" max="14080" width="9.140625" style="52"/>
    <col min="14081" max="14081" width="10.7109375" style="52" customWidth="1"/>
    <col min="14082" max="14082" width="9.140625" style="52"/>
    <col min="14083" max="14083" width="35.7109375" style="52" customWidth="1"/>
    <col min="14084" max="14086" width="20.28515625" style="52" customWidth="1"/>
    <col min="14087" max="14336" width="9.140625" style="52"/>
    <col min="14337" max="14337" width="10.7109375" style="52" customWidth="1"/>
    <col min="14338" max="14338" width="9.140625" style="52"/>
    <col min="14339" max="14339" width="35.7109375" style="52" customWidth="1"/>
    <col min="14340" max="14342" width="20.28515625" style="52" customWidth="1"/>
    <col min="14343" max="14592" width="9.140625" style="52"/>
    <col min="14593" max="14593" width="10.7109375" style="52" customWidth="1"/>
    <col min="14594" max="14594" width="9.140625" style="52"/>
    <col min="14595" max="14595" width="35.7109375" style="52" customWidth="1"/>
    <col min="14596" max="14598" width="20.28515625" style="52" customWidth="1"/>
    <col min="14599" max="14848" width="9.140625" style="52"/>
    <col min="14849" max="14849" width="10.7109375" style="52" customWidth="1"/>
    <col min="14850" max="14850" width="9.140625" style="52"/>
    <col min="14851" max="14851" width="35.7109375" style="52" customWidth="1"/>
    <col min="14852" max="14854" width="20.28515625" style="52" customWidth="1"/>
    <col min="14855" max="15104" width="9.140625" style="52"/>
    <col min="15105" max="15105" width="10.7109375" style="52" customWidth="1"/>
    <col min="15106" max="15106" width="9.140625" style="52"/>
    <col min="15107" max="15107" width="35.7109375" style="52" customWidth="1"/>
    <col min="15108" max="15110" width="20.28515625" style="52" customWidth="1"/>
    <col min="15111" max="15360" width="9.140625" style="52"/>
    <col min="15361" max="15361" width="10.7109375" style="52" customWidth="1"/>
    <col min="15362" max="15362" width="9.140625" style="52"/>
    <col min="15363" max="15363" width="35.7109375" style="52" customWidth="1"/>
    <col min="15364" max="15366" width="20.28515625" style="52" customWidth="1"/>
    <col min="15367" max="15616" width="9.140625" style="52"/>
    <col min="15617" max="15617" width="10.7109375" style="52" customWidth="1"/>
    <col min="15618" max="15618" width="9.140625" style="52"/>
    <col min="15619" max="15619" width="35.7109375" style="52" customWidth="1"/>
    <col min="15620" max="15622" width="20.28515625" style="52" customWidth="1"/>
    <col min="15623" max="15872" width="9.140625" style="52"/>
    <col min="15873" max="15873" width="10.7109375" style="52" customWidth="1"/>
    <col min="15874" max="15874" width="9.140625" style="52"/>
    <col min="15875" max="15875" width="35.7109375" style="52" customWidth="1"/>
    <col min="15876" max="15878" width="20.28515625" style="52" customWidth="1"/>
    <col min="15879" max="16128" width="9.140625" style="52"/>
    <col min="16129" max="16129" width="10.7109375" style="52" customWidth="1"/>
    <col min="16130" max="16130" width="9.140625" style="52"/>
    <col min="16131" max="16131" width="35.7109375" style="52" customWidth="1"/>
    <col min="16132" max="16134" width="20.28515625" style="52" customWidth="1"/>
    <col min="16135" max="16384" width="9.140625" style="52"/>
  </cols>
  <sheetData>
    <row r="1" spans="2:6" x14ac:dyDescent="0.2">
      <c r="B1" s="100" t="s">
        <v>54</v>
      </c>
    </row>
    <row r="2" spans="2:6" x14ac:dyDescent="0.2">
      <c r="B2" s="86" t="s">
        <v>51</v>
      </c>
      <c r="C2" s="87"/>
      <c r="D2" s="87"/>
      <c r="E2" s="87"/>
      <c r="F2" s="87"/>
    </row>
    <row r="3" spans="2:6" ht="12.75" customHeight="1" x14ac:dyDescent="0.2">
      <c r="B3" s="87"/>
      <c r="C3" s="87"/>
      <c r="D3" s="87"/>
      <c r="E3" s="87"/>
      <c r="F3" s="87"/>
    </row>
    <row r="4" spans="2:6" x14ac:dyDescent="0.2">
      <c r="B4" s="87"/>
      <c r="C4" s="87"/>
      <c r="D4" s="87"/>
      <c r="E4" s="87"/>
      <c r="F4" s="87"/>
    </row>
    <row r="5" spans="2:6" ht="12" customHeight="1" x14ac:dyDescent="0.2">
      <c r="B5" s="53"/>
      <c r="C5" s="53"/>
      <c r="D5" s="53"/>
      <c r="E5" s="53"/>
      <c r="F5" s="54"/>
    </row>
    <row r="6" spans="2:6" ht="13.5" customHeight="1" thickBot="1" x14ac:dyDescent="0.25">
      <c r="B6" s="88" t="s">
        <v>47</v>
      </c>
      <c r="C6" s="89"/>
      <c r="D6" s="89"/>
      <c r="E6" s="89"/>
      <c r="F6" s="89"/>
    </row>
    <row r="7" spans="2:6" ht="12.75" customHeight="1" x14ac:dyDescent="0.2">
      <c r="B7" s="90" t="s">
        <v>48</v>
      </c>
      <c r="C7" s="91"/>
      <c r="D7" s="91"/>
      <c r="E7" s="92"/>
      <c r="F7" s="96" t="s">
        <v>52</v>
      </c>
    </row>
    <row r="8" spans="2:6" ht="25.5" customHeight="1" thickBot="1" x14ac:dyDescent="0.25">
      <c r="B8" s="93"/>
      <c r="C8" s="94"/>
      <c r="D8" s="94"/>
      <c r="E8" s="95"/>
      <c r="F8" s="97"/>
    </row>
    <row r="9" spans="2:6" ht="15.75" thickBot="1" x14ac:dyDescent="0.3">
      <c r="B9" s="66" t="s">
        <v>4</v>
      </c>
      <c r="C9" s="56"/>
      <c r="D9" s="56"/>
      <c r="E9" s="56"/>
      <c r="F9" s="67"/>
    </row>
    <row r="10" spans="2:6" ht="13.5" thickBot="1" x14ac:dyDescent="0.25">
      <c r="B10" s="82"/>
      <c r="C10" s="58" t="s">
        <v>49</v>
      </c>
      <c r="D10" s="59"/>
      <c r="E10" s="59"/>
      <c r="F10" s="60">
        <f>Kap.03!I16</f>
        <v>4900000</v>
      </c>
    </row>
    <row r="11" spans="2:6" ht="13.5" thickBot="1" x14ac:dyDescent="0.25">
      <c r="B11" s="61"/>
      <c r="C11" s="62"/>
      <c r="D11" s="63"/>
      <c r="E11" s="63"/>
      <c r="F11" s="83"/>
    </row>
    <row r="12" spans="2:6" ht="15.75" thickBot="1" x14ac:dyDescent="0.3">
      <c r="B12" s="68" t="s">
        <v>24</v>
      </c>
      <c r="C12" s="56"/>
      <c r="D12" s="56"/>
      <c r="E12" s="56"/>
      <c r="F12" s="64"/>
    </row>
    <row r="13" spans="2:6" ht="12.75" hidden="1" customHeight="1" thickBot="1" x14ac:dyDescent="0.25">
      <c r="B13" s="69"/>
      <c r="C13" s="70" t="s">
        <v>50</v>
      </c>
      <c r="D13" s="65"/>
      <c r="E13" s="65"/>
      <c r="F13" s="71"/>
    </row>
    <row r="14" spans="2:6" ht="13.5" thickBot="1" x14ac:dyDescent="0.25">
      <c r="B14" s="57"/>
      <c r="C14" s="72" t="s">
        <v>49</v>
      </c>
      <c r="D14" s="59"/>
      <c r="E14" s="59"/>
      <c r="F14" s="60">
        <f>Kap.09!I18</f>
        <v>1400000</v>
      </c>
    </row>
    <row r="15" spans="2:6" ht="13.5" thickBot="1" x14ac:dyDescent="0.25">
      <c r="B15" s="61"/>
      <c r="C15" s="73"/>
      <c r="D15" s="74"/>
      <c r="E15" s="74"/>
      <c r="F15" s="84"/>
    </row>
    <row r="16" spans="2:6" ht="15.75" thickBot="1" x14ac:dyDescent="0.3">
      <c r="B16" s="81" t="s">
        <v>33</v>
      </c>
      <c r="C16" s="56"/>
      <c r="D16" s="56"/>
      <c r="E16" s="56"/>
      <c r="F16" s="64"/>
    </row>
    <row r="17" spans="2:6" ht="13.5" thickBot="1" x14ac:dyDescent="0.25">
      <c r="B17" s="57"/>
      <c r="C17" s="58" t="s">
        <v>49</v>
      </c>
      <c r="D17" s="59"/>
      <c r="E17" s="59"/>
      <c r="F17" s="60">
        <f>'Kap. 10'!I24</f>
        <v>13876439.1</v>
      </c>
    </row>
    <row r="18" spans="2:6" ht="13.5" thickBot="1" x14ac:dyDescent="0.25">
      <c r="B18" s="75"/>
      <c r="C18" s="76"/>
      <c r="D18" s="77"/>
      <c r="E18" s="77"/>
      <c r="F18" s="85"/>
    </row>
    <row r="19" spans="2:6" ht="16.5" thickBot="1" x14ac:dyDescent="0.3">
      <c r="B19" s="78" t="s">
        <v>53</v>
      </c>
      <c r="C19" s="55"/>
      <c r="D19" s="55"/>
      <c r="E19" s="79"/>
      <c r="F19" s="80">
        <f>F10+F14+F17</f>
        <v>20176439.100000001</v>
      </c>
    </row>
  </sheetData>
  <mergeCells count="4">
    <mergeCell ref="B2:F4"/>
    <mergeCell ref="B6:F6"/>
    <mergeCell ref="B7:E8"/>
    <mergeCell ref="F7:F8"/>
  </mergeCells>
  <pageMargins left="0.27559055118110237" right="0.35433070866141736" top="0.43307086614173229" bottom="0.708661417322834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17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98" t="s">
        <v>6</v>
      </c>
      <c r="F9" s="99"/>
      <c r="G9" s="98" t="s">
        <v>7</v>
      </c>
      <c r="H9" s="9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17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18</v>
      </c>
      <c r="C13" s="34" t="s">
        <v>19</v>
      </c>
      <c r="D13" s="35" t="s">
        <v>20</v>
      </c>
      <c r="E13" s="36">
        <v>52090000</v>
      </c>
      <c r="F13" s="37">
        <v>0</v>
      </c>
      <c r="G13" s="36">
        <v>4270000</v>
      </c>
      <c r="H13" s="37">
        <v>4270000</v>
      </c>
      <c r="I13" s="38">
        <v>4900000</v>
      </c>
      <c r="J13" s="38">
        <f>E13-(F13+H13+I13)</f>
        <v>42920000</v>
      </c>
      <c r="K13" s="12"/>
    </row>
    <row r="14" spans="1:11" ht="13.5" thickBot="1" x14ac:dyDescent="0.25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4900000</v>
      </c>
      <c r="J14" s="44"/>
      <c r="K14" s="12"/>
    </row>
    <row r="15" spans="1:11" ht="13.5" thickBot="1" x14ac:dyDescent="0.25">
      <c r="A15" s="1" t="s">
        <v>3</v>
      </c>
      <c r="B15" s="28" t="s">
        <v>22</v>
      </c>
      <c r="C15" s="29"/>
      <c r="D15" s="30"/>
      <c r="E15" s="31">
        <v>52090000</v>
      </c>
      <c r="F15" s="32">
        <v>0</v>
      </c>
      <c r="G15" s="31">
        <v>4270000</v>
      </c>
      <c r="H15" s="32">
        <v>4270000</v>
      </c>
      <c r="I15" s="32">
        <v>4900000</v>
      </c>
      <c r="J15" s="32">
        <v>42920000</v>
      </c>
      <c r="K15" s="12"/>
    </row>
    <row r="16" spans="1:11" ht="13.5" thickBot="1" x14ac:dyDescent="0.25">
      <c r="A16" s="1" t="s">
        <v>3</v>
      </c>
      <c r="B16" s="45"/>
      <c r="C16" s="46"/>
      <c r="D16" s="47" t="s">
        <v>23</v>
      </c>
      <c r="E16" s="48">
        <f>SUM(E12:E15)/2</f>
        <v>52090000</v>
      </c>
      <c r="F16" s="49">
        <f>SUM(F12:F15)/2</f>
        <v>0</v>
      </c>
      <c r="G16" s="48">
        <f>SUM(G12:G15)/2</f>
        <v>4270000</v>
      </c>
      <c r="H16" s="50">
        <f>SUM(H12:H15)/2</f>
        <v>4270000</v>
      </c>
      <c r="I16" s="50">
        <f>SUM(I12:I15)/3</f>
        <v>4900000</v>
      </c>
      <c r="J16" s="50">
        <f>E16-(F16+H16+I16)</f>
        <v>42920000</v>
      </c>
      <c r="K16" s="51"/>
    </row>
    <row r="17" spans="1:11" x14ac:dyDescent="0.2">
      <c r="A17" s="1" t="s">
        <v>3</v>
      </c>
      <c r="C17" s="13"/>
      <c r="E17" s="12"/>
      <c r="F17" s="12"/>
      <c r="G17" s="12"/>
      <c r="H17" s="12"/>
      <c r="I17" s="12"/>
      <c r="J17" s="12"/>
      <c r="K1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3:K19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24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98" t="s">
        <v>6</v>
      </c>
      <c r="F9" s="99"/>
      <c r="G9" s="98" t="s">
        <v>7</v>
      </c>
      <c r="H9" s="9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25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26</v>
      </c>
      <c r="C13" s="34" t="s">
        <v>27</v>
      </c>
      <c r="D13" s="35" t="s">
        <v>28</v>
      </c>
      <c r="E13" s="36">
        <v>2503062.7000000002</v>
      </c>
      <c r="F13" s="37">
        <v>0</v>
      </c>
      <c r="G13" s="36">
        <v>800000</v>
      </c>
      <c r="H13" s="37">
        <v>217636</v>
      </c>
      <c r="I13" s="38">
        <v>800000</v>
      </c>
      <c r="J13" s="38">
        <f>E13-(F13+H13+I13)</f>
        <v>1485426.7000000002</v>
      </c>
      <c r="K13" s="12"/>
    </row>
    <row r="14" spans="1:11" x14ac:dyDescent="0.2">
      <c r="A14" s="1" t="s">
        <v>3</v>
      </c>
      <c r="B14" s="39"/>
      <c r="C14" s="40"/>
      <c r="D14" s="41" t="s">
        <v>29</v>
      </c>
      <c r="E14" s="42"/>
      <c r="F14" s="43"/>
      <c r="G14" s="42"/>
      <c r="H14" s="43"/>
      <c r="I14" s="44">
        <v>800000</v>
      </c>
      <c r="J14" s="44"/>
      <c r="K14" s="12"/>
    </row>
    <row r="15" spans="1:11" x14ac:dyDescent="0.2">
      <c r="A15" s="1" t="s">
        <v>3</v>
      </c>
      <c r="B15" s="33" t="s">
        <v>26</v>
      </c>
      <c r="C15" s="34" t="s">
        <v>30</v>
      </c>
      <c r="D15" s="35" t="s">
        <v>31</v>
      </c>
      <c r="E15" s="36">
        <v>2000000</v>
      </c>
      <c r="F15" s="37">
        <v>0</v>
      </c>
      <c r="G15" s="36">
        <v>600000</v>
      </c>
      <c r="H15" s="37">
        <v>254189</v>
      </c>
      <c r="I15" s="38">
        <v>600000</v>
      </c>
      <c r="J15" s="38">
        <f>E15-(F15+H15+I15)</f>
        <v>1145811</v>
      </c>
      <c r="K15" s="12"/>
    </row>
    <row r="16" spans="1:11" ht="13.5" thickBot="1" x14ac:dyDescent="0.25">
      <c r="A16" s="1" t="s">
        <v>3</v>
      </c>
      <c r="B16" s="39"/>
      <c r="C16" s="40"/>
      <c r="D16" s="41" t="s">
        <v>29</v>
      </c>
      <c r="E16" s="42"/>
      <c r="F16" s="43"/>
      <c r="G16" s="42"/>
      <c r="H16" s="43"/>
      <c r="I16" s="44">
        <v>600000</v>
      </c>
      <c r="J16" s="44"/>
      <c r="K16" s="12"/>
    </row>
    <row r="17" spans="1:11" ht="13.5" thickBot="1" x14ac:dyDescent="0.25">
      <c r="A17" s="1" t="s">
        <v>3</v>
      </c>
      <c r="B17" s="28" t="s">
        <v>32</v>
      </c>
      <c r="C17" s="29"/>
      <c r="D17" s="30"/>
      <c r="E17" s="31">
        <v>4503062.7</v>
      </c>
      <c r="F17" s="32">
        <v>0</v>
      </c>
      <c r="G17" s="31">
        <v>1400000</v>
      </c>
      <c r="H17" s="32">
        <v>471825</v>
      </c>
      <c r="I17" s="32">
        <v>1400000</v>
      </c>
      <c r="J17" s="32">
        <v>2631237.7000000002</v>
      </c>
      <c r="K17" s="12"/>
    </row>
    <row r="18" spans="1:11" ht="13.5" thickBot="1" x14ac:dyDescent="0.25">
      <c r="A18" s="1" t="s">
        <v>3</v>
      </c>
      <c r="B18" s="45"/>
      <c r="C18" s="46"/>
      <c r="D18" s="47" t="s">
        <v>23</v>
      </c>
      <c r="E18" s="48">
        <f>SUM(E12:E17)/2</f>
        <v>4503062.7</v>
      </c>
      <c r="F18" s="49">
        <f>SUM(F12:F17)/2</f>
        <v>0</v>
      </c>
      <c r="G18" s="48">
        <f>SUM(G12:G17)/2</f>
        <v>1400000</v>
      </c>
      <c r="H18" s="50">
        <f>SUM(H12:H17)/2</f>
        <v>471825</v>
      </c>
      <c r="I18" s="50">
        <f>SUM(I12:I17)/3</f>
        <v>1400000</v>
      </c>
      <c r="J18" s="50">
        <f>E18-(F18+H18+I18)</f>
        <v>2631237.7000000002</v>
      </c>
      <c r="K18" s="51"/>
    </row>
    <row r="19" spans="1:11" x14ac:dyDescent="0.2">
      <c r="A19" s="1" t="s">
        <v>3</v>
      </c>
      <c r="C19" s="13"/>
      <c r="E19" s="12"/>
      <c r="F19" s="12"/>
      <c r="G19" s="12"/>
      <c r="H19" s="12"/>
      <c r="I19" s="12"/>
      <c r="J19" s="12"/>
      <c r="K1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3:K25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33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98" t="s">
        <v>6</v>
      </c>
      <c r="F9" s="99"/>
      <c r="G9" s="98" t="s">
        <v>7</v>
      </c>
      <c r="H9" s="9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34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35</v>
      </c>
      <c r="C13" s="34" t="s">
        <v>36</v>
      </c>
      <c r="D13" s="35" t="s">
        <v>37</v>
      </c>
      <c r="E13" s="36">
        <v>500000</v>
      </c>
      <c r="F13" s="37">
        <v>0</v>
      </c>
      <c r="G13" s="36">
        <v>500000</v>
      </c>
      <c r="H13" s="37">
        <v>0</v>
      </c>
      <c r="I13" s="38">
        <v>500000</v>
      </c>
      <c r="J13" s="38">
        <f>E13-(F13+H13+I13)</f>
        <v>0</v>
      </c>
      <c r="K13" s="12"/>
    </row>
    <row r="14" spans="1:11" x14ac:dyDescent="0.2">
      <c r="A14" s="1" t="s">
        <v>3</v>
      </c>
      <c r="B14" s="39"/>
      <c r="C14" s="40"/>
      <c r="D14" s="41" t="s">
        <v>29</v>
      </c>
      <c r="E14" s="42"/>
      <c r="F14" s="43"/>
      <c r="G14" s="42"/>
      <c r="H14" s="43"/>
      <c r="I14" s="44">
        <v>500000</v>
      </c>
      <c r="J14" s="44"/>
      <c r="K14" s="12"/>
    </row>
    <row r="15" spans="1:11" x14ac:dyDescent="0.2">
      <c r="A15" s="1" t="s">
        <v>3</v>
      </c>
      <c r="B15" s="33" t="s">
        <v>35</v>
      </c>
      <c r="C15" s="34" t="s">
        <v>38</v>
      </c>
      <c r="D15" s="35" t="s">
        <v>39</v>
      </c>
      <c r="E15" s="36">
        <v>200000</v>
      </c>
      <c r="F15" s="37">
        <v>0</v>
      </c>
      <c r="G15" s="36">
        <v>200000</v>
      </c>
      <c r="H15" s="37">
        <v>94563.5</v>
      </c>
      <c r="I15" s="38">
        <v>200000</v>
      </c>
      <c r="J15" s="38">
        <f>E15-(F15+H15+I15)</f>
        <v>-94563.5</v>
      </c>
      <c r="K15" s="12"/>
    </row>
    <row r="16" spans="1:11" x14ac:dyDescent="0.2">
      <c r="A16" s="1" t="s">
        <v>3</v>
      </c>
      <c r="B16" s="39"/>
      <c r="C16" s="40"/>
      <c r="D16" s="41" t="s">
        <v>29</v>
      </c>
      <c r="E16" s="42"/>
      <c r="F16" s="43"/>
      <c r="G16" s="42"/>
      <c r="H16" s="43"/>
      <c r="I16" s="44">
        <v>200000</v>
      </c>
      <c r="J16" s="44"/>
      <c r="K16" s="12"/>
    </row>
    <row r="17" spans="1:11" x14ac:dyDescent="0.2">
      <c r="A17" s="1" t="s">
        <v>3</v>
      </c>
      <c r="B17" s="33" t="s">
        <v>35</v>
      </c>
      <c r="C17" s="34" t="s">
        <v>40</v>
      </c>
      <c r="D17" s="35" t="s">
        <v>41</v>
      </c>
      <c r="E17" s="36">
        <v>300000</v>
      </c>
      <c r="F17" s="37">
        <v>0</v>
      </c>
      <c r="G17" s="36">
        <v>300000</v>
      </c>
      <c r="H17" s="37">
        <v>0</v>
      </c>
      <c r="I17" s="38">
        <v>300000</v>
      </c>
      <c r="J17" s="38">
        <f>E17-(F17+H17+I17)</f>
        <v>0</v>
      </c>
      <c r="K17" s="12"/>
    </row>
    <row r="18" spans="1:11" x14ac:dyDescent="0.2">
      <c r="A18" s="1" t="s">
        <v>3</v>
      </c>
      <c r="B18" s="39"/>
      <c r="C18" s="40"/>
      <c r="D18" s="41" t="s">
        <v>29</v>
      </c>
      <c r="E18" s="42"/>
      <c r="F18" s="43"/>
      <c r="G18" s="42"/>
      <c r="H18" s="43"/>
      <c r="I18" s="44">
        <v>300000</v>
      </c>
      <c r="J18" s="44"/>
      <c r="K18" s="12"/>
    </row>
    <row r="19" spans="1:11" x14ac:dyDescent="0.2">
      <c r="A19" s="1" t="s">
        <v>3</v>
      </c>
      <c r="B19" s="33" t="s">
        <v>35</v>
      </c>
      <c r="C19" s="34" t="s">
        <v>42</v>
      </c>
      <c r="D19" s="35" t="s">
        <v>43</v>
      </c>
      <c r="E19" s="36">
        <v>3004</v>
      </c>
      <c r="F19" s="37">
        <v>0</v>
      </c>
      <c r="G19" s="36">
        <v>0</v>
      </c>
      <c r="H19" s="37">
        <v>0</v>
      </c>
      <c r="I19" s="38">
        <v>3004</v>
      </c>
      <c r="J19" s="38">
        <f>E19-(F19+H19+I19)</f>
        <v>0</v>
      </c>
      <c r="K19" s="12"/>
    </row>
    <row r="20" spans="1:11" x14ac:dyDescent="0.2">
      <c r="A20" s="1" t="s">
        <v>3</v>
      </c>
      <c r="B20" s="39"/>
      <c r="C20" s="40"/>
      <c r="D20" s="41" t="s">
        <v>29</v>
      </c>
      <c r="E20" s="42"/>
      <c r="F20" s="43"/>
      <c r="G20" s="42"/>
      <c r="H20" s="43"/>
      <c r="I20" s="44">
        <v>3004</v>
      </c>
      <c r="J20" s="44"/>
      <c r="K20" s="12"/>
    </row>
    <row r="21" spans="1:11" x14ac:dyDescent="0.2">
      <c r="A21" s="1" t="s">
        <v>3</v>
      </c>
      <c r="B21" s="33" t="s">
        <v>35</v>
      </c>
      <c r="C21" s="34" t="s">
        <v>44</v>
      </c>
      <c r="D21" s="35" t="s">
        <v>45</v>
      </c>
      <c r="E21" s="36">
        <v>12873435.1</v>
      </c>
      <c r="F21" s="37">
        <v>0</v>
      </c>
      <c r="G21" s="36">
        <v>0</v>
      </c>
      <c r="H21" s="37">
        <v>0</v>
      </c>
      <c r="I21" s="38">
        <v>12873435.1</v>
      </c>
      <c r="J21" s="38">
        <f>E21-(F21+H21+I21)</f>
        <v>0</v>
      </c>
      <c r="K21" s="12"/>
    </row>
    <row r="22" spans="1:11" ht="13.5" thickBot="1" x14ac:dyDescent="0.25">
      <c r="A22" s="1" t="s">
        <v>3</v>
      </c>
      <c r="B22" s="39"/>
      <c r="C22" s="40"/>
      <c r="D22" s="41" t="s">
        <v>29</v>
      </c>
      <c r="E22" s="42"/>
      <c r="F22" s="43"/>
      <c r="G22" s="42"/>
      <c r="H22" s="43"/>
      <c r="I22" s="44">
        <v>12873435.1</v>
      </c>
      <c r="J22" s="44"/>
      <c r="K22" s="12"/>
    </row>
    <row r="23" spans="1:11" ht="13.5" thickBot="1" x14ac:dyDescent="0.25">
      <c r="A23" s="1" t="s">
        <v>3</v>
      </c>
      <c r="B23" s="28" t="s">
        <v>46</v>
      </c>
      <c r="C23" s="29"/>
      <c r="D23" s="30"/>
      <c r="E23" s="31">
        <v>13876439.1</v>
      </c>
      <c r="F23" s="32">
        <v>0</v>
      </c>
      <c r="G23" s="31">
        <v>1000000</v>
      </c>
      <c r="H23" s="32">
        <v>94563.5</v>
      </c>
      <c r="I23" s="32">
        <v>13876439.1</v>
      </c>
      <c r="J23" s="32">
        <v>-94563.5</v>
      </c>
      <c r="K23" s="12"/>
    </row>
    <row r="24" spans="1:11" ht="13.5" thickBot="1" x14ac:dyDescent="0.25">
      <c r="A24" s="1" t="s">
        <v>3</v>
      </c>
      <c r="B24" s="45"/>
      <c r="C24" s="46"/>
      <c r="D24" s="47" t="s">
        <v>23</v>
      </c>
      <c r="E24" s="48">
        <f>SUM(E12:E23)/2</f>
        <v>13876439.1</v>
      </c>
      <c r="F24" s="49">
        <f>SUM(F12:F23)/2</f>
        <v>0</v>
      </c>
      <c r="G24" s="48">
        <f>SUM(G12:G23)/2</f>
        <v>1000000</v>
      </c>
      <c r="H24" s="50">
        <f>SUM(H12:H23)/2</f>
        <v>94563.5</v>
      </c>
      <c r="I24" s="50">
        <f>SUM(I12:I23)/3</f>
        <v>13876439.1</v>
      </c>
      <c r="J24" s="50">
        <f>E24-(F24+H24+I24)</f>
        <v>-94563.5</v>
      </c>
      <c r="K24" s="51"/>
    </row>
    <row r="25" spans="1:11" x14ac:dyDescent="0.2">
      <c r="A25" s="1" t="s">
        <v>3</v>
      </c>
      <c r="C25" s="13"/>
      <c r="E25" s="12"/>
      <c r="F25" s="12"/>
      <c r="G25" s="12"/>
      <c r="H25" s="12"/>
      <c r="I25" s="12"/>
      <c r="J25" s="12"/>
      <c r="K25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Kapitoly</vt:lpstr>
      <vt:lpstr>Kap.03</vt:lpstr>
      <vt:lpstr>Kap.09</vt:lpstr>
      <vt:lpstr>Kap.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Čeledová Jitka (MHMP, ROZ)</dc:creator>
  <cp:lastModifiedBy>Čeledová Jitka (MHMP, ROZ)</cp:lastModifiedBy>
  <cp:lastPrinted>2023-01-04T10:24:02Z</cp:lastPrinted>
  <dcterms:created xsi:type="dcterms:W3CDTF">2015-06-05T18:19:34Z</dcterms:created>
  <dcterms:modified xsi:type="dcterms:W3CDTF">2023-01-04T10:24:11Z</dcterms:modified>
</cp:coreProperties>
</file>