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B5CABA82-A186-4BD6-9FB4-B49C93465E30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SR" sheetId="1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26" i="1" l="1"/>
  <c r="D22" i="1" l="1"/>
  <c r="D14" i="1"/>
  <c r="C23" i="1" l="1"/>
  <c r="E23" i="1"/>
  <c r="C25" i="1"/>
  <c r="B25" i="1"/>
  <c r="B26" i="1" s="1"/>
  <c r="C26" i="1" l="1"/>
  <c r="E14" i="1"/>
  <c r="E26" i="1" s="1"/>
  <c r="D24" i="1" l="1"/>
  <c r="D20" i="1"/>
  <c r="D19" i="1"/>
  <c r="D18" i="1"/>
  <c r="D17" i="1"/>
  <c r="D16" i="1"/>
  <c r="D15" i="1"/>
  <c r="D13" i="1"/>
  <c r="D21" i="1" l="1"/>
  <c r="D26" i="1" s="1"/>
  <c r="F10" i="1" l="1"/>
  <c r="D30" i="1" l="1"/>
  <c r="C31" i="1" l="1"/>
  <c r="D31" i="1"/>
  <c r="E31" i="1"/>
  <c r="F31" i="1"/>
  <c r="B31" i="1"/>
  <c r="E10" i="1" l="1"/>
  <c r="B10" i="1"/>
  <c r="C10" i="1"/>
  <c r="F27" i="1" l="1"/>
  <c r="F33" i="1" s="1"/>
  <c r="D10" i="1"/>
  <c r="B27" i="1"/>
  <c r="B33" i="1" s="1"/>
  <c r="C27" i="1"/>
  <c r="C33" i="1" s="1"/>
  <c r="E27" i="1"/>
  <c r="E33" i="1" s="1"/>
  <c r="D27" i="1" l="1"/>
  <c r="D33" i="1" s="1"/>
</calcChain>
</file>

<file path=xl/sharedStrings.xml><?xml version="1.0" encoding="utf-8"?>
<sst xmlns="http://schemas.openxmlformats.org/spreadsheetml/2006/main" count="37" uniqueCount="33">
  <si>
    <t>v Kč</t>
  </si>
  <si>
    <t xml:space="preserve">vl. HMP </t>
  </si>
  <si>
    <t>kapitola VPS</t>
  </si>
  <si>
    <t xml:space="preserve">MŠMT </t>
  </si>
  <si>
    <t>Úřad vlády</t>
  </si>
  <si>
    <t>Ministerstvo vnitra</t>
  </si>
  <si>
    <t>Ministerstvo kultury</t>
  </si>
  <si>
    <t>Transfery</t>
  </si>
  <si>
    <t xml:space="preserve">CELKEM  </t>
  </si>
  <si>
    <t>MINISTERSTVO  FINANCÍ :</t>
  </si>
  <si>
    <t>CELKEM MF</t>
  </si>
  <si>
    <t>SFDI</t>
  </si>
  <si>
    <t xml:space="preserve">    CELKEM</t>
  </si>
  <si>
    <t>M. dopravy</t>
  </si>
  <si>
    <t>REZORTY :</t>
  </si>
  <si>
    <t xml:space="preserve">M. životního prostředí </t>
  </si>
  <si>
    <t>M. zdravotnictví</t>
  </si>
  <si>
    <t>M.  zemědělství</t>
  </si>
  <si>
    <t>M. práce a sociál. věcí</t>
  </si>
  <si>
    <t>MČ HMP</t>
  </si>
  <si>
    <t>REZORTY CELKEM</t>
  </si>
  <si>
    <t>Skutečně čerpáno celkem</t>
  </si>
  <si>
    <t>SFŽP</t>
  </si>
  <si>
    <t xml:space="preserve">Skutečně použito                 </t>
  </si>
  <si>
    <t>OP  celkem</t>
  </si>
  <si>
    <t>M. průmyslu a obchodu</t>
  </si>
  <si>
    <t>OPERAČNÍ  PROGRAM</t>
  </si>
  <si>
    <t>Přehled finančního vypořádání se státním rozpočtem  za rok 2022</t>
  </si>
  <si>
    <t>Skutečně použito                  v r. 2022</t>
  </si>
  <si>
    <t>Vratka                   k 31.12.2022</t>
  </si>
  <si>
    <t>M. obrany</t>
  </si>
  <si>
    <t>OP Praha - pól růstu  2022</t>
  </si>
  <si>
    <t>Příloha č. 2 k usnesení Zastupitelstva HMP č. 5/49 ze dne 22.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</si>
</sst>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4" fontId="6" fillId="0" borderId="0" xfId="0" applyNumberFormat="1" applyFont="1" applyAlignment="1">
      <alignment wrapText="1"/>
    </xf>
    <xf numFmtId="0" fontId="6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left" wrapText="1" indent="1"/>
    </xf>
    <xf numFmtId="4" fontId="4" fillId="0" borderId="0" xfId="0" applyNumberFormat="1" applyFont="1" applyFill="1" applyBorder="1" applyAlignment="1">
      <alignment wrapText="1"/>
    </xf>
    <xf numFmtId="0" fontId="7" fillId="0" borderId="0" xfId="0" applyFont="1"/>
    <xf numFmtId="0" fontId="5" fillId="0" borderId="5" xfId="0" applyFont="1" applyBorder="1" applyAlignment="1">
      <alignment horizontal="left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4" fontId="3" fillId="0" borderId="0" xfId="0" applyNumberFormat="1" applyFont="1"/>
    <xf numFmtId="0" fontId="1" fillId="0" borderId="0" xfId="0" applyFont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left" wrapText="1" indent="1"/>
    </xf>
    <xf numFmtId="4" fontId="6" fillId="0" borderId="1" xfId="0" applyNumberFormat="1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0" fontId="5" fillId="0" borderId="16" xfId="0" applyFont="1" applyBorder="1" applyAlignment="1">
      <alignment horizontal="left" wrapText="1" indent="1"/>
    </xf>
    <xf numFmtId="4" fontId="5" fillId="0" borderId="17" xfId="0" applyNumberFormat="1" applyFont="1" applyBorder="1" applyAlignment="1">
      <alignment wrapText="1"/>
    </xf>
    <xf numFmtId="4" fontId="5" fillId="0" borderId="18" xfId="0" applyNumberFormat="1" applyFont="1" applyBorder="1" applyAlignment="1">
      <alignment wrapText="1"/>
    </xf>
    <xf numFmtId="0" fontId="1" fillId="0" borderId="5" xfId="0" applyFont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4" fontId="3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2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9" fillId="5" borderId="7" xfId="0" applyFont="1" applyFill="1" applyBorder="1" applyAlignment="1">
      <alignment horizontal="left" wrapText="1" indent="1"/>
    </xf>
    <xf numFmtId="4" fontId="9" fillId="5" borderId="4" xfId="0" applyNumberFormat="1" applyFont="1" applyFill="1" applyBorder="1" applyAlignment="1">
      <alignment wrapText="1"/>
    </xf>
    <xf numFmtId="4" fontId="9" fillId="5" borderId="11" xfId="0" applyNumberFormat="1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4" fontId="5" fillId="4" borderId="4" xfId="0" applyNumberFormat="1" applyFont="1" applyFill="1" applyBorder="1" applyAlignment="1">
      <alignment wrapText="1"/>
    </xf>
    <xf numFmtId="4" fontId="5" fillId="4" borderId="11" xfId="0" applyNumberFormat="1" applyFont="1" applyFill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4" fontId="6" fillId="6" borderId="9" xfId="0" applyNumberFormat="1" applyFont="1" applyFill="1" applyBorder="1" applyAlignment="1">
      <alignment horizontal="left" wrapText="1" indent="1"/>
    </xf>
    <xf numFmtId="4" fontId="10" fillId="6" borderId="4" xfId="0" applyNumberFormat="1" applyFont="1" applyFill="1" applyBorder="1" applyAlignment="1">
      <alignment wrapText="1"/>
    </xf>
    <xf numFmtId="4" fontId="10" fillId="6" borderId="11" xfId="0" applyNumberFormat="1" applyFont="1" applyFill="1" applyBorder="1" applyAlignment="1">
      <alignment wrapText="1"/>
    </xf>
    <xf numFmtId="0" fontId="1" fillId="0" borderId="22" xfId="0" applyFont="1" applyFill="1" applyBorder="1" applyAlignment="1">
      <alignment horizontal="left" wrapText="1" indent="1"/>
    </xf>
    <xf numFmtId="4" fontId="1" fillId="0" borderId="19" xfId="0" applyNumberFormat="1" applyFont="1" applyFill="1" applyBorder="1" applyAlignment="1">
      <alignment wrapText="1"/>
    </xf>
    <xf numFmtId="4" fontId="1" fillId="0" borderId="12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4" fontId="1" fillId="0" borderId="15" xfId="0" applyNumberFormat="1" applyFont="1" applyFill="1" applyBorder="1" applyAlignment="1">
      <alignment wrapText="1"/>
    </xf>
    <xf numFmtId="0" fontId="1" fillId="0" borderId="23" xfId="0" applyFont="1" applyBorder="1" applyAlignment="1">
      <alignment horizontal="left" wrapText="1" indent="1"/>
    </xf>
    <xf numFmtId="4" fontId="5" fillId="0" borderId="20" xfId="0" applyNumberFormat="1" applyFont="1" applyFill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 indent="1"/>
    </xf>
    <xf numFmtId="0" fontId="1" fillId="0" borderId="14" xfId="0" applyFont="1" applyBorder="1" applyAlignment="1">
      <alignment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FFCC"/>
      <color rgb="FF00FFFF"/>
      <color rgb="FFFFFFFF"/>
      <color rgb="FFCCFFCC"/>
      <color rgb="FFFFFF66"/>
      <color rgb="FFDDDDDD"/>
      <color rgb="FFB2B2B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Normal="100" workbookViewId="0">
      <selection sqref="A1:F1"/>
    </sheetView>
  </sheetViews>
  <sheetFormatPr defaultRowHeight="11.25" x14ac:dyDescent="0.2"/>
  <cols>
    <col min="1" max="1" width="21.7109375" style="1" customWidth="1"/>
    <col min="2" max="2" width="15.140625" style="1" customWidth="1"/>
    <col min="3" max="3" width="14" style="1" customWidth="1"/>
    <col min="4" max="4" width="13.42578125" style="1" customWidth="1"/>
    <col min="5" max="5" width="12.85546875" style="1" customWidth="1"/>
    <col min="6" max="6" width="12.5703125" style="1" customWidth="1"/>
    <col min="7" max="7" width="16" style="1" customWidth="1"/>
    <col min="8" max="8" width="15.42578125" style="3" customWidth="1"/>
    <col min="9" max="11" width="9.140625" style="3"/>
    <col min="12" max="12" width="12.42578125" style="3" customWidth="1"/>
    <col min="13" max="16384" width="9.140625" style="3"/>
  </cols>
  <sheetData>
    <row r="1" spans="1:12" s="11" customFormat="1" ht="15.75" x14ac:dyDescent="0.25">
      <c r="A1" s="69" t="s">
        <v>32</v>
      </c>
      <c r="B1" s="68"/>
      <c r="C1" s="68"/>
      <c r="D1" s="68"/>
      <c r="E1" s="68"/>
      <c r="F1" s="68"/>
      <c r="G1" s="21"/>
    </row>
    <row r="2" spans="1:12" x14ac:dyDescent="0.2">
      <c r="D2" s="2"/>
      <c r="E2" s="2"/>
      <c r="F2" s="2"/>
    </row>
    <row r="4" spans="1:12" s="5" customFormat="1" ht="18" customHeight="1" x14ac:dyDescent="0.25">
      <c r="A4" s="65" t="s">
        <v>27</v>
      </c>
      <c r="B4" s="65"/>
      <c r="C4" s="65"/>
      <c r="D4" s="65"/>
      <c r="E4" s="65"/>
      <c r="F4" s="65"/>
      <c r="G4" s="4"/>
    </row>
    <row r="5" spans="1:12" x14ac:dyDescent="0.2">
      <c r="F5" s="6"/>
    </row>
    <row r="6" spans="1:12" ht="14.25" customHeight="1" thickBot="1" x14ac:dyDescent="0.25">
      <c r="A6" s="19"/>
      <c r="B6" s="19"/>
      <c r="C6" s="19"/>
      <c r="D6" s="19"/>
      <c r="E6" s="19"/>
      <c r="F6" s="20" t="s">
        <v>0</v>
      </c>
    </row>
    <row r="7" spans="1:12" s="7" customFormat="1" ht="36" customHeight="1" thickBot="1" x14ac:dyDescent="0.25">
      <c r="A7" s="26" t="s">
        <v>7</v>
      </c>
      <c r="B7" s="27" t="s">
        <v>21</v>
      </c>
      <c r="C7" s="27" t="s">
        <v>28</v>
      </c>
      <c r="D7" s="27" t="s">
        <v>29</v>
      </c>
      <c r="E7" s="27" t="s">
        <v>1</v>
      </c>
      <c r="F7" s="28" t="s">
        <v>19</v>
      </c>
      <c r="G7" s="12"/>
      <c r="H7" s="13"/>
    </row>
    <row r="8" spans="1:12" s="17" customFormat="1" ht="12.75" thickBot="1" x14ac:dyDescent="0.25">
      <c r="A8" s="66" t="s">
        <v>9</v>
      </c>
      <c r="B8" s="67"/>
      <c r="C8" s="29"/>
      <c r="D8" s="29"/>
      <c r="E8" s="29"/>
      <c r="F8" s="30"/>
      <c r="G8" s="22"/>
      <c r="H8" s="23"/>
    </row>
    <row r="9" spans="1:12" ht="15.75" customHeight="1" thickBot="1" x14ac:dyDescent="0.25">
      <c r="A9" s="31" t="s">
        <v>2</v>
      </c>
      <c r="B9" s="32">
        <v>54659200</v>
      </c>
      <c r="C9" s="32">
        <v>47013079.869999997</v>
      </c>
      <c r="D9" s="32">
        <f>B9-C9</f>
        <v>7646120.1300000027</v>
      </c>
      <c r="E9" s="32">
        <v>1094508</v>
      </c>
      <c r="F9" s="33">
        <v>6551612.1299999999</v>
      </c>
      <c r="G9" s="8"/>
      <c r="H9" s="9"/>
    </row>
    <row r="10" spans="1:12" ht="18" customHeight="1" thickBot="1" x14ac:dyDescent="0.25">
      <c r="A10" s="54" t="s">
        <v>10</v>
      </c>
      <c r="B10" s="55">
        <f t="shared" ref="B10:F10" si="0">SUM(B9:B9)</f>
        <v>54659200</v>
      </c>
      <c r="C10" s="55">
        <f t="shared" si="0"/>
        <v>47013079.869999997</v>
      </c>
      <c r="D10" s="55">
        <f t="shared" si="0"/>
        <v>7646120.1300000027</v>
      </c>
      <c r="E10" s="55">
        <f t="shared" si="0"/>
        <v>1094508</v>
      </c>
      <c r="F10" s="56">
        <f t="shared" si="0"/>
        <v>6551612.1299999999</v>
      </c>
      <c r="G10" s="8"/>
      <c r="H10" s="9"/>
      <c r="L10" s="9"/>
    </row>
    <row r="11" spans="1:12" s="7" customFormat="1" ht="13.5" customHeight="1" x14ac:dyDescent="0.2">
      <c r="A11" s="34"/>
      <c r="B11" s="35"/>
      <c r="C11" s="35"/>
      <c r="D11" s="35"/>
      <c r="E11" s="35"/>
      <c r="F11" s="36"/>
      <c r="G11" s="12"/>
      <c r="H11" s="9"/>
    </row>
    <row r="12" spans="1:12" s="7" customFormat="1" x14ac:dyDescent="0.2">
      <c r="A12" s="18" t="s">
        <v>14</v>
      </c>
      <c r="B12" s="50"/>
      <c r="C12" s="50"/>
      <c r="D12" s="50"/>
      <c r="E12" s="50"/>
      <c r="F12" s="51"/>
      <c r="G12" s="12"/>
      <c r="H12" s="9"/>
    </row>
    <row r="13" spans="1:12" ht="12.75" customHeight="1" x14ac:dyDescent="0.2">
      <c r="A13" s="37" t="s">
        <v>6</v>
      </c>
      <c r="B13" s="52">
        <v>8075510</v>
      </c>
      <c r="C13" s="52">
        <v>8070362.9000000004</v>
      </c>
      <c r="D13" s="52">
        <f>B13-C13</f>
        <v>5147.0999999996275</v>
      </c>
      <c r="E13" s="52">
        <v>5147.1000000000004</v>
      </c>
      <c r="F13" s="53">
        <v>0</v>
      </c>
      <c r="G13" s="8"/>
      <c r="H13" s="9"/>
    </row>
    <row r="14" spans="1:12" ht="12.75" customHeight="1" x14ac:dyDescent="0.2">
      <c r="A14" s="37" t="s">
        <v>16</v>
      </c>
      <c r="B14" s="52">
        <v>65431887.939999998</v>
      </c>
      <c r="C14" s="52">
        <v>60472597.119999997</v>
      </c>
      <c r="D14" s="52">
        <f t="shared" ref="D14:D24" si="1">B14-C14</f>
        <v>4959290.82</v>
      </c>
      <c r="E14" s="52">
        <f>D14-F14</f>
        <v>4809290.82</v>
      </c>
      <c r="F14" s="53">
        <v>150000</v>
      </c>
      <c r="G14" s="8"/>
      <c r="H14" s="9"/>
    </row>
    <row r="15" spans="1:12" ht="12.75" customHeight="1" x14ac:dyDescent="0.2">
      <c r="A15" s="37" t="s">
        <v>22</v>
      </c>
      <c r="B15" s="63">
        <v>3479212.96</v>
      </c>
      <c r="C15" s="63">
        <v>3479212.96</v>
      </c>
      <c r="D15" s="52">
        <f t="shared" si="1"/>
        <v>0</v>
      </c>
      <c r="E15" s="52">
        <v>0</v>
      </c>
      <c r="F15" s="53">
        <v>0</v>
      </c>
      <c r="G15" s="8"/>
      <c r="H15" s="9"/>
    </row>
    <row r="16" spans="1:12" ht="12.75" customHeight="1" x14ac:dyDescent="0.2">
      <c r="A16" s="37" t="s">
        <v>13</v>
      </c>
      <c r="B16" s="52">
        <v>283009112</v>
      </c>
      <c r="C16" s="52">
        <v>283009112</v>
      </c>
      <c r="D16" s="52">
        <f t="shared" si="1"/>
        <v>0</v>
      </c>
      <c r="E16" s="52">
        <v>0</v>
      </c>
      <c r="F16" s="53">
        <v>0</v>
      </c>
      <c r="G16" s="8"/>
      <c r="H16" s="9"/>
    </row>
    <row r="17" spans="1:8" ht="12.75" customHeight="1" x14ac:dyDescent="0.2">
      <c r="A17" s="38" t="s">
        <v>25</v>
      </c>
      <c r="B17" s="52">
        <v>284350</v>
      </c>
      <c r="C17" s="52">
        <v>284349.76</v>
      </c>
      <c r="D17" s="52">
        <f t="shared" si="1"/>
        <v>0.23999999999068677</v>
      </c>
      <c r="E17" s="52">
        <v>0</v>
      </c>
      <c r="F17" s="53">
        <v>0.24</v>
      </c>
      <c r="G17" s="8"/>
      <c r="H17" s="9"/>
    </row>
    <row r="18" spans="1:8" ht="12.75" customHeight="1" x14ac:dyDescent="0.2">
      <c r="A18" s="37" t="s">
        <v>15</v>
      </c>
      <c r="B18" s="52">
        <v>5146173.68</v>
      </c>
      <c r="C18" s="52">
        <v>3344306</v>
      </c>
      <c r="D18" s="52">
        <f t="shared" si="1"/>
        <v>1801867.6799999997</v>
      </c>
      <c r="E18" s="52">
        <v>0</v>
      </c>
      <c r="F18" s="53">
        <v>1801867.68</v>
      </c>
      <c r="G18" s="8"/>
      <c r="H18" s="9"/>
    </row>
    <row r="19" spans="1:8" ht="12.75" customHeight="1" x14ac:dyDescent="0.2">
      <c r="A19" s="37" t="s">
        <v>17</v>
      </c>
      <c r="B19" s="52">
        <v>4604540</v>
      </c>
      <c r="C19" s="52">
        <v>4604540</v>
      </c>
      <c r="D19" s="52">
        <f t="shared" si="1"/>
        <v>0</v>
      </c>
      <c r="E19" s="52">
        <v>0</v>
      </c>
      <c r="F19" s="53">
        <v>0</v>
      </c>
      <c r="G19" s="8"/>
      <c r="H19" s="9"/>
    </row>
    <row r="20" spans="1:8" ht="12.75" customHeight="1" x14ac:dyDescent="0.2">
      <c r="A20" s="37" t="s">
        <v>30</v>
      </c>
      <c r="B20" s="52">
        <v>336076</v>
      </c>
      <c r="C20" s="52">
        <v>336076</v>
      </c>
      <c r="D20" s="52">
        <f t="shared" si="1"/>
        <v>0</v>
      </c>
      <c r="E20" s="52">
        <v>0</v>
      </c>
      <c r="F20" s="53">
        <v>0</v>
      </c>
      <c r="G20" s="8"/>
      <c r="H20" s="9"/>
    </row>
    <row r="21" spans="1:8" ht="12.75" customHeight="1" x14ac:dyDescent="0.2">
      <c r="A21" s="37" t="s">
        <v>3</v>
      </c>
      <c r="B21" s="52">
        <v>22819334294.060001</v>
      </c>
      <c r="C21" s="52">
        <v>22769580249.759998</v>
      </c>
      <c r="D21" s="52">
        <f t="shared" si="1"/>
        <v>49754044.300003052</v>
      </c>
      <c r="E21" s="52">
        <v>48477325.280000001</v>
      </c>
      <c r="F21" s="53">
        <v>1276719.02</v>
      </c>
      <c r="G21" s="8"/>
      <c r="H21" s="9"/>
    </row>
    <row r="22" spans="1:8" ht="12.75" customHeight="1" x14ac:dyDescent="0.2">
      <c r="A22" s="37" t="s">
        <v>5</v>
      </c>
      <c r="B22" s="52">
        <v>61487801</v>
      </c>
      <c r="C22" s="52">
        <v>59611059.270000003</v>
      </c>
      <c r="D22" s="52">
        <f t="shared" si="1"/>
        <v>1876741.7299999967</v>
      </c>
      <c r="E22" s="52">
        <v>59251.8</v>
      </c>
      <c r="F22" s="53">
        <v>1817489.93</v>
      </c>
      <c r="G22" s="8"/>
      <c r="H22" s="9"/>
    </row>
    <row r="23" spans="1:8" ht="12.75" customHeight="1" x14ac:dyDescent="0.2">
      <c r="A23" s="37" t="s">
        <v>18</v>
      </c>
      <c r="B23" s="52">
        <v>1897036749</v>
      </c>
      <c r="C23" s="52">
        <f>B23-D23</f>
        <v>1869447459.4100001</v>
      </c>
      <c r="D23" s="52">
        <v>27589289.59</v>
      </c>
      <c r="E23" s="52">
        <f>D23-F23</f>
        <v>27293033.219999999</v>
      </c>
      <c r="F23" s="53">
        <v>296256.37</v>
      </c>
      <c r="G23" s="8"/>
      <c r="H23" s="9"/>
    </row>
    <row r="24" spans="1:8" ht="12.75" customHeight="1" x14ac:dyDescent="0.2">
      <c r="A24" s="37" t="s">
        <v>4</v>
      </c>
      <c r="B24" s="52">
        <v>210000</v>
      </c>
      <c r="C24" s="52">
        <v>210000</v>
      </c>
      <c r="D24" s="52">
        <f t="shared" si="1"/>
        <v>0</v>
      </c>
      <c r="E24" s="52">
        <v>0</v>
      </c>
      <c r="F24" s="53">
        <v>0</v>
      </c>
      <c r="G24" s="8"/>
      <c r="H24" s="9"/>
    </row>
    <row r="25" spans="1:8" ht="12.75" customHeight="1" thickBot="1" x14ac:dyDescent="0.25">
      <c r="A25" s="62" t="s">
        <v>11</v>
      </c>
      <c r="B25" s="63">
        <f>481952488.76+116203252.55</f>
        <v>598155741.30999994</v>
      </c>
      <c r="C25" s="63">
        <f>481952488.76+116203252.55</f>
        <v>598155741.30999994</v>
      </c>
      <c r="D25" s="63">
        <v>0</v>
      </c>
      <c r="E25" s="63">
        <v>0</v>
      </c>
      <c r="F25" s="64">
        <v>0</v>
      </c>
      <c r="G25" s="8"/>
      <c r="H25" s="9"/>
    </row>
    <row r="26" spans="1:8" s="11" customFormat="1" ht="18" customHeight="1" thickBot="1" x14ac:dyDescent="0.25">
      <c r="A26" s="54" t="s">
        <v>20</v>
      </c>
      <c r="B26" s="55">
        <f>SUM(B13:B25)</f>
        <v>25746591447.950005</v>
      </c>
      <c r="C26" s="55">
        <f t="shared" ref="C26:F26" si="2">SUM(C13:C25)</f>
        <v>25660605066.490002</v>
      </c>
      <c r="D26" s="55">
        <f t="shared" si="2"/>
        <v>85986381.460003048</v>
      </c>
      <c r="E26" s="55">
        <f t="shared" si="2"/>
        <v>80644048.219999999</v>
      </c>
      <c r="F26" s="55">
        <f t="shared" si="2"/>
        <v>5342333.24</v>
      </c>
      <c r="G26" s="10"/>
      <c r="H26" s="9"/>
    </row>
    <row r="27" spans="1:8" s="7" customFormat="1" ht="18.75" customHeight="1" thickBot="1" x14ac:dyDescent="0.25">
      <c r="A27" s="44" t="s">
        <v>8</v>
      </c>
      <c r="B27" s="45">
        <f>B10+B26</f>
        <v>25801250647.950005</v>
      </c>
      <c r="C27" s="45">
        <f>C10+C26</f>
        <v>25707618146.360001</v>
      </c>
      <c r="D27" s="45">
        <f>D10+D26</f>
        <v>93632501.590003043</v>
      </c>
      <c r="E27" s="45">
        <f>E10+E26</f>
        <v>81738556.219999999</v>
      </c>
      <c r="F27" s="46">
        <f>F10+F26</f>
        <v>11893945.370000001</v>
      </c>
      <c r="G27" s="12"/>
      <c r="H27" s="9"/>
    </row>
    <row r="28" spans="1:8" s="7" customFormat="1" ht="7.5" customHeight="1" thickBot="1" x14ac:dyDescent="0.25">
      <c r="A28" s="15"/>
      <c r="B28" s="16"/>
      <c r="C28" s="16"/>
      <c r="D28" s="16"/>
      <c r="E28" s="16"/>
      <c r="F28" s="16"/>
      <c r="G28" s="12"/>
      <c r="H28" s="13"/>
    </row>
    <row r="29" spans="1:8" s="14" customFormat="1" ht="31.5" customHeight="1" thickBot="1" x14ac:dyDescent="0.25">
      <c r="A29" s="26" t="s">
        <v>26</v>
      </c>
      <c r="B29" s="27" t="s">
        <v>21</v>
      </c>
      <c r="C29" s="27" t="s">
        <v>23</v>
      </c>
      <c r="D29" s="27" t="s">
        <v>29</v>
      </c>
      <c r="E29" s="27" t="s">
        <v>1</v>
      </c>
      <c r="F29" s="28" t="s">
        <v>19</v>
      </c>
      <c r="G29" s="39"/>
      <c r="H29" s="24"/>
    </row>
    <row r="30" spans="1:8" ht="12.75" customHeight="1" thickBot="1" x14ac:dyDescent="0.25">
      <c r="A30" s="57" t="s">
        <v>31</v>
      </c>
      <c r="B30" s="58">
        <v>955127000</v>
      </c>
      <c r="C30" s="58">
        <v>955127000</v>
      </c>
      <c r="D30" s="59">
        <f>B30-C30</f>
        <v>0</v>
      </c>
      <c r="E30" s="60">
        <v>0</v>
      </c>
      <c r="F30" s="61">
        <v>0</v>
      </c>
      <c r="G30" s="40"/>
      <c r="H30" s="9"/>
    </row>
    <row r="31" spans="1:8" ht="16.5" customHeight="1" thickBot="1" x14ac:dyDescent="0.25">
      <c r="A31" s="44" t="s">
        <v>24</v>
      </c>
      <c r="B31" s="45">
        <f>SUM(B30:B30)</f>
        <v>955127000</v>
      </c>
      <c r="C31" s="45">
        <f>SUM(C30:C30)</f>
        <v>955127000</v>
      </c>
      <c r="D31" s="45">
        <f>SUM(D30:D30)</f>
        <v>0</v>
      </c>
      <c r="E31" s="45">
        <f>SUM(E30:E30)</f>
        <v>0</v>
      </c>
      <c r="F31" s="46">
        <f>SUM(F30:F30)</f>
        <v>0</v>
      </c>
      <c r="G31" s="40"/>
      <c r="H31" s="9"/>
    </row>
    <row r="32" spans="1:8" ht="7.5" customHeight="1" thickBot="1" x14ac:dyDescent="0.25">
      <c r="A32" s="42"/>
      <c r="B32" s="25"/>
      <c r="C32" s="25"/>
      <c r="D32" s="25"/>
      <c r="E32" s="25"/>
      <c r="F32" s="43"/>
      <c r="G32" s="41"/>
    </row>
    <row r="33" spans="1:8" ht="21" customHeight="1" thickBot="1" x14ac:dyDescent="0.25">
      <c r="A33" s="47" t="s">
        <v>12</v>
      </c>
      <c r="B33" s="48">
        <f>B27+B31</f>
        <v>26756377647.950005</v>
      </c>
      <c r="C33" s="48">
        <f>C27+C31</f>
        <v>26662745146.360001</v>
      </c>
      <c r="D33" s="48">
        <f>D27+D31</f>
        <v>93632501.590003043</v>
      </c>
      <c r="E33" s="48">
        <f>E27+E31</f>
        <v>81738556.219999999</v>
      </c>
      <c r="F33" s="49">
        <f>F27+F31</f>
        <v>11893945.370000001</v>
      </c>
      <c r="G33" s="40"/>
      <c r="H33" s="9"/>
    </row>
    <row r="34" spans="1:8" x14ac:dyDescent="0.2">
      <c r="D34" s="8"/>
    </row>
    <row r="35" spans="1:8" x14ac:dyDescent="0.2">
      <c r="D35" s="8"/>
      <c r="H35" s="9"/>
    </row>
    <row r="36" spans="1:8" x14ac:dyDescent="0.2">
      <c r="D36" s="8"/>
    </row>
  </sheetData>
  <mergeCells count="3">
    <mergeCell ref="A4:F4"/>
    <mergeCell ref="A8:B8"/>
    <mergeCell ref="A1:F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workbookViewId="0">
      <selection activeCell="F39" sqref="F39"/>
    </sheetView>
  </sheetViews>
  <sheetFormatPr defaultRowHeight="11.25" x14ac:dyDescent="0.2"/>
  <cols>
    <col min="1" max="7" width="9.140625" style="1"/>
    <col min="8" max="16384" width="9.140625" style="3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SR</vt:lpstr>
      <vt:lpstr>List2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2023-03-06T09:34:53Z</cp:lastPrinted>
  <dcterms:created xsi:type="dcterms:W3CDTF">2009-03-31T12:06:01Z</dcterms:created>
  <dcterms:modified xsi:type="dcterms:W3CDTF">2023-06-23T08:55:08Z</dcterms:modified>
</cp:coreProperties>
</file>