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-15" yWindow="4965" windowWidth="15330" windowHeight="4485"/>
  </bookViews>
  <sheets>
    <sheet name="Tab. " sheetId="10" r:id="rId1"/>
  </sheets>
  <calcPr calcId="152511"/>
</workbook>
</file>

<file path=xl/calcChain.xml><?xml version="1.0" encoding="utf-8"?>
<calcChain xmlns="http://schemas.openxmlformats.org/spreadsheetml/2006/main">
  <c r="C44" i="10" l="1"/>
  <c r="G44" i="10" s="1"/>
  <c r="C42" i="10"/>
  <c r="G42" i="10" s="1"/>
  <c r="C41" i="10"/>
  <c r="G41" i="10" s="1"/>
  <c r="C40" i="10"/>
  <c r="G40" i="10" s="1"/>
  <c r="C39" i="10"/>
  <c r="G39" i="10" s="1"/>
  <c r="C38" i="10"/>
  <c r="G38" i="10" s="1"/>
  <c r="C37" i="10"/>
  <c r="G37" i="10" s="1"/>
  <c r="C36" i="10"/>
  <c r="G36" i="10" s="1"/>
  <c r="C35" i="10"/>
  <c r="G35" i="10" s="1"/>
  <c r="C34" i="10"/>
  <c r="G34" i="10" s="1"/>
  <c r="C33" i="10"/>
  <c r="G33" i="10" s="1"/>
  <c r="C32" i="10"/>
  <c r="G32" i="10" s="1"/>
  <c r="C31" i="10"/>
  <c r="G31" i="10" s="1"/>
  <c r="C30" i="10"/>
  <c r="G30" i="10" s="1"/>
  <c r="F29" i="10"/>
  <c r="E29" i="10"/>
  <c r="D29" i="10"/>
  <c r="B29" i="10"/>
  <c r="C28" i="10"/>
  <c r="G28" i="10" s="1"/>
  <c r="C27" i="10"/>
  <c r="G27" i="10" s="1"/>
  <c r="F25" i="10"/>
  <c r="E25" i="10"/>
  <c r="D25" i="10"/>
  <c r="B25" i="10"/>
  <c r="C24" i="10"/>
  <c r="G24" i="10" s="1"/>
  <c r="C23" i="10"/>
  <c r="G23" i="10" s="1"/>
  <c r="C22" i="10"/>
  <c r="G22" i="10" s="1"/>
  <c r="C21" i="10"/>
  <c r="G21" i="10" s="1"/>
  <c r="C20" i="10"/>
  <c r="G20" i="10" s="1"/>
  <c r="C19" i="10"/>
  <c r="G19" i="10" s="1"/>
  <c r="C18" i="10"/>
  <c r="G18" i="10" s="1"/>
  <c r="C17" i="10"/>
  <c r="G17" i="10" s="1"/>
  <c r="F15" i="10"/>
  <c r="E15" i="10"/>
  <c r="E43" i="10" s="1"/>
  <c r="D15" i="10"/>
  <c r="B15" i="10"/>
  <c r="C14" i="10"/>
  <c r="G14" i="10" s="1"/>
  <c r="C13" i="10"/>
  <c r="G13" i="10" s="1"/>
  <c r="C12" i="10"/>
  <c r="G12" i="10" s="1"/>
  <c r="C11" i="10"/>
  <c r="G11" i="10" s="1"/>
  <c r="C15" i="10" l="1"/>
  <c r="D43" i="10"/>
  <c r="F43" i="10"/>
  <c r="C25" i="10"/>
  <c r="C29" i="10"/>
  <c r="G29" i="10" s="1"/>
  <c r="G15" i="10"/>
  <c r="B43" i="10"/>
  <c r="G25" i="10"/>
  <c r="C43" i="10" l="1"/>
  <c r="G43" i="10"/>
  <c r="G46" i="10" s="1"/>
</calcChain>
</file>

<file path=xl/sharedStrings.xml><?xml version="1.0" encoding="utf-8"?>
<sst xmlns="http://schemas.openxmlformats.org/spreadsheetml/2006/main" count="55" uniqueCount="55">
  <si>
    <t>v tis. Kč</t>
  </si>
  <si>
    <t>Oblast hodnocení</t>
  </si>
  <si>
    <t>Výnosy</t>
  </si>
  <si>
    <t>Náklady</t>
  </si>
  <si>
    <t>Poznámka</t>
  </si>
  <si>
    <t>úplata</t>
  </si>
  <si>
    <t xml:space="preserve">služby </t>
  </si>
  <si>
    <t>opravy</t>
  </si>
  <si>
    <t>výsledek</t>
  </si>
  <si>
    <t>správci</t>
  </si>
  <si>
    <t>a údržba</t>
  </si>
  <si>
    <t>VAS</t>
  </si>
  <si>
    <t>Solid</t>
  </si>
  <si>
    <t>Kolektory Praha</t>
  </si>
  <si>
    <t>Centra</t>
  </si>
  <si>
    <t>Acton</t>
  </si>
  <si>
    <t>Odpisy nedobytných pohledávek</t>
  </si>
  <si>
    <t>Z toho náklady na:</t>
  </si>
  <si>
    <t>Daň z příjmů MČ</t>
  </si>
  <si>
    <t xml:space="preserve"> náklady</t>
  </si>
  <si>
    <t>a ostatní</t>
  </si>
  <si>
    <t>Tvorba opravných položek</t>
  </si>
  <si>
    <t>Hospodář-</t>
  </si>
  <si>
    <t>ský</t>
  </si>
  <si>
    <t>Sdružení Centra-Austis</t>
  </si>
  <si>
    <t>Správa pozemků celkem</t>
  </si>
  <si>
    <t>Acton (správa pozemků)</t>
  </si>
  <si>
    <t>Urbia</t>
  </si>
  <si>
    <t>Odpisy HIM u komerčně využívaných objektů</t>
  </si>
  <si>
    <t>Správa nebytových objektů a staveb celkem</t>
  </si>
  <si>
    <t>Správa nebytových objektů a staveb dle správců</t>
  </si>
  <si>
    <t>Správa bytových objektů dle správců</t>
  </si>
  <si>
    <t>Správa bytových objektů celkem</t>
  </si>
  <si>
    <t>Správa pozemků dle správců</t>
  </si>
  <si>
    <t>Uplatnění cen při prodejích majetku</t>
  </si>
  <si>
    <t>Rezerva na havárie a nepředvídatelné výdaje</t>
  </si>
  <si>
    <t>Liga servis</t>
  </si>
  <si>
    <t>Hospodářská činnost - ostatní odbory MHMP</t>
  </si>
  <si>
    <t>Hospodářská činnost - odbor OBF</t>
  </si>
  <si>
    <t>Pronájmy objektů a pozemků v HOM - bez PVS</t>
  </si>
  <si>
    <t>Pronájmy objektů v HOM - PVS</t>
  </si>
  <si>
    <t>Prodej nemovitostí v HOM</t>
  </si>
  <si>
    <t>Ostatní hospodářská činnost HOM</t>
  </si>
  <si>
    <t>Technická správa komunikací</t>
  </si>
  <si>
    <t>Správa - Operátor ICT</t>
  </si>
  <si>
    <r>
      <t xml:space="preserve">Trade Centre </t>
    </r>
    <r>
      <rPr>
        <sz val="7"/>
        <rFont val="Arial"/>
        <family val="2"/>
        <charset val="238"/>
      </rPr>
      <t xml:space="preserve"> </t>
    </r>
  </si>
  <si>
    <t>Výstaviště Praha</t>
  </si>
  <si>
    <t>Technologie hl.m. Prahy</t>
  </si>
  <si>
    <t>Daň z příjmů vlastního HMP</t>
  </si>
  <si>
    <t>Q - Facility</t>
  </si>
  <si>
    <t>Hospodářská činnost - odbor ODO</t>
  </si>
  <si>
    <r>
      <t>Návrh plánu hospodářské činnosti vlastního hl.m. Prahy na rok 2020</t>
    </r>
    <r>
      <rPr>
        <b/>
        <sz val="12"/>
        <rFont val="Times New Roman"/>
        <family val="1"/>
        <charset val="238"/>
      </rPr>
      <t xml:space="preserve">           </t>
    </r>
  </si>
  <si>
    <t>HV za HČ vlast. HMP před zdaň.</t>
  </si>
  <si>
    <t>Hospodářský výsledek za hospodářskou činnost vlastního HMP po zdanění</t>
  </si>
  <si>
    <t>Příloha č. 5 k usnesení Zastupitelstva HMP č. 12/37 ze dne 12.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</si>
</sst>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8"/>
      <color theme="3" tint="0.39997558519241921"/>
      <name val="Arial"/>
      <family val="2"/>
      <charset val="238"/>
    </font>
    <font>
      <sz val="7"/>
      <color theme="3" tint="0.39997558519241921"/>
      <name val="Arial"/>
      <family val="2"/>
      <charset val="238"/>
    </font>
    <font>
      <sz val="8"/>
      <color theme="3" tint="0.39997558519241921"/>
      <name val="Arial"/>
      <family val="2"/>
    </font>
    <font>
      <sz val="7"/>
      <color theme="3" tint="0.39997558519241921"/>
      <name val="Arial"/>
      <family val="2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00">
    <xf numFmtId="0" fontId="0" fillId="0" borderId="0" xfId="0"/>
    <xf numFmtId="0" fontId="1" fillId="0" borderId="0" xfId="1" applyFill="1"/>
    <xf numFmtId="0" fontId="1" fillId="0" borderId="0" xfId="1" applyFont="1" applyFill="1"/>
    <xf numFmtId="164" fontId="8" fillId="0" borderId="22" xfId="1" applyNumberFormat="1" applyFont="1" applyFill="1" applyBorder="1" applyAlignment="1">
      <alignment horizontal="right"/>
    </xf>
    <xf numFmtId="164" fontId="8" fillId="0" borderId="34" xfId="1" applyNumberFormat="1" applyFont="1" applyFill="1" applyBorder="1" applyAlignment="1">
      <alignment horizontal="right"/>
    </xf>
    <xf numFmtId="164" fontId="8" fillId="0" borderId="36" xfId="1" applyNumberFormat="1" applyFont="1" applyFill="1" applyBorder="1" applyAlignment="1">
      <alignment horizontal="right"/>
    </xf>
    <xf numFmtId="3" fontId="7" fillId="0" borderId="10" xfId="1" applyNumberFormat="1" applyFont="1" applyFill="1" applyBorder="1"/>
    <xf numFmtId="3" fontId="7" fillId="0" borderId="43" xfId="1" applyNumberFormat="1" applyFont="1" applyFill="1" applyBorder="1"/>
    <xf numFmtId="164" fontId="8" fillId="0" borderId="11" xfId="1" applyNumberFormat="1" applyFont="1" applyFill="1" applyBorder="1"/>
    <xf numFmtId="164" fontId="8" fillId="0" borderId="22" xfId="1" applyNumberFormat="1" applyFont="1" applyFill="1" applyBorder="1"/>
    <xf numFmtId="49" fontId="8" fillId="0" borderId="22" xfId="1" applyNumberFormat="1" applyFont="1" applyFill="1" applyBorder="1" applyAlignment="1"/>
    <xf numFmtId="3" fontId="9" fillId="0" borderId="47" xfId="1" applyNumberFormat="1" applyFont="1" applyFill="1" applyBorder="1"/>
    <xf numFmtId="164" fontId="8" fillId="0" borderId="32" xfId="1" applyNumberFormat="1" applyFont="1" applyFill="1" applyBorder="1" applyAlignment="1">
      <alignment horizontal="left"/>
    </xf>
    <xf numFmtId="164" fontId="8" fillId="0" borderId="22" xfId="1" applyNumberFormat="1" applyFont="1" applyFill="1" applyBorder="1" applyAlignment="1">
      <alignment horizontal="left"/>
    </xf>
    <xf numFmtId="164" fontId="8" fillId="0" borderId="11" xfId="1" applyNumberFormat="1" applyFont="1" applyFill="1" applyBorder="1" applyAlignment="1">
      <alignment horizontal="right"/>
    </xf>
    <xf numFmtId="164" fontId="8" fillId="0" borderId="55" xfId="1" applyNumberFormat="1" applyFont="1" applyFill="1" applyBorder="1" applyAlignment="1">
      <alignment horizontal="right"/>
    </xf>
    <xf numFmtId="0" fontId="8" fillId="0" borderId="11" xfId="1" applyFont="1" applyFill="1" applyBorder="1" applyAlignment="1">
      <alignment horizontal="right"/>
    </xf>
    <xf numFmtId="0" fontId="11" fillId="0" borderId="24" xfId="1" applyFont="1" applyFill="1" applyBorder="1"/>
    <xf numFmtId="3" fontId="5" fillId="0" borderId="40" xfId="1" applyNumberFormat="1" applyFont="1" applyFill="1" applyBorder="1"/>
    <xf numFmtId="0" fontId="5" fillId="0" borderId="24" xfId="1" applyFont="1" applyFill="1" applyBorder="1"/>
    <xf numFmtId="0" fontId="5" fillId="0" borderId="35" xfId="1" applyFont="1" applyFill="1" applyBorder="1"/>
    <xf numFmtId="3" fontId="5" fillId="0" borderId="41" xfId="1" applyNumberFormat="1" applyFont="1" applyFill="1" applyBorder="1" applyAlignment="1">
      <alignment horizontal="right"/>
    </xf>
    <xf numFmtId="3" fontId="5" fillId="0" borderId="41" xfId="1" applyNumberFormat="1" applyFont="1" applyFill="1" applyBorder="1"/>
    <xf numFmtId="0" fontId="4" fillId="0" borderId="38" xfId="1" applyFont="1" applyFill="1" applyBorder="1" applyAlignment="1">
      <alignment wrapText="1"/>
    </xf>
    <xf numFmtId="3" fontId="5" fillId="0" borderId="42" xfId="1" applyNumberFormat="1" applyFont="1" applyFill="1" applyBorder="1" applyAlignment="1">
      <alignment horizontal="right"/>
    </xf>
    <xf numFmtId="3" fontId="5" fillId="0" borderId="42" xfId="1" applyNumberFormat="1" applyFont="1" applyFill="1" applyBorder="1"/>
    <xf numFmtId="0" fontId="5" fillId="0" borderId="25" xfId="1" applyFont="1" applyFill="1" applyBorder="1"/>
    <xf numFmtId="3" fontId="5" fillId="0" borderId="10" xfId="1" applyNumberFormat="1" applyFont="1" applyFill="1" applyBorder="1"/>
    <xf numFmtId="0" fontId="5" fillId="0" borderId="23" xfId="1" applyFont="1" applyFill="1" applyBorder="1"/>
    <xf numFmtId="164" fontId="8" fillId="0" borderId="58" xfId="1" applyNumberFormat="1" applyFont="1" applyFill="1" applyBorder="1"/>
    <xf numFmtId="3" fontId="5" fillId="0" borderId="44" xfId="1" applyNumberFormat="1" applyFont="1" applyFill="1" applyBorder="1"/>
    <xf numFmtId="0" fontId="5" fillId="0" borderId="56" xfId="1" applyFont="1" applyFill="1" applyBorder="1"/>
    <xf numFmtId="3" fontId="5" fillId="0" borderId="45" xfId="1" applyNumberFormat="1" applyFont="1" applyFill="1" applyBorder="1"/>
    <xf numFmtId="0" fontId="5" fillId="0" borderId="31" xfId="1" applyFont="1" applyFill="1" applyBorder="1" applyAlignment="1">
      <alignment wrapText="1"/>
    </xf>
    <xf numFmtId="3" fontId="5" fillId="0" borderId="47" xfId="1" applyNumberFormat="1" applyFont="1" applyFill="1" applyBorder="1" applyAlignment="1"/>
    <xf numFmtId="3" fontId="5" fillId="0" borderId="47" xfId="1" applyNumberFormat="1" applyFont="1" applyFill="1" applyBorder="1"/>
    <xf numFmtId="3" fontId="5" fillId="0" borderId="40" xfId="1" applyNumberFormat="1" applyFont="1" applyFill="1" applyBorder="1" applyAlignment="1"/>
    <xf numFmtId="3" fontId="5" fillId="0" borderId="40" xfId="1" applyNumberFormat="1" applyFont="1" applyFill="1" applyBorder="1" applyAlignment="1">
      <alignment horizontal="right"/>
    </xf>
    <xf numFmtId="3" fontId="2" fillId="0" borderId="10" xfId="1" applyNumberFormat="1" applyFont="1" applyFill="1" applyBorder="1"/>
    <xf numFmtId="0" fontId="5" fillId="0" borderId="33" xfId="1" applyFont="1" applyFill="1" applyBorder="1"/>
    <xf numFmtId="0" fontId="5" fillId="0" borderId="53" xfId="1" applyFont="1" applyFill="1" applyBorder="1"/>
    <xf numFmtId="3" fontId="5" fillId="0" borderId="54" xfId="1" applyNumberFormat="1" applyFont="1" applyFill="1" applyBorder="1"/>
    <xf numFmtId="0" fontId="5" fillId="0" borderId="12" xfId="1" applyFont="1" applyFill="1" applyBorder="1"/>
    <xf numFmtId="3" fontId="5" fillId="0" borderId="48" xfId="1" applyNumberFormat="1" applyFont="1" applyFill="1" applyBorder="1"/>
    <xf numFmtId="0" fontId="5" fillId="0" borderId="33" xfId="1" applyFont="1" applyFill="1" applyBorder="1" applyAlignment="1">
      <alignment wrapText="1"/>
    </xf>
    <xf numFmtId="3" fontId="5" fillId="0" borderId="49" xfId="1" applyNumberFormat="1" applyFont="1" applyFill="1" applyBorder="1"/>
    <xf numFmtId="0" fontId="5" fillId="0" borderId="12" xfId="1" applyFont="1" applyFill="1" applyBorder="1" applyAlignment="1">
      <alignment wrapText="1"/>
    </xf>
    <xf numFmtId="3" fontId="5" fillId="0" borderId="50" xfId="1" applyNumberFormat="1" applyFont="1" applyFill="1" applyBorder="1"/>
    <xf numFmtId="3" fontId="5" fillId="0" borderId="57" xfId="1" applyNumberFormat="1" applyFont="1" applyFill="1" applyBorder="1"/>
    <xf numFmtId="0" fontId="4" fillId="0" borderId="25" xfId="1" applyFont="1" applyFill="1" applyBorder="1" applyAlignment="1">
      <alignment wrapText="1"/>
    </xf>
    <xf numFmtId="0" fontId="4" fillId="0" borderId="17" xfId="1" applyFont="1" applyFill="1" applyBorder="1" applyAlignment="1">
      <alignment wrapText="1"/>
    </xf>
    <xf numFmtId="164" fontId="8" fillId="0" borderId="26" xfId="1" applyNumberFormat="1" applyFont="1" applyFill="1" applyBorder="1" applyAlignment="1">
      <alignment horizontal="right"/>
    </xf>
    <xf numFmtId="0" fontId="4" fillId="0" borderId="31" xfId="1" applyFont="1" applyFill="1" applyBorder="1"/>
    <xf numFmtId="164" fontId="8" fillId="0" borderId="32" xfId="1" applyNumberFormat="1" applyFont="1" applyFill="1" applyBorder="1" applyAlignment="1">
      <alignment horizontal="right"/>
    </xf>
    <xf numFmtId="0" fontId="4" fillId="0" borderId="52" xfId="1" applyFont="1" applyFill="1" applyBorder="1"/>
    <xf numFmtId="0" fontId="5" fillId="0" borderId="30" xfId="1" applyFont="1" applyFill="1" applyBorder="1"/>
    <xf numFmtId="164" fontId="8" fillId="0" borderId="8" xfId="1" applyNumberFormat="1" applyFont="1" applyFill="1" applyBorder="1" applyAlignment="1">
      <alignment horizontal="right"/>
    </xf>
    <xf numFmtId="0" fontId="5" fillId="0" borderId="12" xfId="1" applyFont="1" applyFill="1" applyBorder="1" applyAlignment="1"/>
    <xf numFmtId="3" fontId="5" fillId="0" borderId="10" xfId="1" applyNumberFormat="1" applyFont="1" applyFill="1" applyBorder="1" applyAlignment="1">
      <alignment horizontal="right"/>
    </xf>
    <xf numFmtId="164" fontId="8" fillId="0" borderId="11" xfId="1" applyNumberFormat="1" applyFont="1" applyFill="1" applyBorder="1" applyAlignment="1"/>
    <xf numFmtId="0" fontId="5" fillId="0" borderId="13" xfId="1" applyFont="1" applyFill="1" applyBorder="1"/>
    <xf numFmtId="3" fontId="5" fillId="0" borderId="46" xfId="1" applyNumberFormat="1" applyFont="1" applyFill="1" applyBorder="1"/>
    <xf numFmtId="164" fontId="8" fillId="0" borderId="29" xfId="1" applyNumberFormat="1" applyFont="1" applyFill="1" applyBorder="1"/>
    <xf numFmtId="0" fontId="5" fillId="0" borderId="27" xfId="1" applyFont="1" applyFill="1" applyBorder="1"/>
    <xf numFmtId="3" fontId="5" fillId="0" borderId="51" xfId="1" applyNumberFormat="1" applyFont="1" applyFill="1" applyBorder="1"/>
    <xf numFmtId="3" fontId="5" fillId="0" borderId="4" xfId="1" applyNumberFormat="1" applyFont="1" applyFill="1" applyBorder="1"/>
    <xf numFmtId="164" fontId="10" fillId="0" borderId="28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39" xfId="1" applyNumberFormat="1" applyFont="1" applyFill="1" applyBorder="1"/>
    <xf numFmtId="0" fontId="8" fillId="0" borderId="16" xfId="1" applyFont="1" applyFill="1" applyBorder="1"/>
    <xf numFmtId="0" fontId="13" fillId="0" borderId="17" xfId="1" applyFont="1" applyFill="1" applyBorder="1"/>
    <xf numFmtId="3" fontId="6" fillId="0" borderId="18" xfId="1" applyNumberFormat="1" applyFont="1" applyFill="1" applyBorder="1"/>
    <xf numFmtId="3" fontId="6" fillId="0" borderId="19" xfId="1" applyNumberFormat="1" applyFont="1" applyFill="1" applyBorder="1"/>
    <xf numFmtId="3" fontId="13" fillId="0" borderId="20" xfId="1" applyNumberFormat="1" applyFont="1" applyFill="1" applyBorder="1"/>
    <xf numFmtId="0" fontId="8" fillId="0" borderId="21" xfId="1" applyFont="1" applyFill="1" applyBorder="1"/>
    <xf numFmtId="3" fontId="5" fillId="0" borderId="47" xfId="1" applyNumberFormat="1" applyFont="1" applyFill="1" applyBorder="1" applyAlignment="1">
      <alignment horizontal="right"/>
    </xf>
    <xf numFmtId="3" fontId="5" fillId="0" borderId="59" xfId="1" applyNumberFormat="1" applyFont="1" applyFill="1" applyBorder="1"/>
    <xf numFmtId="0" fontId="3" fillId="0" borderId="0" xfId="1" applyFont="1" applyFill="1" applyAlignment="1"/>
    <xf numFmtId="3" fontId="1" fillId="0" borderId="0" xfId="1" applyNumberFormat="1" applyFont="1" applyFill="1" applyAlignment="1"/>
    <xf numFmtId="0" fontId="3" fillId="0" borderId="0" xfId="1" applyFont="1" applyFill="1"/>
    <xf numFmtId="0" fontId="3" fillId="0" borderId="0" xfId="1" applyFont="1" applyFill="1" applyAlignment="1">
      <alignment horizontal="right"/>
    </xf>
    <xf numFmtId="0" fontId="4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Continuous"/>
    </xf>
    <xf numFmtId="0" fontId="3" fillId="0" borderId="4" xfId="1" applyFont="1" applyFill="1" applyBorder="1" applyAlignment="1">
      <alignment horizontal="centerContinuous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left"/>
    </xf>
    <xf numFmtId="0" fontId="3" fillId="0" borderId="7" xfId="1" applyFont="1" applyFill="1" applyBorder="1"/>
    <xf numFmtId="49" fontId="4" fillId="0" borderId="7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/>
    <xf numFmtId="14" fontId="3" fillId="0" borderId="7" xfId="1" applyNumberFormat="1" applyFont="1" applyFill="1" applyBorder="1"/>
    <xf numFmtId="0" fontId="4" fillId="0" borderId="9" xfId="1" applyFont="1" applyFill="1" applyBorder="1" applyAlignment="1">
      <alignment horizontal="left"/>
    </xf>
    <xf numFmtId="0" fontId="3" fillId="0" borderId="18" xfId="1" applyFont="1" applyFill="1" applyBorder="1"/>
    <xf numFmtId="0" fontId="3" fillId="0" borderId="37" xfId="1" applyFont="1" applyFill="1" applyBorder="1"/>
    <xf numFmtId="0" fontId="4" fillId="0" borderId="37" xfId="1" applyFont="1" applyFill="1" applyBorder="1" applyAlignment="1">
      <alignment horizontal="center"/>
    </xf>
    <xf numFmtId="0" fontId="3" fillId="0" borderId="26" xfId="1" applyFont="1" applyFill="1" applyBorder="1"/>
    <xf numFmtId="0" fontId="14" fillId="0" borderId="0" xfId="1" applyFont="1" applyFill="1" applyAlignment="1"/>
    <xf numFmtId="0" fontId="16" fillId="0" borderId="0" xfId="0" applyFont="1"/>
  </cellXfs>
  <cellStyles count="2">
    <cellStyle name="Normální" xfId="0" builtinId="0"/>
    <cellStyle name="normální_XKopie - HČ rozp.04-tabulka verze 1 z 7.8.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="90" zoomScaleNormal="90" workbookViewId="0"/>
  </sheetViews>
  <sheetFormatPr defaultColWidth="9.140625" defaultRowHeight="12.75" x14ac:dyDescent="0.2"/>
  <cols>
    <col min="1" max="1" width="23.7109375" style="1" customWidth="1"/>
    <col min="2" max="3" width="9.5703125" style="1" customWidth="1"/>
    <col min="4" max="6" width="8.5703125" style="1" customWidth="1"/>
    <col min="7" max="7" width="9.5703125" style="1" customWidth="1"/>
    <col min="8" max="8" width="10.5703125" style="1" customWidth="1"/>
    <col min="9" max="16384" width="9.140625" style="1"/>
  </cols>
  <sheetData>
    <row r="1" spans="1:8" ht="15.75" x14ac:dyDescent="0.25">
      <c r="A1" s="99" t="s">
        <v>54</v>
      </c>
    </row>
    <row r="3" spans="1:8" ht="15.75" x14ac:dyDescent="0.25">
      <c r="A3" s="98" t="s">
        <v>51</v>
      </c>
      <c r="B3" s="78"/>
      <c r="C3" s="78"/>
      <c r="D3" s="78"/>
      <c r="E3" s="78"/>
      <c r="F3" s="78"/>
      <c r="G3" s="78"/>
      <c r="H3" s="79"/>
    </row>
    <row r="4" spans="1:8" x14ac:dyDescent="0.2">
      <c r="A4" s="2"/>
      <c r="B4" s="2"/>
      <c r="C4" s="2"/>
      <c r="D4" s="2"/>
      <c r="E4" s="2"/>
      <c r="F4" s="2"/>
      <c r="G4" s="2"/>
      <c r="H4" s="2"/>
    </row>
    <row r="5" spans="1:8" ht="13.5" thickBot="1" x14ac:dyDescent="0.25">
      <c r="A5" s="80"/>
      <c r="B5" s="80"/>
      <c r="C5" s="80"/>
      <c r="D5" s="80"/>
      <c r="E5" s="80"/>
      <c r="F5" s="80"/>
      <c r="G5" s="80"/>
      <c r="H5" s="81" t="s">
        <v>0</v>
      </c>
    </row>
    <row r="6" spans="1:8" x14ac:dyDescent="0.2">
      <c r="A6" s="82" t="s">
        <v>1</v>
      </c>
      <c r="B6" s="83" t="s">
        <v>2</v>
      </c>
      <c r="C6" s="83" t="s">
        <v>3</v>
      </c>
      <c r="D6" s="84" t="s">
        <v>17</v>
      </c>
      <c r="E6" s="85"/>
      <c r="F6" s="85"/>
      <c r="G6" s="83" t="s">
        <v>22</v>
      </c>
      <c r="H6" s="86" t="s">
        <v>4</v>
      </c>
    </row>
    <row r="7" spans="1:8" x14ac:dyDescent="0.2">
      <c r="A7" s="87"/>
      <c r="B7" s="88"/>
      <c r="C7" s="88"/>
      <c r="D7" s="89" t="s">
        <v>5</v>
      </c>
      <c r="E7" s="90" t="s">
        <v>6</v>
      </c>
      <c r="F7" s="90" t="s">
        <v>7</v>
      </c>
      <c r="G7" s="90" t="s">
        <v>23</v>
      </c>
      <c r="H7" s="91"/>
    </row>
    <row r="8" spans="1:8" x14ac:dyDescent="0.2">
      <c r="A8" s="87"/>
      <c r="B8" s="92"/>
      <c r="C8" s="88"/>
      <c r="D8" s="89" t="s">
        <v>9</v>
      </c>
      <c r="E8" s="90" t="s">
        <v>20</v>
      </c>
      <c r="F8" s="90" t="s">
        <v>10</v>
      </c>
      <c r="G8" s="90" t="s">
        <v>8</v>
      </c>
      <c r="H8" s="91"/>
    </row>
    <row r="9" spans="1:8" ht="13.5" thickBot="1" x14ac:dyDescent="0.25">
      <c r="A9" s="93"/>
      <c r="B9" s="94"/>
      <c r="C9" s="95"/>
      <c r="D9" s="95"/>
      <c r="E9" s="96" t="s">
        <v>19</v>
      </c>
      <c r="F9" s="95"/>
      <c r="G9" s="95"/>
      <c r="H9" s="97"/>
    </row>
    <row r="10" spans="1:8" ht="22.5" x14ac:dyDescent="0.2">
      <c r="A10" s="49" t="s">
        <v>31</v>
      </c>
      <c r="B10" s="27"/>
      <c r="C10" s="27"/>
      <c r="D10" s="27"/>
      <c r="E10" s="27"/>
      <c r="F10" s="27"/>
      <c r="G10" s="27"/>
      <c r="H10" s="14"/>
    </row>
    <row r="11" spans="1:8" x14ac:dyDescent="0.2">
      <c r="A11" s="17" t="s">
        <v>15</v>
      </c>
      <c r="B11" s="18">
        <v>59000</v>
      </c>
      <c r="C11" s="18">
        <f>D11+E11+F11</f>
        <v>49675</v>
      </c>
      <c r="D11" s="18">
        <v>5250</v>
      </c>
      <c r="E11" s="18">
        <v>19025</v>
      </c>
      <c r="F11" s="18">
        <v>25400</v>
      </c>
      <c r="G11" s="18">
        <f>B11-C11</f>
        <v>9325</v>
      </c>
      <c r="H11" s="3"/>
    </row>
    <row r="12" spans="1:8" x14ac:dyDescent="0.2">
      <c r="A12" s="19" t="s">
        <v>11</v>
      </c>
      <c r="B12" s="18">
        <v>52500</v>
      </c>
      <c r="C12" s="18">
        <f>D12+E12+F12</f>
        <v>52025</v>
      </c>
      <c r="D12" s="18">
        <v>2800</v>
      </c>
      <c r="E12" s="18">
        <v>16800</v>
      </c>
      <c r="F12" s="18">
        <v>32425</v>
      </c>
      <c r="G12" s="18">
        <f>B12-C12</f>
        <v>475</v>
      </c>
      <c r="H12" s="3"/>
    </row>
    <row r="13" spans="1:8" x14ac:dyDescent="0.2">
      <c r="A13" s="19" t="s">
        <v>14</v>
      </c>
      <c r="B13" s="18">
        <v>226000</v>
      </c>
      <c r="C13" s="18">
        <f>D13+E13+F13</f>
        <v>209395</v>
      </c>
      <c r="D13" s="18">
        <v>11500</v>
      </c>
      <c r="E13" s="18">
        <v>79230</v>
      </c>
      <c r="F13" s="18">
        <v>118665</v>
      </c>
      <c r="G13" s="18">
        <f>B13-C13</f>
        <v>16605</v>
      </c>
      <c r="H13" s="3"/>
    </row>
    <row r="14" spans="1:8" x14ac:dyDescent="0.2">
      <c r="A14" s="20" t="s">
        <v>49</v>
      </c>
      <c r="B14" s="21">
        <v>52800</v>
      </c>
      <c r="C14" s="22">
        <f>D14+E14+F14</f>
        <v>48545</v>
      </c>
      <c r="D14" s="22">
        <v>2720</v>
      </c>
      <c r="E14" s="22">
        <v>18145</v>
      </c>
      <c r="F14" s="22">
        <v>27680</v>
      </c>
      <c r="G14" s="22">
        <f>B14-C14</f>
        <v>4255</v>
      </c>
      <c r="H14" s="4"/>
    </row>
    <row r="15" spans="1:8" ht="23.25" thickBot="1" x14ac:dyDescent="0.25">
      <c r="A15" s="23" t="s">
        <v>32</v>
      </c>
      <c r="B15" s="24">
        <f>SUM(B11:B14)</f>
        <v>390300</v>
      </c>
      <c r="C15" s="25">
        <f>D15+E15+F15</f>
        <v>359640</v>
      </c>
      <c r="D15" s="25">
        <f>SUM(D11:D14)</f>
        <v>22270</v>
      </c>
      <c r="E15" s="25">
        <f>SUM(E11:E14)</f>
        <v>133200</v>
      </c>
      <c r="F15" s="25">
        <f>SUM(F11:F14)</f>
        <v>204170</v>
      </c>
      <c r="G15" s="25">
        <f t="shared" ref="G15" si="0">SUM(G11:G14)</f>
        <v>30660</v>
      </c>
      <c r="H15" s="5"/>
    </row>
    <row r="16" spans="1:8" ht="22.5" x14ac:dyDescent="0.2">
      <c r="A16" s="49" t="s">
        <v>30</v>
      </c>
      <c r="B16" s="6"/>
      <c r="C16" s="7"/>
      <c r="D16" s="6"/>
      <c r="E16" s="6"/>
      <c r="F16" s="6"/>
      <c r="G16" s="6"/>
      <c r="H16" s="8"/>
    </row>
    <row r="17" spans="1:8" x14ac:dyDescent="0.2">
      <c r="A17" s="26" t="s">
        <v>12</v>
      </c>
      <c r="B17" s="27">
        <v>269486</v>
      </c>
      <c r="C17" s="18">
        <f>D17+E17+F17</f>
        <v>214110</v>
      </c>
      <c r="D17" s="27">
        <v>19500</v>
      </c>
      <c r="E17" s="27">
        <v>75750</v>
      </c>
      <c r="F17" s="27">
        <v>118860</v>
      </c>
      <c r="G17" s="18">
        <f>B17-C17</f>
        <v>55376</v>
      </c>
      <c r="H17" s="8"/>
    </row>
    <row r="18" spans="1:8" x14ac:dyDescent="0.2">
      <c r="A18" s="19" t="s">
        <v>36</v>
      </c>
      <c r="B18" s="18">
        <v>111900</v>
      </c>
      <c r="C18" s="18">
        <f t="shared" ref="C18:C24" si="1">D18+E18+F18</f>
        <v>238455</v>
      </c>
      <c r="D18" s="18">
        <v>33000</v>
      </c>
      <c r="E18" s="18">
        <v>72630</v>
      </c>
      <c r="F18" s="18">
        <v>132825</v>
      </c>
      <c r="G18" s="18">
        <f t="shared" ref="G18:G24" si="2">B18-C18</f>
        <v>-126555</v>
      </c>
      <c r="H18" s="9"/>
    </row>
    <row r="19" spans="1:8" x14ac:dyDescent="0.2">
      <c r="A19" s="19" t="s">
        <v>45</v>
      </c>
      <c r="B19" s="18">
        <v>182940</v>
      </c>
      <c r="C19" s="18">
        <f t="shared" si="1"/>
        <v>187564</v>
      </c>
      <c r="D19" s="18">
        <v>26306</v>
      </c>
      <c r="E19" s="18">
        <v>129053</v>
      </c>
      <c r="F19" s="18">
        <v>32205</v>
      </c>
      <c r="G19" s="18">
        <f t="shared" si="2"/>
        <v>-4624</v>
      </c>
      <c r="H19" s="3"/>
    </row>
    <row r="20" spans="1:8" x14ac:dyDescent="0.2">
      <c r="A20" s="19" t="s">
        <v>24</v>
      </c>
      <c r="B20" s="18">
        <v>6919</v>
      </c>
      <c r="C20" s="18">
        <f t="shared" si="1"/>
        <v>23812</v>
      </c>
      <c r="D20" s="18">
        <v>3492</v>
      </c>
      <c r="E20" s="18">
        <v>800</v>
      </c>
      <c r="F20" s="18">
        <v>19520</v>
      </c>
      <c r="G20" s="18">
        <f t="shared" si="2"/>
        <v>-16893</v>
      </c>
      <c r="H20" s="3"/>
    </row>
    <row r="21" spans="1:8" x14ac:dyDescent="0.2">
      <c r="A21" s="19" t="s">
        <v>43</v>
      </c>
      <c r="B21" s="18">
        <v>850000</v>
      </c>
      <c r="C21" s="18">
        <f t="shared" si="1"/>
        <v>118042</v>
      </c>
      <c r="D21" s="18">
        <v>34941</v>
      </c>
      <c r="E21" s="18">
        <v>51335</v>
      </c>
      <c r="F21" s="18">
        <v>31766</v>
      </c>
      <c r="G21" s="18">
        <f t="shared" si="2"/>
        <v>731958</v>
      </c>
      <c r="H21" s="10"/>
    </row>
    <row r="22" spans="1:8" x14ac:dyDescent="0.2">
      <c r="A22" s="28" t="s">
        <v>13</v>
      </c>
      <c r="B22" s="18">
        <v>230400</v>
      </c>
      <c r="C22" s="18">
        <f t="shared" si="1"/>
        <v>181079</v>
      </c>
      <c r="D22" s="18">
        <v>8934</v>
      </c>
      <c r="E22" s="18">
        <v>4250</v>
      </c>
      <c r="F22" s="18">
        <v>167895</v>
      </c>
      <c r="G22" s="18">
        <f t="shared" si="2"/>
        <v>49321</v>
      </c>
      <c r="H22" s="9"/>
    </row>
    <row r="23" spans="1:8" x14ac:dyDescent="0.2">
      <c r="A23" s="28" t="s">
        <v>46</v>
      </c>
      <c r="B23" s="18">
        <v>21986</v>
      </c>
      <c r="C23" s="18">
        <f t="shared" si="1"/>
        <v>26902</v>
      </c>
      <c r="D23" s="18">
        <v>600</v>
      </c>
      <c r="E23" s="18">
        <v>2</v>
      </c>
      <c r="F23" s="18">
        <v>26300</v>
      </c>
      <c r="G23" s="18">
        <f t="shared" si="2"/>
        <v>-4916</v>
      </c>
      <c r="H23" s="9"/>
    </row>
    <row r="24" spans="1:8" x14ac:dyDescent="0.2">
      <c r="A24" s="31" t="s">
        <v>47</v>
      </c>
      <c r="B24" s="48">
        <v>35900</v>
      </c>
      <c r="C24" s="77">
        <f t="shared" si="1"/>
        <v>6635</v>
      </c>
      <c r="D24" s="48">
        <v>0</v>
      </c>
      <c r="E24" s="48">
        <v>6635</v>
      </c>
      <c r="F24" s="48">
        <v>0</v>
      </c>
      <c r="G24" s="48">
        <f t="shared" si="2"/>
        <v>29265</v>
      </c>
      <c r="H24" s="29"/>
    </row>
    <row r="25" spans="1:8" ht="23.25" thickBot="1" x14ac:dyDescent="0.25">
      <c r="A25" s="50" t="s">
        <v>29</v>
      </c>
      <c r="B25" s="30">
        <f>SUM(B17:B24)</f>
        <v>1709531</v>
      </c>
      <c r="C25" s="30">
        <f>D25+E25+F25</f>
        <v>996599</v>
      </c>
      <c r="D25" s="30">
        <f>SUM(D17:D24)</f>
        <v>126773</v>
      </c>
      <c r="E25" s="30">
        <f>SUM(E17:E24)</f>
        <v>340455</v>
      </c>
      <c r="F25" s="30">
        <f>SUM(F17:F24)</f>
        <v>529371</v>
      </c>
      <c r="G25" s="30">
        <f>SUM(G17:G24)</f>
        <v>712932</v>
      </c>
      <c r="H25" s="51"/>
    </row>
    <row r="26" spans="1:8" x14ac:dyDescent="0.2">
      <c r="A26" s="52" t="s">
        <v>33</v>
      </c>
      <c r="B26" s="11"/>
      <c r="C26" s="11"/>
      <c r="D26" s="11"/>
      <c r="E26" s="11"/>
      <c r="F26" s="11"/>
      <c r="G26" s="11"/>
      <c r="H26" s="53"/>
    </row>
    <row r="27" spans="1:8" x14ac:dyDescent="0.2">
      <c r="A27" s="28" t="s">
        <v>26</v>
      </c>
      <c r="B27" s="18">
        <v>11100</v>
      </c>
      <c r="C27" s="18">
        <f>D27+E27+F27</f>
        <v>63040</v>
      </c>
      <c r="D27" s="18">
        <v>10200</v>
      </c>
      <c r="E27" s="18">
        <v>52720</v>
      </c>
      <c r="F27" s="18">
        <v>120</v>
      </c>
      <c r="G27" s="18">
        <f>B27-C27</f>
        <v>-51940</v>
      </c>
      <c r="H27" s="3"/>
    </row>
    <row r="28" spans="1:8" x14ac:dyDescent="0.2">
      <c r="A28" s="39" t="s">
        <v>27</v>
      </c>
      <c r="B28" s="22">
        <v>5000</v>
      </c>
      <c r="C28" s="22">
        <f>D28+E28+F28</f>
        <v>121000</v>
      </c>
      <c r="D28" s="22">
        <v>44000</v>
      </c>
      <c r="E28" s="22">
        <v>66000</v>
      </c>
      <c r="F28" s="22">
        <v>11000</v>
      </c>
      <c r="G28" s="22">
        <f>B28-C28</f>
        <v>-116000</v>
      </c>
      <c r="H28" s="4"/>
    </row>
    <row r="29" spans="1:8" ht="13.5" thickBot="1" x14ac:dyDescent="0.25">
      <c r="A29" s="54" t="s">
        <v>25</v>
      </c>
      <c r="B29" s="25">
        <f>SUM(B27:B28)</f>
        <v>16100</v>
      </c>
      <c r="C29" s="25">
        <f>D29+E29+F29</f>
        <v>184040</v>
      </c>
      <c r="D29" s="25">
        <f>SUM(D27:D28)</f>
        <v>54200</v>
      </c>
      <c r="E29" s="25">
        <f>SUM(E27:E28)</f>
        <v>118720</v>
      </c>
      <c r="F29" s="25">
        <f>SUM(F27:F28)</f>
        <v>11120</v>
      </c>
      <c r="G29" s="25">
        <f t="shared" ref="G29:G39" si="3">B29-C29</f>
        <v>-167940</v>
      </c>
      <c r="H29" s="5"/>
    </row>
    <row r="30" spans="1:8" ht="13.5" thickBot="1" x14ac:dyDescent="0.25">
      <c r="A30" s="55" t="s">
        <v>44</v>
      </c>
      <c r="B30" s="32">
        <v>1</v>
      </c>
      <c r="C30" s="32">
        <f t="shared" ref="C30:C37" si="4">D30+E30+F30</f>
        <v>1</v>
      </c>
      <c r="D30" s="32">
        <v>0</v>
      </c>
      <c r="E30" s="32">
        <v>1</v>
      </c>
      <c r="F30" s="32">
        <v>0</v>
      </c>
      <c r="G30" s="32">
        <f t="shared" si="3"/>
        <v>0</v>
      </c>
      <c r="H30" s="56"/>
    </row>
    <row r="31" spans="1:8" ht="22.5" x14ac:dyDescent="0.2">
      <c r="A31" s="33" t="s">
        <v>39</v>
      </c>
      <c r="B31" s="34">
        <v>367697</v>
      </c>
      <c r="C31" s="76">
        <f t="shared" si="4"/>
        <v>45873</v>
      </c>
      <c r="D31" s="34">
        <v>81</v>
      </c>
      <c r="E31" s="35">
        <v>3073</v>
      </c>
      <c r="F31" s="35">
        <v>42719</v>
      </c>
      <c r="G31" s="35">
        <f t="shared" si="3"/>
        <v>321824</v>
      </c>
      <c r="H31" s="12"/>
    </row>
    <row r="32" spans="1:8" x14ac:dyDescent="0.2">
      <c r="A32" s="28" t="s">
        <v>40</v>
      </c>
      <c r="B32" s="36">
        <v>2243642</v>
      </c>
      <c r="C32" s="37">
        <f t="shared" si="4"/>
        <v>44808</v>
      </c>
      <c r="D32" s="36">
        <v>0</v>
      </c>
      <c r="E32" s="18">
        <v>44808</v>
      </c>
      <c r="F32" s="18">
        <v>0</v>
      </c>
      <c r="G32" s="18">
        <f>B32-C32</f>
        <v>2198834</v>
      </c>
      <c r="H32" s="13"/>
    </row>
    <row r="33" spans="1:8" x14ac:dyDescent="0.2">
      <c r="A33" s="46" t="s">
        <v>41</v>
      </c>
      <c r="B33" s="27">
        <v>200000</v>
      </c>
      <c r="C33" s="38">
        <f t="shared" si="4"/>
        <v>31000</v>
      </c>
      <c r="D33" s="27">
        <v>0</v>
      </c>
      <c r="E33" s="27">
        <v>31000</v>
      </c>
      <c r="F33" s="27">
        <v>0</v>
      </c>
      <c r="G33" s="27">
        <f t="shared" si="3"/>
        <v>169000</v>
      </c>
      <c r="H33" s="14"/>
    </row>
    <row r="34" spans="1:8" x14ac:dyDescent="0.2">
      <c r="A34" s="39" t="s">
        <v>42</v>
      </c>
      <c r="B34" s="22">
        <v>4500</v>
      </c>
      <c r="C34" s="22">
        <f t="shared" si="4"/>
        <v>1500</v>
      </c>
      <c r="D34" s="22">
        <v>0</v>
      </c>
      <c r="E34" s="22">
        <v>1500</v>
      </c>
      <c r="F34" s="22">
        <v>0</v>
      </c>
      <c r="G34" s="22">
        <f t="shared" si="3"/>
        <v>3000</v>
      </c>
      <c r="H34" s="4"/>
    </row>
    <row r="35" spans="1:8" x14ac:dyDescent="0.2">
      <c r="A35" s="40" t="s">
        <v>38</v>
      </c>
      <c r="B35" s="41">
        <v>183</v>
      </c>
      <c r="C35" s="41">
        <f t="shared" si="4"/>
        <v>3800</v>
      </c>
      <c r="D35" s="41">
        <v>0</v>
      </c>
      <c r="E35" s="41">
        <v>3800</v>
      </c>
      <c r="F35" s="41">
        <v>0</v>
      </c>
      <c r="G35" s="41">
        <f t="shared" si="3"/>
        <v>-3617</v>
      </c>
      <c r="H35" s="15"/>
    </row>
    <row r="36" spans="1:8" x14ac:dyDescent="0.2">
      <c r="A36" s="42" t="s">
        <v>50</v>
      </c>
      <c r="B36" s="43">
        <v>1000</v>
      </c>
      <c r="C36" s="43">
        <f t="shared" si="4"/>
        <v>0</v>
      </c>
      <c r="D36" s="43">
        <v>0</v>
      </c>
      <c r="E36" s="43">
        <v>0</v>
      </c>
      <c r="F36" s="43">
        <v>0</v>
      </c>
      <c r="G36" s="27">
        <f t="shared" si="3"/>
        <v>1000</v>
      </c>
      <c r="H36" s="16"/>
    </row>
    <row r="37" spans="1:8" ht="22.5" x14ac:dyDescent="0.2">
      <c r="A37" s="44" t="s">
        <v>37</v>
      </c>
      <c r="B37" s="22">
        <v>36271</v>
      </c>
      <c r="C37" s="22">
        <f t="shared" si="4"/>
        <v>14770</v>
      </c>
      <c r="D37" s="22">
        <v>0</v>
      </c>
      <c r="E37" s="22">
        <v>14770</v>
      </c>
      <c r="F37" s="22">
        <v>0</v>
      </c>
      <c r="G37" s="45">
        <f t="shared" si="3"/>
        <v>21501</v>
      </c>
      <c r="H37" s="4"/>
    </row>
    <row r="38" spans="1:8" ht="22.5" x14ac:dyDescent="0.2">
      <c r="A38" s="46" t="s">
        <v>28</v>
      </c>
      <c r="B38" s="27">
        <v>0</v>
      </c>
      <c r="C38" s="27">
        <f>D38+E38+F38</f>
        <v>996000</v>
      </c>
      <c r="D38" s="27"/>
      <c r="E38" s="27">
        <v>996000</v>
      </c>
      <c r="F38" s="27"/>
      <c r="G38" s="27">
        <f>B38-C38</f>
        <v>-996000</v>
      </c>
      <c r="H38" s="14"/>
    </row>
    <row r="39" spans="1:8" x14ac:dyDescent="0.2">
      <c r="A39" s="28" t="s">
        <v>16</v>
      </c>
      <c r="B39" s="18">
        <v>0</v>
      </c>
      <c r="C39" s="18">
        <f>D39+E39+F39</f>
        <v>3000</v>
      </c>
      <c r="D39" s="18"/>
      <c r="E39" s="18">
        <v>3000</v>
      </c>
      <c r="F39" s="18"/>
      <c r="G39" s="47">
        <f t="shared" si="3"/>
        <v>-3000</v>
      </c>
      <c r="H39" s="3"/>
    </row>
    <row r="40" spans="1:8" x14ac:dyDescent="0.2">
      <c r="A40" s="57" t="s">
        <v>34</v>
      </c>
      <c r="B40" s="27">
        <v>510000</v>
      </c>
      <c r="C40" s="27">
        <f>D40+E40+F40</f>
        <v>729000</v>
      </c>
      <c r="D40" s="27"/>
      <c r="E40" s="27">
        <v>729000</v>
      </c>
      <c r="F40" s="27"/>
      <c r="G40" s="27">
        <f>B40-C40</f>
        <v>-219000</v>
      </c>
      <c r="H40" s="14"/>
    </row>
    <row r="41" spans="1:8" x14ac:dyDescent="0.2">
      <c r="A41" s="28" t="s">
        <v>21</v>
      </c>
      <c r="B41" s="18">
        <v>0</v>
      </c>
      <c r="C41" s="27">
        <f>D41+E41+F41</f>
        <v>16000</v>
      </c>
      <c r="D41" s="18"/>
      <c r="E41" s="18">
        <v>16000</v>
      </c>
      <c r="F41" s="18"/>
      <c r="G41" s="27">
        <f>B41-C41</f>
        <v>-16000</v>
      </c>
      <c r="H41" s="3"/>
    </row>
    <row r="42" spans="1:8" ht="23.25" thickBot="1" x14ac:dyDescent="0.25">
      <c r="A42" s="46" t="s">
        <v>35</v>
      </c>
      <c r="B42" s="58">
        <v>0</v>
      </c>
      <c r="C42" s="58">
        <f>D42+E42+F42</f>
        <v>120000</v>
      </c>
      <c r="D42" s="58"/>
      <c r="E42" s="58"/>
      <c r="F42" s="58">
        <v>120000</v>
      </c>
      <c r="G42" s="58">
        <f>B42-C42</f>
        <v>-120000</v>
      </c>
      <c r="H42" s="59"/>
    </row>
    <row r="43" spans="1:8" ht="13.5" thickBot="1" x14ac:dyDescent="0.25">
      <c r="A43" s="60" t="s">
        <v>52</v>
      </c>
      <c r="B43" s="61">
        <f>B15+B25+B29+B30+B31+B32+B33+B34+B35+B36+B37+B38+B39+B40+B41+B42</f>
        <v>5479225</v>
      </c>
      <c r="C43" s="61">
        <f>C15+C25+C29+C30+C31+C32+C33+C34+C35+C36+C37+C38+C39+C40+C41+C42</f>
        <v>3546031</v>
      </c>
      <c r="D43" s="61">
        <f>D15+D25+D29+D30+D31+D32+D33+D34+D35+D36+D37+D38+D39+D40+D41+D42</f>
        <v>203324</v>
      </c>
      <c r="E43" s="61">
        <f t="shared" ref="E43:F43" si="5">E15+E25+E29+E30+E31+E32+E33+E34+E35+E36+E37+E38+E39+E40+E41+E42</f>
        <v>2435327</v>
      </c>
      <c r="F43" s="61">
        <f t="shared" si="5"/>
        <v>907380</v>
      </c>
      <c r="G43" s="61">
        <f>G15+G25+G29+G30+G31+G32+G33+G34+G35+G36+G37+G38+G39+G40+G41+G42</f>
        <v>1933194</v>
      </c>
      <c r="H43" s="62"/>
    </row>
    <row r="44" spans="1:8" ht="13.5" thickBot="1" x14ac:dyDescent="0.25">
      <c r="A44" s="63" t="s">
        <v>18</v>
      </c>
      <c r="B44" s="64">
        <v>860116</v>
      </c>
      <c r="C44" s="64">
        <f>D44+E44+F44</f>
        <v>860116</v>
      </c>
      <c r="D44" s="64">
        <v>0</v>
      </c>
      <c r="E44" s="64">
        <v>860116</v>
      </c>
      <c r="F44" s="65">
        <v>0</v>
      </c>
      <c r="G44" s="64">
        <f>B44-C44</f>
        <v>0</v>
      </c>
      <c r="H44" s="66"/>
    </row>
    <row r="45" spans="1:8" ht="13.5" thickBot="1" x14ac:dyDescent="0.25">
      <c r="A45" s="60" t="s">
        <v>48</v>
      </c>
      <c r="B45" s="67"/>
      <c r="C45" s="67"/>
      <c r="D45" s="67"/>
      <c r="E45" s="67"/>
      <c r="F45" s="68"/>
      <c r="G45" s="69">
        <v>556547</v>
      </c>
      <c r="H45" s="70"/>
    </row>
    <row r="46" spans="1:8" ht="13.5" thickBot="1" x14ac:dyDescent="0.25">
      <c r="A46" s="71" t="s">
        <v>53</v>
      </c>
      <c r="B46" s="72"/>
      <c r="C46" s="72"/>
      <c r="D46" s="72"/>
      <c r="E46" s="72"/>
      <c r="F46" s="73"/>
      <c r="G46" s="74">
        <f>G43-G45</f>
        <v>1376647</v>
      </c>
      <c r="H46" s="75"/>
    </row>
    <row r="51" ht="12.75" customHeight="1" x14ac:dyDescent="0.2"/>
  </sheetData>
  <pageMargins left="0.78740157480314965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Černoch Michail (MHMP, OVO)</cp:lastModifiedBy>
  <cp:lastPrinted>2019-11-20T07:02:05Z</cp:lastPrinted>
  <dcterms:created xsi:type="dcterms:W3CDTF">1997-01-24T11:07:25Z</dcterms:created>
  <dcterms:modified xsi:type="dcterms:W3CDTF">2019-12-16T10:13:05Z</dcterms:modified>
</cp:coreProperties>
</file>