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775" activeTab="0"/>
  </bookViews>
  <sheets>
    <sheet name="Sumář" sheetId="1" r:id="rId1"/>
    <sheet name="Gym" sheetId="2" r:id="rId2"/>
    <sheet name="SOŠ" sheetId="3" r:id="rId3"/>
    <sheet name="VOŠ" sheetId="4" r:id="rId4"/>
    <sheet name="Spec." sheetId="5" r:id="rId5"/>
    <sheet name="SOU" sheetId="6" r:id="rId6"/>
    <sheet name="PPP, DM,DD,ŠJ " sheetId="7" r:id="rId7"/>
    <sheet name="ZUŠ" sheetId="8" r:id="rId8"/>
    <sheet name="DDM" sheetId="9" r:id="rId9"/>
    <sheet name="HMP" sheetId="10" r:id="rId10"/>
    <sheet name="kapacity" sheetId="11" r:id="rId11"/>
  </sheets>
  <definedNames/>
  <calcPr fullCalcOnLoad="1"/>
</workbook>
</file>

<file path=xl/sharedStrings.xml><?xml version="1.0" encoding="utf-8"?>
<sst xmlns="http://schemas.openxmlformats.org/spreadsheetml/2006/main" count="949" uniqueCount="356">
  <si>
    <t>Návrh rok 2007</t>
  </si>
  <si>
    <t>platy</t>
  </si>
  <si>
    <t>OON</t>
  </si>
  <si>
    <t>odvody</t>
  </si>
  <si>
    <t>přímé ONIV</t>
  </si>
  <si>
    <t>provoz</t>
  </si>
  <si>
    <t>NIV celkem</t>
  </si>
  <si>
    <t>počet zam.</t>
  </si>
  <si>
    <t>provozní</t>
  </si>
  <si>
    <t>Gymnázia</t>
  </si>
  <si>
    <t>Střední školy</t>
  </si>
  <si>
    <t>VOŠ</t>
  </si>
  <si>
    <t>Speciály</t>
  </si>
  <si>
    <t>SOU</t>
  </si>
  <si>
    <t>PP poradny</t>
  </si>
  <si>
    <t>Domovy mládeže</t>
  </si>
  <si>
    <t>Dětské domovy</t>
  </si>
  <si>
    <t>Školní jídelny</t>
  </si>
  <si>
    <t>ZUŠ</t>
  </si>
  <si>
    <t>DDM</t>
  </si>
  <si>
    <t>celkem PO HMP</t>
  </si>
  <si>
    <t>celkem</t>
  </si>
  <si>
    <t>magistrátní školy: SŠ</t>
  </si>
  <si>
    <t>magistrátní školy: ŠvP</t>
  </si>
  <si>
    <t>celkem magistrátní školy</t>
  </si>
  <si>
    <t>Celkem</t>
  </si>
  <si>
    <t>CELKEM</t>
  </si>
  <si>
    <t>odpisy</t>
  </si>
  <si>
    <t>§ 3121</t>
  </si>
  <si>
    <t>Název zařízení                                                        2007</t>
  </si>
  <si>
    <t xml:space="preserve">    adresa</t>
  </si>
  <si>
    <t>IČO</t>
  </si>
  <si>
    <t>platy celkem</t>
  </si>
  <si>
    <t>OON celkem</t>
  </si>
  <si>
    <t>odvody celkem</t>
  </si>
  <si>
    <t>provoz       + 6 %</t>
  </si>
  <si>
    <t>zvýš.       odpisy</t>
  </si>
  <si>
    <t>provoz celkem</t>
  </si>
  <si>
    <t xml:space="preserve">Gymnázia </t>
  </si>
  <si>
    <t>Praha 1, Jindřišská 36</t>
  </si>
  <si>
    <t>Praha 1, Josefská 7</t>
  </si>
  <si>
    <t>Praha 1, Truhlářská 22</t>
  </si>
  <si>
    <t>Praha 2, Botičská 1</t>
  </si>
  <si>
    <t>Praha 3, Nad Ohradou 1700</t>
  </si>
  <si>
    <t>Praha 3, Sladkovského n. 8</t>
  </si>
  <si>
    <t>Praha 4, Ohradní 55</t>
  </si>
  <si>
    <t>Praha 4, Budějovická 680</t>
  </si>
  <si>
    <t>Praha 4, Konstantinova 1500</t>
  </si>
  <si>
    <t>Praha 4, Písnická 760</t>
  </si>
  <si>
    <t>Praha 4, Postupická 3150</t>
  </si>
  <si>
    <t>Praha 4, Na Vítězné pláni 1160</t>
  </si>
  <si>
    <t>Praha 5, Mezi Školami 2475</t>
  </si>
  <si>
    <t>Praha 5, Loučanská 520</t>
  </si>
  <si>
    <t>Praha 5, Zborovská 45</t>
  </si>
  <si>
    <t>Praha 5, Nad Kavalírkou 1</t>
  </si>
  <si>
    <t>Praha 5, Na Zatlance 11</t>
  </si>
  <si>
    <t>Praha 6, Parléřova 2</t>
  </si>
  <si>
    <t>Praha 6, Arabská 14</t>
  </si>
  <si>
    <t>Praha 6, Nad Alejí 1952</t>
  </si>
  <si>
    <t>Praha 7, Nad Štolou 1</t>
  </si>
  <si>
    <t>Praha 8, U Libeňského zámku,1</t>
  </si>
  <si>
    <t>Praha 8, Ústavní 400</t>
  </si>
  <si>
    <t>Praha 8, Pernerova 25</t>
  </si>
  <si>
    <t>Praha 9, Litoměřická 726</t>
  </si>
  <si>
    <t>Praha 9, Českolipská 373</t>
  </si>
  <si>
    <t>Praha 9, Chodovická 2250</t>
  </si>
  <si>
    <t>Praha 9, Špitálská 2</t>
  </si>
  <si>
    <t>Praha 9, nám. 25. března 100</t>
  </si>
  <si>
    <t>Praha 10, Přípotoční 1337</t>
  </si>
  <si>
    <t>Praha 10, Omská 6</t>
  </si>
  <si>
    <t>Praha 10, Voděradská</t>
  </si>
  <si>
    <t xml:space="preserve">Název zařízení                                                        2007 </t>
  </si>
  <si>
    <t>provoz vč.6%</t>
  </si>
  <si>
    <t>Střední odborné školy</t>
  </si>
  <si>
    <t>Praha 1, Obchodní akademie, Dušní 7</t>
  </si>
  <si>
    <t>Praha 1, SPŠ techn.masa, Navrátilova 15</t>
  </si>
  <si>
    <t>Praha 1, SŠ chemická, Křemencova 12</t>
  </si>
  <si>
    <t>Praha 1, SPŠ sděl.techniky, Panská 3</t>
  </si>
  <si>
    <t>Praha 1, VOŠ a SPŠ stavební, Dušní 17</t>
  </si>
  <si>
    <t>Praha 1, Pražská konzervatoř, Na Rejdišti 1</t>
  </si>
  <si>
    <t>Praha 1,Taneční konzervatoř, Křížovnická 7</t>
  </si>
  <si>
    <t>Praha 2, SPŠ elektrotechnická, Ječná 30</t>
  </si>
  <si>
    <t>Praha 2, ČAO E.Beneše, Resslova 8</t>
  </si>
  <si>
    <t>Praha 2, Obchodní akademie, Resslova 5</t>
  </si>
  <si>
    <t>Praha 2, Obchodní akademie, Vinohradská 38</t>
  </si>
  <si>
    <t>Praha 3, Obchodní akademie, Kubelíkova 37</t>
  </si>
  <si>
    <t>Praha 3, SOŠ, U Vinohr. hřbitova 3</t>
  </si>
  <si>
    <t>Praha 4, Obchodní akademie, Svatoslavova 6</t>
  </si>
  <si>
    <t>Praha 4, SPŠ stavební, Družstev. ochoz 3</t>
  </si>
  <si>
    <t>Praha 4, Konzerv. Duncan centre, Branická 41</t>
  </si>
  <si>
    <t>Praha 4, SOŠ waldorfská, Křejpského 1501</t>
  </si>
  <si>
    <t>Praha 5, Smíchovská SPŠ, Preslova 25</t>
  </si>
  <si>
    <t>Praha 6, Obchodní akademie, Krupkovo n. 4</t>
  </si>
  <si>
    <t>Praha 7, OA Holešovice, Jablonského 3/333</t>
  </si>
  <si>
    <t>Praha 8, Obch. akademie, Hovorčovická 1281</t>
  </si>
  <si>
    <t>Praha 9, SPŠ zeměměř., Pod Táborem 300</t>
  </si>
  <si>
    <t>Praha 9, SPŠ strojnická, Novoborská 2</t>
  </si>
  <si>
    <t>Praha 10, Obch. akademie, Heroldovy sady 1</t>
  </si>
  <si>
    <t>Praha 10, SPŠ elektro, V Úžlabině 320</t>
  </si>
  <si>
    <t>Praha 10, SPŠ, Na Třebešíně 2299</t>
  </si>
  <si>
    <t>Praha 10, SZŠ, Ruská 91</t>
  </si>
  <si>
    <t>Praha 5, SŠT HMP, Radlická 115</t>
  </si>
  <si>
    <t>Název zařízení                                                     2007</t>
  </si>
  <si>
    <t>§ 3150</t>
  </si>
  <si>
    <t>Škola celkem</t>
  </si>
  <si>
    <t>počet prac.</t>
  </si>
  <si>
    <t>Vyšší odborné školy</t>
  </si>
  <si>
    <t>Praha 1, SUŠ text.řemesel, U Půjčovny 9</t>
  </si>
  <si>
    <t>Praha 1, VOŠ a SPŠ Masná 18</t>
  </si>
  <si>
    <t>Praha 1, VOŠ a SPŠ elektro, Na Příkopě 16</t>
  </si>
  <si>
    <t>Praha 1, VOŠ a SPŠ grafická, Hellichova 22</t>
  </si>
  <si>
    <t>Praha 1, VZŠ a SZŠ, Alšovo nábř. 6</t>
  </si>
  <si>
    <t>00638749</t>
  </si>
  <si>
    <t>Praha 2, VOŠ a SPŠ potr.techn. Podskalská 10</t>
  </si>
  <si>
    <t>Praha 3, VOŠUP a SUPŠ, Žižkovo nám. 1</t>
  </si>
  <si>
    <t>Praha 4, VOŠ inform.služeb, Pacovská 350</t>
  </si>
  <si>
    <t>Praha 4, VZŠ a SZŠ, 5. května 51</t>
  </si>
  <si>
    <t>00638722</t>
  </si>
  <si>
    <t>Praha 4, VOŠ a konzerv. J.Ježka, Roškotova 4</t>
  </si>
  <si>
    <t>Praha 6, VOŠ ped.a soc.,SPŠ a Gym, Evropská 33</t>
  </si>
  <si>
    <t>Praha 7, VOŠ a SPŠ oděvní, Jablonského 3</t>
  </si>
  <si>
    <t>Praha 8, VOŠE a OA , Kollárova 5</t>
  </si>
  <si>
    <t>Praha 10, VOŠ soc.právní, Jahodová 2800</t>
  </si>
  <si>
    <t>zvýš. odpisy</t>
  </si>
  <si>
    <t>§ 3112</t>
  </si>
  <si>
    <t>§ 3114</t>
  </si>
  <si>
    <t>§ 3146</t>
  </si>
  <si>
    <t xml:space="preserve">provozní </t>
  </si>
  <si>
    <t>P 1, ZŠ prakt.a PrŠ K.Herforta, Josefská 4</t>
  </si>
  <si>
    <t>P 2, ZŠ a MŠ při VFN, Ke Karlovu 2</t>
  </si>
  <si>
    <t>P 2, ZŚ prakt. a Prakt. škola,Vinohradská 54</t>
  </si>
  <si>
    <t>P 2, ZŠ pro zrak.post., n.Míru 19</t>
  </si>
  <si>
    <t>P 2, G,ZŠ a MŠ pro sluch.post., Ječná 27</t>
  </si>
  <si>
    <t>P 3, ZŠ Zahrádka,U Zásobní zahrady 8</t>
  </si>
  <si>
    <t>P 4, ZŠ a SŠ waldorfská,Křejpského 1501</t>
  </si>
  <si>
    <t>P 4, ZŠ prakt. a Prakt. škola, Kupeckého 576</t>
  </si>
  <si>
    <t>P 4, ZŠ a MŠ při FTN, Vídeňská 800</t>
  </si>
  <si>
    <t>P 4, Základní škola, Boleslavova 1</t>
  </si>
  <si>
    <t>P 4, ZŠ prakt.a ZŠ spec., Ružinovská 2017</t>
  </si>
  <si>
    <t>P 4, MŠ speciální, Na Lysinách 6</t>
  </si>
  <si>
    <t>P 4, MŠ speciální, Sevřená 1707</t>
  </si>
  <si>
    <t>P 4, Střední škola, A. Klara, Vídeňská 28</t>
  </si>
  <si>
    <t>00638625</t>
  </si>
  <si>
    <t>P 5, MŠ spec.Sluníčko, Deylova 3</t>
  </si>
  <si>
    <t>P 5, SŠ, ZŠ a MŠ pro sluch.post., Výmolova 169</t>
  </si>
  <si>
    <t>P 5, ZŠ prakt.a ZŠ spec., Pod Radnicí 5</t>
  </si>
  <si>
    <t>P 5, ZŠ prakt.a ZŠ spec., Trávníčkova 1743</t>
  </si>
  <si>
    <t>P 5, ZŠ pro ž.se spec. por.chov., Na Zlíchově 19</t>
  </si>
  <si>
    <t>P 5, Zákl. škola prakt., n. Osvoboditelů 1368</t>
  </si>
  <si>
    <t>P 5, ZŠ, ZŠ prakt.a MŠ při FNM, V Úvalu 1</t>
  </si>
  <si>
    <t>P 5, G a SOŠ pro zrak.post., Radlická 115</t>
  </si>
  <si>
    <t>P 6, ZŠ pro ž.se spec.por.učení, U Boroviček 1</t>
  </si>
  <si>
    <t>P 6, ZŠ praktická, Vokovická 3</t>
  </si>
  <si>
    <t>P 6, Základní škola speciální, Rooseveltova 8</t>
  </si>
  <si>
    <t>P 8, Mateřská škola speciální, Drahaňská 7</t>
  </si>
  <si>
    <t>P 8, Mateřská škola speciální, Štíbrova 1691</t>
  </si>
  <si>
    <t>P 8, ZŠ logoped.a ZŠ prakt., Libčická 399</t>
  </si>
  <si>
    <t>P 8, ZŠ a MŠ Za Invalidovnou 3</t>
  </si>
  <si>
    <t>P 8, ZŠ a MŠ při FNB, Budínova 2</t>
  </si>
  <si>
    <t>P 8, ZŠ při psych.léčebně, Ústavní 91</t>
  </si>
  <si>
    <t>P 9, MŠ spec., ZŠ prakt.a ZŠ spec., Bártlova 83</t>
  </si>
  <si>
    <t>P 9, ZŠ Tolerance, Mochovská 570</t>
  </si>
  <si>
    <t>P 10, Základní škola, Práčská 37</t>
  </si>
  <si>
    <t>P 10, ZŠ a SŠ, V Olšinách 69</t>
  </si>
  <si>
    <t>P 10, SŠ, ZŠ a MŠ, Chotouňská 476</t>
  </si>
  <si>
    <t>P 10, Základní škola, Vachkova 941</t>
  </si>
  <si>
    <t>P 10, ZŠ spec. a ZŠ prakt., Starostrašnická 45</t>
  </si>
  <si>
    <t>P 10, ZŠ a MŠ, Moskevská 29</t>
  </si>
  <si>
    <t xml:space="preserve">Jedličkův ústav ZŠ a SŠ, Praha 2, V Pevnosti </t>
  </si>
  <si>
    <t>§ 3123</t>
  </si>
  <si>
    <t>nárůst odpisů</t>
  </si>
  <si>
    <t>Střední odborná učiliště, Učiliště</t>
  </si>
  <si>
    <t xml:space="preserve">Praha 2, SOU obchodní, Belgická 29 </t>
  </si>
  <si>
    <t>00549185</t>
  </si>
  <si>
    <t xml:space="preserve">Praha 2, OU Vyšehrad, Vratislavova 31 </t>
  </si>
  <si>
    <t>Praha 4, SŠ technická, Zelený Pruh 1244</t>
  </si>
  <si>
    <t>Praha 4, SOU, Ohradní 57</t>
  </si>
  <si>
    <t>Praha 4, SOU potravin., Libušská 320</t>
  </si>
  <si>
    <t>00639214</t>
  </si>
  <si>
    <t>Praha 5, SOŠ,SOU, Drtinova</t>
  </si>
  <si>
    <t>Praha 5 SOU nábytk.a tech., Nový Zlíchov</t>
  </si>
  <si>
    <t>00638846</t>
  </si>
  <si>
    <t>00069621</t>
  </si>
  <si>
    <t>Praha 6, SOŠ civilního letectví, K Letišti 278</t>
  </si>
  <si>
    <t>00639494</t>
  </si>
  <si>
    <t>Praha 8, ISŠ, Náhorní 1/525</t>
  </si>
  <si>
    <t>Praha 8, OU a PŠ, Chabařovická</t>
  </si>
  <si>
    <t>Praha 8, SOU kadeřnické, Karlínské nám. 28</t>
  </si>
  <si>
    <t>00639028</t>
  </si>
  <si>
    <t>Praha 9, SŠ sl.elektro., Novovysočanská 48</t>
  </si>
  <si>
    <t>Praha 9, SOŠ logist. služeb, Učňovská 100</t>
  </si>
  <si>
    <t>00639516</t>
  </si>
  <si>
    <t>Praha 9, SOU gastr.. a podnik., Za Černým Mostem 3</t>
  </si>
  <si>
    <t>Praha 9, SOU energetické, Poděbradská 12</t>
  </si>
  <si>
    <t>00639486</t>
  </si>
  <si>
    <t>Praha 9, SOŠ stavební a zahradnická, Učňovská 1</t>
  </si>
  <si>
    <t>00300268</t>
  </si>
  <si>
    <t>Praha 9, SOŠ pro adminstr. EU, Lipí 1911</t>
  </si>
  <si>
    <t>Praha 9, SOU služeb, Novovysočanská 5</t>
  </si>
  <si>
    <t>00639265</t>
  </si>
  <si>
    <t>Praha 9, SŠ-COPTHP, Poděbradská 1</t>
  </si>
  <si>
    <t>00638871</t>
  </si>
  <si>
    <t>Praha 10, SOŠ a SOU, Weilova 1270</t>
  </si>
  <si>
    <t>00497070</t>
  </si>
  <si>
    <t>Praha 10, SOU technické, Průhonická 8</t>
  </si>
  <si>
    <t>Praha 10, SOU gastronomie, U Krbu 521</t>
  </si>
  <si>
    <t>Praha 10, SOU telekom., Jesenická 1</t>
  </si>
  <si>
    <t>00639508</t>
  </si>
  <si>
    <t>Praha 10, SOU technické, Dubečská 43</t>
  </si>
  <si>
    <t>00639133</t>
  </si>
  <si>
    <t>Praha 5, SPV zlatnické, Seydlerova 2451</t>
  </si>
  <si>
    <t>00639184</t>
  </si>
  <si>
    <t xml:space="preserve">Název zařízení                                       2007                                      </t>
  </si>
  <si>
    <t xml:space="preserve">§ 3146 </t>
  </si>
  <si>
    <t>provoz + 6%</t>
  </si>
  <si>
    <t>Pedagog. psychologické poradny</t>
  </si>
  <si>
    <t>PPP pro Prahu 1,2 a 4, Francouzská 56, Praha 2</t>
  </si>
  <si>
    <t>PPP pro Prahu 3 a 9, Lucemburská 40, Praha 3</t>
  </si>
  <si>
    <t>PPP pro Prahu 11 a 12, Vejvanovského1610, Praha 4</t>
  </si>
  <si>
    <t>OPPP Kuncova, Praha 5</t>
  </si>
  <si>
    <t>PPP Vokovická, Praha 6</t>
  </si>
  <si>
    <t>PPP pro Prahu 7 a 8, Šiškova 2, Praha 8</t>
  </si>
  <si>
    <t>PPP Jabloňová, Praha 10</t>
  </si>
  <si>
    <t xml:space="preserve">Název zařízení                                2007              </t>
  </si>
  <si>
    <t>00638706</t>
  </si>
  <si>
    <t xml:space="preserve">Název zařízení                          2007                       </t>
  </si>
  <si>
    <t xml:space="preserve">§ 4322 </t>
  </si>
  <si>
    <t>00067563</t>
  </si>
  <si>
    <t xml:space="preserve">Název zařízení                                 2007              </t>
  </si>
  <si>
    <t>§ 3142</t>
  </si>
  <si>
    <t>Školní jídelna</t>
  </si>
  <si>
    <t>ŠJ Štefánikova, Praha 5</t>
  </si>
  <si>
    <t xml:space="preserve">Název zařízení                                 2007                     </t>
  </si>
  <si>
    <t>§ 3231</t>
  </si>
  <si>
    <t>ONIV přím.</t>
  </si>
  <si>
    <t>ZUŠ - U Půjčovny 4, Praha 1</t>
  </si>
  <si>
    <t>ZUŠ - Biskupská 12, Praha 1</t>
  </si>
  <si>
    <t>ZUŠ - Slezská 21, Praha 2</t>
  </si>
  <si>
    <t>ZUŠ - Koněvova 214, Praha 3</t>
  </si>
  <si>
    <t>ZUŠ - Štítného 5, Praha 3</t>
  </si>
  <si>
    <t>ZUŠ - Křtinská 673, Praha 4</t>
  </si>
  <si>
    <t>ZUŠ - Botevova ,Praha 4</t>
  </si>
  <si>
    <t>ZUŠ - Dunická 3136, Praha 4</t>
  </si>
  <si>
    <t>ZUŠ - Lounských 4, Praha 4</t>
  </si>
  <si>
    <t>ZUŠ - Zderazská 60, Praha 5</t>
  </si>
  <si>
    <t>ZUŠ - Na Popelce 18, Praha 5</t>
  </si>
  <si>
    <t>ZUŠ - Štefánikova 19, Praha 5</t>
  </si>
  <si>
    <t>ZUŠ - K Brance 72, Praha 5</t>
  </si>
  <si>
    <t>ZUŠ - Veleslavínská 32, Praha 6</t>
  </si>
  <si>
    <t>ZUŠ - Nad Alejí 28, Praha 6</t>
  </si>
  <si>
    <t>ZUŠ - U dělnic.cvičiště,Praha 6</t>
  </si>
  <si>
    <t>ZUŠ - Šimáčkova 16, Praha 7</t>
  </si>
  <si>
    <t>ZUŠ - Tausiggova 1150,Praha 8</t>
  </si>
  <si>
    <t>ZUŠ - Klapkova 25, Praha 8</t>
  </si>
  <si>
    <t>ZUŠ - Ratibořická 1899,Praha 9</t>
  </si>
  <si>
    <t>ZUŠ - Cukrovarská 1, Praha 9</t>
  </si>
  <si>
    <t>ZUŠ - U Prosecké školy 92,P 9</t>
  </si>
  <si>
    <t>ZUŠ - Bajkalská 185, Praha 10</t>
  </si>
  <si>
    <t>ZUŠ - Olešská 2295, P 10</t>
  </si>
  <si>
    <t>ZUŠ - Trhanovské nám.8, P 10</t>
  </si>
  <si>
    <t>provoz  +6%</t>
  </si>
  <si>
    <t xml:space="preserve">Název zařízení                             2007              </t>
  </si>
  <si>
    <t>§ 3421</t>
  </si>
  <si>
    <t>DDM - Slezská 21, Praha 2</t>
  </si>
  <si>
    <t>DDM - Na Balkáně 100, Praha 3</t>
  </si>
  <si>
    <t>Hobby centrum,Bartákova 37,P4</t>
  </si>
  <si>
    <t>DDM - Herrmanova 3348, P4</t>
  </si>
  <si>
    <t>DDM - Šalounova 2024, Praha 4</t>
  </si>
  <si>
    <t>DDM - Štefánikova 11, Praha 5</t>
  </si>
  <si>
    <t>DDM - U Boroviček 1, Praha 6</t>
  </si>
  <si>
    <t xml:space="preserve">DDM - Rohová 7, Praha 6        </t>
  </si>
  <si>
    <t>DDM - Šimáčkova 16, Praha 7</t>
  </si>
  <si>
    <t>DDM - Přemýšlenská 1102, P 8</t>
  </si>
  <si>
    <t>DDM - Měšická 720, Praha 9</t>
  </si>
  <si>
    <t>DDM - Pod Strašnic.vin.23,P 10</t>
  </si>
  <si>
    <t xml:space="preserve"> nárůst odpisů </t>
  </si>
  <si>
    <t>z toho: limit prostř. na platy</t>
  </si>
  <si>
    <t>Návrh limitu prostředků na platy a počtu zaměstnanců z prostředků HMP na rok 2007</t>
  </si>
  <si>
    <t>§</t>
  </si>
  <si>
    <t>Návrh limitu</t>
  </si>
  <si>
    <t>Návrh  limitu</t>
  </si>
  <si>
    <t>počtu zaměst.</t>
  </si>
  <si>
    <t>prostřed. na platy</t>
  </si>
  <si>
    <t>Akademické gym.,  Praha 1, Štěpánská</t>
  </si>
  <si>
    <t>Gym. J. Nerudy, Praha 5, Hellichova</t>
  </si>
  <si>
    <t>SPŠ strojnická, Praha 1, Betlémská</t>
  </si>
  <si>
    <t>Hudební škola, Praha , Komenského nám.</t>
  </si>
  <si>
    <t>Způsob usměrňování prostředků vynakládaných na platy podílem mimotarifních složek</t>
  </si>
  <si>
    <t>a návrhu počtu zaměstnanců na rok 2007</t>
  </si>
  <si>
    <t>Počet zam. max.</t>
  </si>
  <si>
    <t>Podíl mimotarifních</t>
  </si>
  <si>
    <t xml:space="preserve">do výše na rok </t>
  </si>
  <si>
    <t>složek</t>
  </si>
  <si>
    <t>DDM, Praha 8, Karlínské nám.</t>
  </si>
  <si>
    <t>00064289</t>
  </si>
  <si>
    <t>25%</t>
  </si>
  <si>
    <t>DDM - ŠvP, Praha 8, Karlínské nám.</t>
  </si>
  <si>
    <t>Celkem  DDM, Praha 8, Karlínské nám.</t>
  </si>
  <si>
    <t>Gym. prof. Patočky</t>
  </si>
  <si>
    <t>Gymnázium</t>
  </si>
  <si>
    <t>Gym. Na Pražačce</t>
  </si>
  <si>
    <t>Gym. K. Sladkovského</t>
  </si>
  <si>
    <t>Gym. Opatov</t>
  </si>
  <si>
    <t>Gym. J. Heyrovského</t>
  </si>
  <si>
    <t>Gym. Ch. Dopplera</t>
  </si>
  <si>
    <t>Gym. J. Keplera</t>
  </si>
  <si>
    <t>Gym. a Sport. gym.</t>
  </si>
  <si>
    <t>Gym. a Sport, gym.</t>
  </si>
  <si>
    <t>Název zařízení                                                   2007</t>
  </si>
  <si>
    <t>00335533</t>
  </si>
  <si>
    <t>00335479</t>
  </si>
  <si>
    <t>00335487</t>
  </si>
  <si>
    <t>v tis. Kč</t>
  </si>
  <si>
    <t>Název zařízení</t>
  </si>
  <si>
    <t xml:space="preserve"> limit</t>
  </si>
  <si>
    <t xml:space="preserve">  limit</t>
  </si>
  <si>
    <t>DDM- Rohová 7, Praha 6</t>
  </si>
  <si>
    <t>DDM - Pod Strašnickou vin. 23, Praha 10</t>
  </si>
  <si>
    <t xml:space="preserve">Celkem                   </t>
  </si>
  <si>
    <t>v tis. kč</t>
  </si>
  <si>
    <t>Návrh závazných ukazatelů rozpočtu a počtu zaměstnanců škol a školských zařízení</t>
  </si>
  <si>
    <t>Praha 9, SPŠ na Proseku, Novoborská 2</t>
  </si>
  <si>
    <t>Gymn.J.G.Jarkovského</t>
  </si>
  <si>
    <t>Karlínské gymnázium</t>
  </si>
  <si>
    <t>Praha 3, VOŠ a VŠ V.Hollara</t>
  </si>
  <si>
    <t>DD a ŠJ, Smržovská, Praha 9</t>
  </si>
  <si>
    <t>DD a ŠJ Národních hrdinů, P9</t>
  </si>
  <si>
    <t>DM a ŠJ,Neklanova, P 2</t>
  </si>
  <si>
    <t>DM a ŠJ,Dittrichova, P 2</t>
  </si>
  <si>
    <t>DM a ŠJ,Pobřežní, P 8</t>
  </si>
  <si>
    <t>DM a ŠJ,Lovosická P 9</t>
  </si>
  <si>
    <t>DM a ŠJ,Studentská,P 6</t>
  </si>
  <si>
    <t>ŠvP a ŠJ, Vřesník</t>
  </si>
  <si>
    <t>ŠvP a ŠJ, Jetřichovice</t>
  </si>
  <si>
    <t>ŠvP a ŠJ, Střelské Hoštice</t>
  </si>
  <si>
    <t>ŠvP a ŠJ, Antonínov</t>
  </si>
  <si>
    <t>ŠvP a ŠJ, Žihle,Nový Dvůr</t>
  </si>
  <si>
    <t>ŠvP DUNCAN a ŠJ, Janské Lázně</t>
  </si>
  <si>
    <t>Praha 10, Hotelová škola, Vršovická 43</t>
  </si>
  <si>
    <t>Praha 5, SOU Praha Radotín, Pod Klapicí 11</t>
  </si>
  <si>
    <t>Praha 5, SŠ dostih.sp. a jezdectví, U Závodiště 325</t>
  </si>
  <si>
    <t>Praha 9, SOŠ a SOU Praha Čakovice,Ke Stadionu 623</t>
  </si>
  <si>
    <t>NIP celkem</t>
  </si>
  <si>
    <t>přímé NIP celkem</t>
  </si>
  <si>
    <t>Jedličkův ústav,ZŠ a SŠ,Praha 2,V Pevnosti</t>
  </si>
  <si>
    <t>ŠvP Hoby Centrum</t>
  </si>
  <si>
    <t>zřizovaných hlavním městem Prahou</t>
  </si>
  <si>
    <t>Návrh limitu  prostředků na platy a počtu zaměstnanců v rámci zajištění aktivit</t>
  </si>
  <si>
    <t>domů dětí a mládeže na rok 2007</t>
  </si>
  <si>
    <t xml:space="preserve">Název zařízení                                                                      </t>
  </si>
  <si>
    <t xml:space="preserve">Název zařízení                                                                                                </t>
  </si>
  <si>
    <t xml:space="preserve">Příloha č. 7 k  usnesení ZHMP č.         ze dne </t>
  </si>
  <si>
    <t>§ 3122, § 3126</t>
  </si>
  <si>
    <t>§ 3124</t>
  </si>
  <si>
    <t>§ 3114, § 3124</t>
  </si>
  <si>
    <t>§ 3147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</si>
</sst>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_-* #,##0.0\ _K_č_-;\-* #,##0.0\ _K_č_-;_-* &quot;-&quot;??\ _K_č_-;_-@_-"/>
    <numFmt numFmtId="167" formatCode="0.000"/>
    <numFmt numFmtId="168" formatCode="_-* #,##0.0\ _K_č_-;\-* #,##0.0\ _K_č_-;_-* &quot;-&quot;?\ _K_č_-;_-@_-"/>
    <numFmt numFmtId="169" formatCode="_-* #,##0\ _K_č_-;\-* #,##0\ _K_č_-;_-* &quot;-&quot;?\ _K_č_-;_-@_-"/>
    <numFmt numFmtId="170" formatCode="#,##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0"/>
    <numFmt numFmtId="175" formatCode="0.0%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0" fontId="4" fillId="0" borderId="9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3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4" xfId="0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12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0" fontId="4" fillId="0" borderId="17" xfId="0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0" fillId="0" borderId="20" xfId="0" applyNumberFormat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5" xfId="0" applyBorder="1" applyAlignment="1">
      <alignment/>
    </xf>
    <xf numFmtId="165" fontId="0" fillId="0" borderId="5" xfId="0" applyNumberFormat="1" applyBorder="1" applyAlignment="1">
      <alignment/>
    </xf>
    <xf numFmtId="3" fontId="0" fillId="0" borderId="5" xfId="0" applyNumberFormat="1" applyBorder="1" applyAlignment="1">
      <alignment/>
    </xf>
    <xf numFmtId="0" fontId="4" fillId="0" borderId="16" xfId="0" applyFont="1" applyBorder="1" applyAlignment="1">
      <alignment horizontal="center"/>
    </xf>
    <xf numFmtId="165" fontId="4" fillId="0" borderId="16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165" fontId="0" fillId="0" borderId="16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4" fillId="0" borderId="18" xfId="0" applyFont="1" applyBorder="1" applyAlignment="1">
      <alignment/>
    </xf>
    <xf numFmtId="164" fontId="4" fillId="0" borderId="16" xfId="0" applyNumberFormat="1" applyFont="1" applyBorder="1" applyAlignment="1">
      <alignment horizontal="center" wrapText="1"/>
    </xf>
    <xf numFmtId="164" fontId="4" fillId="0" borderId="21" xfId="0" applyNumberFormat="1" applyFont="1" applyBorder="1" applyAlignment="1">
      <alignment horizontal="center" wrapText="1"/>
    </xf>
    <xf numFmtId="164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64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64" fontId="0" fillId="0" borderId="4" xfId="0" applyNumberFormat="1" applyFill="1" applyBorder="1" applyAlignment="1">
      <alignment/>
    </xf>
    <xf numFmtId="1" fontId="0" fillId="0" borderId="5" xfId="0" applyNumberFormat="1" applyFill="1" applyBorder="1" applyAlignment="1">
      <alignment/>
    </xf>
    <xf numFmtId="164" fontId="0" fillId="0" borderId="24" xfId="0" applyNumberFormat="1" applyBorder="1" applyAlignment="1">
      <alignment/>
    </xf>
    <xf numFmtId="1" fontId="0" fillId="0" borderId="20" xfId="0" applyNumberFormat="1" applyBorder="1" applyAlignment="1">
      <alignment/>
    </xf>
    <xf numFmtId="164" fontId="4" fillId="0" borderId="9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64" fontId="4" fillId="0" borderId="26" xfId="0" applyNumberFormat="1" applyFont="1" applyBorder="1" applyAlignment="1">
      <alignment horizontal="center" wrapText="1"/>
    </xf>
    <xf numFmtId="164" fontId="0" fillId="0" borderId="27" xfId="0" applyNumberFormat="1" applyBorder="1" applyAlignment="1">
      <alignment/>
    </xf>
    <xf numFmtId="164" fontId="0" fillId="0" borderId="1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64" fontId="0" fillId="0" borderId="15" xfId="0" applyNumberFormat="1" applyBorder="1" applyAlignment="1">
      <alignment/>
    </xf>
    <xf numFmtId="1" fontId="0" fillId="0" borderId="16" xfId="0" applyNumberFormat="1" applyBorder="1" applyAlignment="1">
      <alignment horizontal="right"/>
    </xf>
    <xf numFmtId="164" fontId="4" fillId="0" borderId="17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4" fillId="0" borderId="15" xfId="0" applyNumberFormat="1" applyFont="1" applyBorder="1" applyAlignment="1">
      <alignment horizontal="center" wrapText="1"/>
    </xf>
    <xf numFmtId="3" fontId="0" fillId="0" borderId="22" xfId="0" applyNumberFormat="1" applyBorder="1" applyAlignment="1">
      <alignment/>
    </xf>
    <xf numFmtId="164" fontId="4" fillId="0" borderId="15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14" xfId="0" applyNumberFormat="1" applyBorder="1" applyAlignment="1">
      <alignment/>
    </xf>
    <xf numFmtId="165" fontId="0" fillId="0" borderId="14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6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0" fillId="0" borderId="5" xfId="0" applyBorder="1" applyAlignment="1">
      <alignment horizontal="right"/>
    </xf>
    <xf numFmtId="3" fontId="0" fillId="0" borderId="8" xfId="0" applyNumberFormat="1" applyBorder="1" applyAlignment="1">
      <alignment/>
    </xf>
    <xf numFmtId="164" fontId="0" fillId="0" borderId="3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20" xfId="0" applyNumberFormat="1" applyBorder="1" applyAlignment="1">
      <alignment/>
    </xf>
    <xf numFmtId="165" fontId="0" fillId="0" borderId="37" xfId="0" applyNumberFormat="1" applyBorder="1" applyAlignment="1">
      <alignment/>
    </xf>
    <xf numFmtId="3" fontId="0" fillId="0" borderId="24" xfId="0" applyNumberFormat="1" applyBorder="1" applyAlignment="1">
      <alignment/>
    </xf>
    <xf numFmtId="164" fontId="0" fillId="0" borderId="7" xfId="0" applyNumberForma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0" fontId="0" fillId="0" borderId="24" xfId="0" applyBorder="1" applyAlignment="1">
      <alignment/>
    </xf>
    <xf numFmtId="3" fontId="0" fillId="0" borderId="16" xfId="0" applyNumberFormat="1" applyBorder="1" applyAlignment="1">
      <alignment/>
    </xf>
    <xf numFmtId="165" fontId="0" fillId="0" borderId="21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165" fontId="4" fillId="0" borderId="19" xfId="0" applyNumberFormat="1" applyFont="1" applyBorder="1" applyAlignment="1">
      <alignment/>
    </xf>
    <xf numFmtId="0" fontId="0" fillId="0" borderId="13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0" fillId="0" borderId="5" xfId="0" applyNumberFormat="1" applyFont="1" applyBorder="1" applyAlignment="1">
      <alignment horizontal="right"/>
    </xf>
    <xf numFmtId="0" fontId="0" fillId="0" borderId="16" xfId="0" applyNumberFormat="1" applyBorder="1" applyAlignment="1">
      <alignment horizontal="right"/>
    </xf>
    <xf numFmtId="3" fontId="4" fillId="0" borderId="28" xfId="0" applyNumberFormat="1" applyFont="1" applyBorder="1" applyAlignment="1">
      <alignment/>
    </xf>
    <xf numFmtId="164" fontId="0" fillId="0" borderId="39" xfId="0" applyNumberFormat="1" applyBorder="1" applyAlignment="1">
      <alignment/>
    </xf>
    <xf numFmtId="164" fontId="0" fillId="0" borderId="40" xfId="0" applyNumberFormat="1" applyBorder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4" xfId="0" applyFill="1" applyBorder="1" applyAlignment="1">
      <alignment/>
    </xf>
    <xf numFmtId="49" fontId="0" fillId="0" borderId="8" xfId="0" applyNumberFormat="1" applyBorder="1" applyAlignment="1">
      <alignment horizontal="right"/>
    </xf>
    <xf numFmtId="164" fontId="0" fillId="0" borderId="37" xfId="0" applyNumberFormat="1" applyBorder="1" applyAlignment="1">
      <alignment/>
    </xf>
    <xf numFmtId="0" fontId="4" fillId="0" borderId="10" xfId="0" applyFont="1" applyBorder="1" applyAlignment="1">
      <alignment/>
    </xf>
    <xf numFmtId="0" fontId="4" fillId="0" borderId="30" xfId="0" applyFont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164" fontId="4" fillId="0" borderId="15" xfId="0" applyNumberFormat="1" applyFont="1" applyFill="1" applyBorder="1" applyAlignment="1">
      <alignment horizontal="center" wrapText="1"/>
    </xf>
    <xf numFmtId="164" fontId="4" fillId="0" borderId="16" xfId="0" applyNumberFormat="1" applyFont="1" applyFill="1" applyBorder="1" applyAlignment="1">
      <alignment horizontal="center" wrapText="1"/>
    </xf>
    <xf numFmtId="164" fontId="4" fillId="0" borderId="21" xfId="0" applyNumberFormat="1" applyFont="1" applyFill="1" applyBorder="1" applyAlignment="1">
      <alignment horizontal="center" wrapText="1"/>
    </xf>
    <xf numFmtId="0" fontId="0" fillId="0" borderId="41" xfId="0" applyBorder="1" applyAlignment="1">
      <alignment/>
    </xf>
    <xf numFmtId="0" fontId="0" fillId="0" borderId="34" xfId="0" applyBorder="1" applyAlignment="1">
      <alignment/>
    </xf>
    <xf numFmtId="164" fontId="0" fillId="0" borderId="42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4" fillId="0" borderId="43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164" fontId="4" fillId="0" borderId="26" xfId="0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0" fillId="0" borderId="29" xfId="0" applyBorder="1" applyAlignment="1">
      <alignment/>
    </xf>
    <xf numFmtId="1" fontId="0" fillId="0" borderId="16" xfId="0" applyNumberFormat="1" applyBorder="1" applyAlignment="1">
      <alignment/>
    </xf>
    <xf numFmtId="0" fontId="4" fillId="0" borderId="44" xfId="0" applyFont="1" applyBorder="1" applyAlignment="1">
      <alignment horizontal="center" wrapText="1"/>
    </xf>
    <xf numFmtId="164" fontId="4" fillId="0" borderId="45" xfId="0" applyNumberFormat="1" applyFont="1" applyFill="1" applyBorder="1" applyAlignment="1">
      <alignment horizontal="center" wrapText="1"/>
    </xf>
    <xf numFmtId="3" fontId="0" fillId="0" borderId="14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164" fontId="4" fillId="0" borderId="46" xfId="0" applyNumberFormat="1" applyFont="1" applyBorder="1" applyAlignment="1">
      <alignment horizontal="center" wrapText="1"/>
    </xf>
    <xf numFmtId="164" fontId="4" fillId="0" borderId="31" xfId="0" applyNumberFormat="1" applyFont="1" applyBorder="1" applyAlignment="1">
      <alignment horizontal="center" wrapText="1"/>
    </xf>
    <xf numFmtId="3" fontId="0" fillId="0" borderId="6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165" fontId="4" fillId="0" borderId="18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64" fontId="4" fillId="0" borderId="18" xfId="0" applyNumberFormat="1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42" xfId="0" applyBorder="1" applyAlignment="1">
      <alignment horizontal="right"/>
    </xf>
    <xf numFmtId="0" fontId="4" fillId="0" borderId="5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49" fontId="0" fillId="0" borderId="5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0" fontId="0" fillId="0" borderId="45" xfId="0" applyBorder="1" applyAlignment="1">
      <alignment horizontal="right"/>
    </xf>
    <xf numFmtId="164" fontId="0" fillId="0" borderId="47" xfId="0" applyNumberForma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21" xfId="0" applyBorder="1" applyAlignment="1">
      <alignment horizontal="right"/>
    </xf>
    <xf numFmtId="165" fontId="4" fillId="0" borderId="19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3" fontId="0" fillId="0" borderId="48" xfId="0" applyNumberFormat="1" applyBorder="1" applyAlignment="1">
      <alignment/>
    </xf>
    <xf numFmtId="164" fontId="0" fillId="0" borderId="49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right"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53" xfId="0" applyFont="1" applyBorder="1" applyAlignment="1">
      <alignment/>
    </xf>
    <xf numFmtId="164" fontId="4" fillId="0" borderId="21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3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4" fillId="0" borderId="50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4" fillId="0" borderId="55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54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164" fontId="4" fillId="0" borderId="54" xfId="0" applyNumberFormat="1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16" xfId="0" applyNumberFormat="1" applyFont="1" applyBorder="1" applyAlignment="1">
      <alignment horizontal="center" wrapText="1"/>
    </xf>
    <xf numFmtId="164" fontId="4" fillId="0" borderId="32" xfId="0" applyNumberFormat="1" applyFont="1" applyBorder="1" applyAlignment="1">
      <alignment horizontal="center" wrapText="1"/>
    </xf>
    <xf numFmtId="164" fontId="4" fillId="0" borderId="55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2" xfId="0" applyFont="1" applyBorder="1" applyAlignment="1" quotePrefix="1">
      <alignment horizontal="center" wrapText="1"/>
    </xf>
    <xf numFmtId="0" fontId="4" fillId="0" borderId="16" xfId="0" applyFont="1" applyBorder="1" applyAlignment="1">
      <alignment wrapText="1"/>
    </xf>
    <xf numFmtId="0" fontId="4" fillId="0" borderId="32" xfId="0" applyFont="1" applyBorder="1" applyAlignment="1">
      <alignment/>
    </xf>
    <xf numFmtId="0" fontId="4" fillId="0" borderId="5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2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20.75390625" style="0" customWidth="1"/>
    <col min="2" max="2" width="28.875" style="0" customWidth="1"/>
    <col min="3" max="7" width="12.75390625" style="0" customWidth="1"/>
    <col min="8" max="11" width="12.75390625" style="0" hidden="1" customWidth="1"/>
    <col min="12" max="12" width="12.75390625" style="0" customWidth="1"/>
  </cols>
  <sheetData>
    <row r="1" ht="12.75">
      <c r="L1" s="218" t="s">
        <v>351</v>
      </c>
    </row>
    <row r="3" spans="2:12" ht="12.75">
      <c r="B3" s="227" t="s">
        <v>320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2:12" ht="15.75">
      <c r="B4" s="227" t="s">
        <v>346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2:12" ht="15.75">
      <c r="B5" s="180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3.5" thickBot="1">
      <c r="B6" s="1"/>
      <c r="L6" s="175" t="s">
        <v>312</v>
      </c>
    </row>
    <row r="7" spans="2:12" ht="25.5">
      <c r="B7" s="2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343</v>
      </c>
      <c r="H7" s="3" t="s">
        <v>5</v>
      </c>
      <c r="I7" s="3" t="s">
        <v>27</v>
      </c>
      <c r="J7" s="3" t="s">
        <v>37</v>
      </c>
      <c r="K7" s="3" t="s">
        <v>6</v>
      </c>
      <c r="L7" s="4" t="s">
        <v>7</v>
      </c>
    </row>
    <row r="8" spans="2:12" ht="12.75">
      <c r="B8" s="5" t="s">
        <v>9</v>
      </c>
      <c r="C8" s="6">
        <v>413796</v>
      </c>
      <c r="D8" s="6">
        <v>6119</v>
      </c>
      <c r="E8" s="6">
        <v>154495</v>
      </c>
      <c r="F8" s="6">
        <v>15846</v>
      </c>
      <c r="G8" s="6">
        <f aca="true" t="shared" si="0" ref="G8:G18">SUM(C8:F8)</f>
        <v>590256</v>
      </c>
      <c r="H8" s="6">
        <v>139057</v>
      </c>
      <c r="I8" s="6">
        <v>3226</v>
      </c>
      <c r="J8" s="6">
        <f aca="true" t="shared" si="1" ref="J8:J18">+H8+I8</f>
        <v>142283</v>
      </c>
      <c r="K8" s="6">
        <f aca="true" t="shared" si="2" ref="K8:K18">+G8+J8</f>
        <v>732539</v>
      </c>
      <c r="L8" s="7">
        <v>1706.2</v>
      </c>
    </row>
    <row r="9" spans="2:12" ht="12.75">
      <c r="B9" s="5" t="s">
        <v>10</v>
      </c>
      <c r="C9" s="6">
        <v>452369</v>
      </c>
      <c r="D9" s="6">
        <v>5323</v>
      </c>
      <c r="E9" s="6">
        <v>169664</v>
      </c>
      <c r="F9" s="6">
        <v>15735</v>
      </c>
      <c r="G9" s="6">
        <f t="shared" si="0"/>
        <v>643091</v>
      </c>
      <c r="H9" s="6">
        <v>124124</v>
      </c>
      <c r="I9" s="6">
        <v>3152</v>
      </c>
      <c r="J9" s="6">
        <f t="shared" si="1"/>
        <v>127276</v>
      </c>
      <c r="K9" s="6">
        <f t="shared" si="2"/>
        <v>770367</v>
      </c>
      <c r="L9" s="7">
        <v>1741</v>
      </c>
    </row>
    <row r="10" spans="2:12" ht="12.75">
      <c r="B10" s="5" t="s">
        <v>11</v>
      </c>
      <c r="C10" s="6">
        <v>268700</v>
      </c>
      <c r="D10" s="6">
        <v>9429</v>
      </c>
      <c r="E10" s="6">
        <v>103241</v>
      </c>
      <c r="F10" s="6">
        <v>10164</v>
      </c>
      <c r="G10" s="6">
        <f t="shared" si="0"/>
        <v>391534</v>
      </c>
      <c r="H10" s="6">
        <v>65005</v>
      </c>
      <c r="I10" s="6">
        <v>1788</v>
      </c>
      <c r="J10" s="6">
        <f t="shared" si="1"/>
        <v>66793</v>
      </c>
      <c r="K10" s="6">
        <f t="shared" si="2"/>
        <v>458327</v>
      </c>
      <c r="L10" s="7">
        <v>1034</v>
      </c>
    </row>
    <row r="11" spans="2:12" ht="12.75">
      <c r="B11" s="5" t="s">
        <v>12</v>
      </c>
      <c r="C11" s="6">
        <v>265431</v>
      </c>
      <c r="D11" s="6">
        <v>2342</v>
      </c>
      <c r="E11" s="6">
        <v>99290</v>
      </c>
      <c r="F11" s="6">
        <v>9370</v>
      </c>
      <c r="G11" s="6">
        <f t="shared" si="0"/>
        <v>376433</v>
      </c>
      <c r="H11" s="6">
        <v>72346</v>
      </c>
      <c r="I11" s="6">
        <v>1887</v>
      </c>
      <c r="J11" s="6">
        <f t="shared" si="1"/>
        <v>74233</v>
      </c>
      <c r="K11" s="6">
        <f t="shared" si="2"/>
        <v>450666</v>
      </c>
      <c r="L11" s="7">
        <v>1137</v>
      </c>
    </row>
    <row r="12" spans="2:12" ht="12.75">
      <c r="B12" s="5" t="s">
        <v>13</v>
      </c>
      <c r="C12" s="6">
        <v>459435</v>
      </c>
      <c r="D12" s="6">
        <v>10572</v>
      </c>
      <c r="E12" s="6">
        <v>173707</v>
      </c>
      <c r="F12" s="6">
        <v>38577</v>
      </c>
      <c r="G12" s="6">
        <f t="shared" si="0"/>
        <v>682291</v>
      </c>
      <c r="H12" s="6">
        <v>167815</v>
      </c>
      <c r="I12" s="6">
        <v>15563</v>
      </c>
      <c r="J12" s="6">
        <f t="shared" si="1"/>
        <v>183378</v>
      </c>
      <c r="K12" s="6">
        <f t="shared" si="2"/>
        <v>865669</v>
      </c>
      <c r="L12" s="7">
        <v>1897.3</v>
      </c>
    </row>
    <row r="13" spans="2:12" ht="12.75">
      <c r="B13" s="5" t="s">
        <v>14</v>
      </c>
      <c r="C13" s="6">
        <v>30686</v>
      </c>
      <c r="D13" s="6">
        <v>392</v>
      </c>
      <c r="E13" s="6">
        <v>11402</v>
      </c>
      <c r="F13" s="6">
        <v>244</v>
      </c>
      <c r="G13" s="6">
        <f t="shared" si="0"/>
        <v>42724</v>
      </c>
      <c r="H13" s="6">
        <v>7368</v>
      </c>
      <c r="I13" s="6">
        <v>771</v>
      </c>
      <c r="J13" s="6">
        <f t="shared" si="1"/>
        <v>8139</v>
      </c>
      <c r="K13" s="6">
        <f t="shared" si="2"/>
        <v>50863</v>
      </c>
      <c r="L13" s="7">
        <v>105.4</v>
      </c>
    </row>
    <row r="14" spans="2:12" ht="12.75">
      <c r="B14" s="5" t="s">
        <v>15</v>
      </c>
      <c r="C14" s="6">
        <v>21162</v>
      </c>
      <c r="D14" s="6">
        <v>161</v>
      </c>
      <c r="E14" s="6">
        <v>7900</v>
      </c>
      <c r="F14" s="6">
        <v>194</v>
      </c>
      <c r="G14" s="6">
        <f t="shared" si="0"/>
        <v>29417</v>
      </c>
      <c r="H14" s="6">
        <v>8511</v>
      </c>
      <c r="I14" s="6">
        <v>498</v>
      </c>
      <c r="J14" s="6">
        <f t="shared" si="1"/>
        <v>9009</v>
      </c>
      <c r="K14" s="6">
        <f t="shared" si="2"/>
        <v>38426</v>
      </c>
      <c r="L14" s="7">
        <v>117.8</v>
      </c>
    </row>
    <row r="15" spans="2:12" ht="12.75">
      <c r="B15" s="5" t="s">
        <v>16</v>
      </c>
      <c r="C15" s="6">
        <v>12375</v>
      </c>
      <c r="D15" s="6">
        <v>200</v>
      </c>
      <c r="E15" s="6">
        <v>4579</v>
      </c>
      <c r="F15" s="6">
        <v>72</v>
      </c>
      <c r="G15" s="6">
        <f t="shared" si="0"/>
        <v>17226</v>
      </c>
      <c r="H15" s="6">
        <v>8724</v>
      </c>
      <c r="I15" s="6">
        <v>873</v>
      </c>
      <c r="J15" s="6">
        <f t="shared" si="1"/>
        <v>9597</v>
      </c>
      <c r="K15" s="6">
        <f t="shared" si="2"/>
        <v>26823</v>
      </c>
      <c r="L15" s="7">
        <v>60</v>
      </c>
    </row>
    <row r="16" spans="2:12" ht="12.75">
      <c r="B16" s="5" t="s">
        <v>17</v>
      </c>
      <c r="C16" s="6">
        <v>1960</v>
      </c>
      <c r="D16" s="6">
        <v>20</v>
      </c>
      <c r="E16" s="6">
        <v>732</v>
      </c>
      <c r="F16" s="6">
        <v>37</v>
      </c>
      <c r="G16" s="6">
        <f t="shared" si="0"/>
        <v>2749</v>
      </c>
      <c r="H16" s="6">
        <v>3288</v>
      </c>
      <c r="I16" s="6">
        <v>0</v>
      </c>
      <c r="J16" s="6">
        <f t="shared" si="1"/>
        <v>3288</v>
      </c>
      <c r="K16" s="6">
        <f t="shared" si="2"/>
        <v>6037</v>
      </c>
      <c r="L16" s="7">
        <v>13.5</v>
      </c>
    </row>
    <row r="17" spans="2:12" ht="12.75">
      <c r="B17" s="5" t="s">
        <v>18</v>
      </c>
      <c r="C17" s="6">
        <v>196981</v>
      </c>
      <c r="D17" s="6">
        <v>1580</v>
      </c>
      <c r="E17" s="6">
        <v>73390</v>
      </c>
      <c r="F17" s="6">
        <v>0</v>
      </c>
      <c r="G17" s="6">
        <f t="shared" si="0"/>
        <v>271951</v>
      </c>
      <c r="H17" s="6">
        <v>727</v>
      </c>
      <c r="I17" s="6">
        <v>1470</v>
      </c>
      <c r="J17" s="6">
        <f t="shared" si="1"/>
        <v>2197</v>
      </c>
      <c r="K17" s="6">
        <f t="shared" si="2"/>
        <v>274148</v>
      </c>
      <c r="L17" s="8">
        <v>767.3</v>
      </c>
    </row>
    <row r="18" spans="2:12" ht="13.5" thickBot="1">
      <c r="B18" s="5" t="s">
        <v>19</v>
      </c>
      <c r="C18" s="6">
        <v>42054</v>
      </c>
      <c r="D18" s="6">
        <v>9910</v>
      </c>
      <c r="E18" s="6">
        <v>19021</v>
      </c>
      <c r="F18" s="6">
        <v>2840</v>
      </c>
      <c r="G18" s="6">
        <f t="shared" si="0"/>
        <v>73825</v>
      </c>
      <c r="H18" s="6">
        <v>10630</v>
      </c>
      <c r="I18" s="6">
        <v>1580</v>
      </c>
      <c r="J18" s="6">
        <f t="shared" si="1"/>
        <v>12210</v>
      </c>
      <c r="K18" s="6">
        <f t="shared" si="2"/>
        <v>86035</v>
      </c>
      <c r="L18" s="8">
        <v>184.5</v>
      </c>
    </row>
    <row r="19" spans="2:12" ht="13.5" thickBot="1">
      <c r="B19" s="11" t="s">
        <v>20</v>
      </c>
      <c r="C19" s="12">
        <f aca="true" t="shared" si="3" ref="C19:L19">SUM(C8:C18)</f>
        <v>2164949</v>
      </c>
      <c r="D19" s="12">
        <f t="shared" si="3"/>
        <v>46048</v>
      </c>
      <c r="E19" s="12">
        <f t="shared" si="3"/>
        <v>817421</v>
      </c>
      <c r="F19" s="12">
        <f t="shared" si="3"/>
        <v>93079</v>
      </c>
      <c r="G19" s="13">
        <f t="shared" si="3"/>
        <v>3121497</v>
      </c>
      <c r="H19" s="12">
        <f t="shared" si="3"/>
        <v>607595</v>
      </c>
      <c r="I19" s="12">
        <f t="shared" si="3"/>
        <v>30808</v>
      </c>
      <c r="J19" s="12">
        <f t="shared" si="3"/>
        <v>638403</v>
      </c>
      <c r="K19" s="12">
        <f t="shared" si="3"/>
        <v>3759900</v>
      </c>
      <c r="L19" s="14">
        <f t="shared" si="3"/>
        <v>8764</v>
      </c>
    </row>
    <row r="20" spans="2:12" ht="12.75" hidden="1">
      <c r="B20" s="15" t="s">
        <v>22</v>
      </c>
      <c r="C20" s="16">
        <v>0</v>
      </c>
      <c r="D20" s="16">
        <v>0</v>
      </c>
      <c r="E20" s="16">
        <v>0</v>
      </c>
      <c r="F20" s="16">
        <v>0</v>
      </c>
      <c r="G20" s="17">
        <f>SUM(C20:F20)</f>
        <v>0</v>
      </c>
      <c r="H20" s="18">
        <v>205905</v>
      </c>
      <c r="I20" s="18">
        <v>1773</v>
      </c>
      <c r="J20" s="18">
        <f>+H20+I20</f>
        <v>207678</v>
      </c>
      <c r="K20" s="17">
        <f>+G20+J20</f>
        <v>207678</v>
      </c>
      <c r="L20" s="19"/>
    </row>
    <row r="21" spans="2:12" ht="13.5" hidden="1" thickBot="1">
      <c r="B21" s="20" t="s">
        <v>23</v>
      </c>
      <c r="C21" s="21">
        <v>0</v>
      </c>
      <c r="D21" s="21">
        <v>0</v>
      </c>
      <c r="E21" s="21">
        <v>0</v>
      </c>
      <c r="F21" s="21">
        <v>0</v>
      </c>
      <c r="G21" s="6">
        <f>SUM(C21:F21)</f>
        <v>0</v>
      </c>
      <c r="H21" s="21">
        <v>19348</v>
      </c>
      <c r="I21" s="21">
        <v>366</v>
      </c>
      <c r="J21" s="21">
        <f>+H21+I21</f>
        <v>19714</v>
      </c>
      <c r="K21" s="6">
        <f>+G21+J21</f>
        <v>19714</v>
      </c>
      <c r="L21" s="22"/>
    </row>
    <row r="22" spans="2:12" ht="13.5" hidden="1" thickBot="1">
      <c r="B22" s="11" t="s">
        <v>24</v>
      </c>
      <c r="C22" s="12">
        <f aca="true" t="shared" si="4" ref="C22:L22">SUM(C20:C21)</f>
        <v>0</v>
      </c>
      <c r="D22" s="12">
        <f t="shared" si="4"/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225253</v>
      </c>
      <c r="I22" s="12">
        <f t="shared" si="4"/>
        <v>2139</v>
      </c>
      <c r="J22" s="12">
        <f t="shared" si="4"/>
        <v>227392</v>
      </c>
      <c r="K22" s="12">
        <f t="shared" si="4"/>
        <v>227392</v>
      </c>
      <c r="L22" s="14">
        <f t="shared" si="4"/>
        <v>0</v>
      </c>
    </row>
  </sheetData>
  <mergeCells count="2">
    <mergeCell ref="B3:L3"/>
    <mergeCell ref="B4:L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G32"/>
  <sheetViews>
    <sheetView workbookViewId="0" topLeftCell="A1">
      <selection activeCell="F17" sqref="F17"/>
    </sheetView>
  </sheetViews>
  <sheetFormatPr defaultColWidth="9.00390625" defaultRowHeight="12.75"/>
  <cols>
    <col min="1" max="1" width="20.75390625" style="0" customWidth="1"/>
    <col min="2" max="2" width="41.75390625" style="0" customWidth="1"/>
    <col min="3" max="3" width="13.125" style="0" customWidth="1"/>
    <col min="4" max="4" width="11.625" style="0" customWidth="1"/>
    <col min="5" max="5" width="16.375" style="0" customWidth="1"/>
    <col min="6" max="6" width="18.75390625" style="0" customWidth="1"/>
    <col min="7" max="7" width="2.00390625" style="0" hidden="1" customWidth="1"/>
  </cols>
  <sheetData>
    <row r="3" spans="2:6" ht="15.75">
      <c r="B3" s="228" t="s">
        <v>277</v>
      </c>
      <c r="C3" s="228"/>
      <c r="D3" s="228"/>
      <c r="E3" s="228"/>
      <c r="F3" s="228"/>
    </row>
    <row r="5" ht="13.5" thickBot="1">
      <c r="F5" s="210" t="s">
        <v>312</v>
      </c>
    </row>
    <row r="6" spans="2:7" ht="12.75">
      <c r="B6" s="263" t="s">
        <v>349</v>
      </c>
      <c r="C6" s="265" t="s">
        <v>31</v>
      </c>
      <c r="D6" s="265" t="s">
        <v>278</v>
      </c>
      <c r="E6" s="78" t="s">
        <v>279</v>
      </c>
      <c r="F6" s="191" t="s">
        <v>280</v>
      </c>
      <c r="G6" s="201" t="s">
        <v>27</v>
      </c>
    </row>
    <row r="7" spans="2:6" ht="13.5" thickBot="1">
      <c r="B7" s="264"/>
      <c r="C7" s="266"/>
      <c r="D7" s="266"/>
      <c r="E7" s="36" t="s">
        <v>281</v>
      </c>
      <c r="F7" s="197" t="s">
        <v>282</v>
      </c>
    </row>
    <row r="8" spans="2:7" ht="12.75">
      <c r="B8" s="5" t="s">
        <v>283</v>
      </c>
      <c r="C8" s="33">
        <v>70872503</v>
      </c>
      <c r="D8" s="206">
        <v>3121</v>
      </c>
      <c r="E8" s="6">
        <v>52</v>
      </c>
      <c r="F8" s="7">
        <v>14636</v>
      </c>
      <c r="G8" s="202">
        <v>13</v>
      </c>
    </row>
    <row r="9" spans="2:7" ht="12.75">
      <c r="B9" s="5" t="s">
        <v>284</v>
      </c>
      <c r="C9" s="33">
        <v>70872767</v>
      </c>
      <c r="D9" s="206">
        <v>3121</v>
      </c>
      <c r="E9" s="6">
        <v>152</v>
      </c>
      <c r="F9" s="7">
        <v>44330</v>
      </c>
      <c r="G9" s="202">
        <v>60</v>
      </c>
    </row>
    <row r="10" spans="2:7" ht="12.75">
      <c r="B10" s="5" t="s">
        <v>285</v>
      </c>
      <c r="C10" s="33">
        <v>70872589</v>
      </c>
      <c r="D10" s="206">
        <v>3122</v>
      </c>
      <c r="E10" s="6">
        <v>70</v>
      </c>
      <c r="F10" s="7">
        <v>19442</v>
      </c>
      <c r="G10" s="202">
        <v>0</v>
      </c>
    </row>
    <row r="11" spans="2:7" ht="12.75">
      <c r="B11" s="5" t="s">
        <v>344</v>
      </c>
      <c r="C11" s="33">
        <v>70873160</v>
      </c>
      <c r="D11" s="206">
        <v>3114</v>
      </c>
      <c r="E11" s="6">
        <v>47</v>
      </c>
      <c r="F11" s="7">
        <v>11634</v>
      </c>
      <c r="G11" s="202">
        <v>0</v>
      </c>
    </row>
    <row r="12" spans="2:7" ht="12.75">
      <c r="B12" s="5" t="s">
        <v>332</v>
      </c>
      <c r="C12" s="176">
        <v>62540131</v>
      </c>
      <c r="D12" s="207">
        <v>3144</v>
      </c>
      <c r="E12" s="6">
        <v>10.5</v>
      </c>
      <c r="F12" s="204">
        <v>1872</v>
      </c>
      <c r="G12" s="202"/>
    </row>
    <row r="13" spans="2:7" ht="12.75">
      <c r="B13" s="5" t="s">
        <v>337</v>
      </c>
      <c r="C13" s="176">
        <v>64203328</v>
      </c>
      <c r="D13" s="207">
        <v>3144</v>
      </c>
      <c r="E13" s="6">
        <v>18</v>
      </c>
      <c r="F13" s="204">
        <v>3008.4</v>
      </c>
      <c r="G13" s="202"/>
    </row>
    <row r="14" spans="2:7" ht="12.75">
      <c r="B14" s="5" t="s">
        <v>333</v>
      </c>
      <c r="C14" s="176">
        <v>67361625</v>
      </c>
      <c r="D14" s="207">
        <v>3144</v>
      </c>
      <c r="E14" s="6">
        <v>10.8</v>
      </c>
      <c r="F14" s="204">
        <v>1832</v>
      </c>
      <c r="G14" s="202"/>
    </row>
    <row r="15" spans="2:7" ht="12.75">
      <c r="B15" s="5" t="s">
        <v>334</v>
      </c>
      <c r="C15" s="176">
        <v>62520059</v>
      </c>
      <c r="D15" s="207">
        <v>3144</v>
      </c>
      <c r="E15" s="6">
        <v>25</v>
      </c>
      <c r="F15" s="204">
        <v>4036</v>
      </c>
      <c r="G15" s="202"/>
    </row>
    <row r="16" spans="2:7" ht="12.75">
      <c r="B16" s="5" t="s">
        <v>335</v>
      </c>
      <c r="C16" s="176">
        <v>64669645</v>
      </c>
      <c r="D16" s="207">
        <v>3144</v>
      </c>
      <c r="E16" s="6">
        <v>10</v>
      </c>
      <c r="F16" s="204">
        <v>2110.5</v>
      </c>
      <c r="G16" s="202"/>
    </row>
    <row r="17" spans="2:7" ht="12.75">
      <c r="B17" s="5" t="s">
        <v>336</v>
      </c>
      <c r="C17" s="176">
        <v>68783434</v>
      </c>
      <c r="D17" s="206">
        <v>3144</v>
      </c>
      <c r="E17" s="6">
        <v>22</v>
      </c>
      <c r="F17" s="204">
        <v>3087</v>
      </c>
      <c r="G17" s="202"/>
    </row>
    <row r="18" spans="2:7" ht="13.5" thickBot="1">
      <c r="B18" s="9" t="s">
        <v>345</v>
      </c>
      <c r="C18" s="194">
        <v>45241651</v>
      </c>
      <c r="D18" s="208">
        <v>3144</v>
      </c>
      <c r="E18" s="195">
        <v>7</v>
      </c>
      <c r="F18" s="136">
        <v>1086</v>
      </c>
      <c r="G18" s="203">
        <v>2848</v>
      </c>
    </row>
    <row r="19" spans="2:7" ht="13.5" thickBot="1">
      <c r="B19" s="106" t="s">
        <v>286</v>
      </c>
      <c r="C19" s="193">
        <v>70874204</v>
      </c>
      <c r="D19" s="207">
        <v>3239</v>
      </c>
      <c r="E19" s="30">
        <v>56</v>
      </c>
      <c r="F19" s="136">
        <v>14116</v>
      </c>
      <c r="G19" s="202">
        <v>500</v>
      </c>
    </row>
    <row r="20" spans="2:7" ht="13.5" thickBot="1">
      <c r="B20" s="11" t="s">
        <v>25</v>
      </c>
      <c r="C20" s="137"/>
      <c r="D20" s="137"/>
      <c r="E20" s="12">
        <f>SUM(E8:E19)</f>
        <v>480.3</v>
      </c>
      <c r="F20" s="14">
        <f>SUM(F8:F19)</f>
        <v>121189.9</v>
      </c>
      <c r="G20" s="150">
        <f>SUM(G8:G19)</f>
        <v>3421</v>
      </c>
    </row>
    <row r="23" spans="2:6" ht="15.75" customHeight="1">
      <c r="B23" s="228" t="s">
        <v>287</v>
      </c>
      <c r="C23" s="228"/>
      <c r="D23" s="228"/>
      <c r="E23" s="228"/>
      <c r="F23" s="228"/>
    </row>
    <row r="24" spans="2:6" ht="15.75" customHeight="1">
      <c r="B24" s="228" t="s">
        <v>288</v>
      </c>
      <c r="C24" s="228"/>
      <c r="D24" s="228"/>
      <c r="E24" s="228"/>
      <c r="F24" s="228"/>
    </row>
    <row r="26" ht="13.5" thickBot="1"/>
    <row r="27" spans="2:6" ht="12.75">
      <c r="B27" s="263" t="s">
        <v>350</v>
      </c>
      <c r="C27" s="268" t="s">
        <v>31</v>
      </c>
      <c r="D27" s="268" t="s">
        <v>278</v>
      </c>
      <c r="E27" s="78" t="s">
        <v>289</v>
      </c>
      <c r="F27" s="191" t="s">
        <v>290</v>
      </c>
    </row>
    <row r="28" spans="2:6" ht="12.75">
      <c r="B28" s="267"/>
      <c r="C28" s="269"/>
      <c r="D28" s="270"/>
      <c r="E28" s="177" t="s">
        <v>291</v>
      </c>
      <c r="F28" s="196" t="s">
        <v>292</v>
      </c>
    </row>
    <row r="29" spans="2:6" ht="13.5" thickBot="1">
      <c r="B29" s="225"/>
      <c r="C29" s="226"/>
      <c r="D29" s="271"/>
      <c r="E29" s="36">
        <v>2007</v>
      </c>
      <c r="F29" s="197"/>
    </row>
    <row r="30" spans="2:7" ht="12.75">
      <c r="B30" s="5" t="s">
        <v>293</v>
      </c>
      <c r="C30" s="33" t="s">
        <v>294</v>
      </c>
      <c r="D30" s="206">
        <v>3421</v>
      </c>
      <c r="E30" s="34">
        <v>79</v>
      </c>
      <c r="F30" s="198" t="s">
        <v>295</v>
      </c>
      <c r="G30">
        <v>1200</v>
      </c>
    </row>
    <row r="31" spans="2:6" ht="13.5" thickBot="1">
      <c r="B31" s="25" t="s">
        <v>296</v>
      </c>
      <c r="C31" s="45" t="s">
        <v>294</v>
      </c>
      <c r="D31" s="209">
        <v>3144</v>
      </c>
      <c r="E31" s="46">
        <v>8</v>
      </c>
      <c r="F31" s="199" t="s">
        <v>295</v>
      </c>
    </row>
    <row r="32" spans="2:7" ht="13.5" thickBot="1">
      <c r="B32" s="27" t="s">
        <v>297</v>
      </c>
      <c r="C32" s="50"/>
      <c r="D32" s="50"/>
      <c r="E32" s="171">
        <f>SUM(E30:E31)</f>
        <v>87</v>
      </c>
      <c r="F32" s="200">
        <f>SUM(E32)</f>
        <v>87</v>
      </c>
      <c r="G32">
        <f>+G30</f>
        <v>1200</v>
      </c>
    </row>
  </sheetData>
  <mergeCells count="9">
    <mergeCell ref="B23:F23"/>
    <mergeCell ref="B24:F24"/>
    <mergeCell ref="B27:B29"/>
    <mergeCell ref="C27:C29"/>
    <mergeCell ref="D27:D29"/>
    <mergeCell ref="B3:F3"/>
    <mergeCell ref="B6:B7"/>
    <mergeCell ref="C6:C7"/>
    <mergeCell ref="D6:D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G16"/>
  <sheetViews>
    <sheetView workbookViewId="0" topLeftCell="A1">
      <selection activeCell="E21" sqref="E21"/>
    </sheetView>
  </sheetViews>
  <sheetFormatPr defaultColWidth="9.00390625" defaultRowHeight="12.75"/>
  <cols>
    <col min="1" max="1" width="20.75390625" style="0" customWidth="1"/>
    <col min="2" max="2" width="36.25390625" style="0" customWidth="1"/>
    <col min="3" max="3" width="11.625" style="0" customWidth="1"/>
    <col min="5" max="5" width="14.875" style="0" customWidth="1"/>
    <col min="6" max="6" width="19.125" style="0" customWidth="1"/>
    <col min="7" max="7" width="16.00390625" style="0" customWidth="1"/>
  </cols>
  <sheetData>
    <row r="3" spans="2:6" ht="12.75">
      <c r="B3" s="227" t="s">
        <v>347</v>
      </c>
      <c r="C3" s="227"/>
      <c r="D3" s="227"/>
      <c r="E3" s="227"/>
      <c r="F3" s="227"/>
    </row>
    <row r="4" spans="2:6" ht="12.75">
      <c r="B4" s="272" t="s">
        <v>348</v>
      </c>
      <c r="C4" s="272"/>
      <c r="D4" s="272"/>
      <c r="E4" s="272"/>
      <c r="F4" s="272"/>
    </row>
    <row r="5" spans="2:6" ht="13.5" thickBot="1">
      <c r="B5" s="189"/>
      <c r="C5" s="189"/>
      <c r="D5" s="189"/>
      <c r="E5" s="189"/>
      <c r="F5" s="190" t="s">
        <v>312</v>
      </c>
    </row>
    <row r="6" spans="2:6" ht="12.75">
      <c r="B6" s="211" t="s">
        <v>313</v>
      </c>
      <c r="C6" s="212" t="s">
        <v>31</v>
      </c>
      <c r="D6" s="214" t="s">
        <v>278</v>
      </c>
      <c r="E6" s="213" t="s">
        <v>314</v>
      </c>
      <c r="F6" s="214" t="s">
        <v>315</v>
      </c>
    </row>
    <row r="7" spans="2:6" ht="13.5" thickBot="1">
      <c r="B7" s="27"/>
      <c r="C7" s="215"/>
      <c r="D7" s="216"/>
      <c r="E7" s="215" t="s">
        <v>281</v>
      </c>
      <c r="F7" s="216" t="s">
        <v>282</v>
      </c>
    </row>
    <row r="8" spans="2:7" ht="12.75">
      <c r="B8" s="23" t="s">
        <v>263</v>
      </c>
      <c r="C8" s="48">
        <v>45245924</v>
      </c>
      <c r="D8" s="205">
        <v>3421</v>
      </c>
      <c r="E8" s="17">
        <v>1</v>
      </c>
      <c r="F8" s="24">
        <v>185</v>
      </c>
      <c r="G8" s="185"/>
    </row>
    <row r="9" spans="2:7" ht="12.75">
      <c r="B9" s="5" t="s">
        <v>264</v>
      </c>
      <c r="C9" s="33">
        <v>45241848</v>
      </c>
      <c r="D9" s="206">
        <v>3421</v>
      </c>
      <c r="E9" s="6">
        <v>1</v>
      </c>
      <c r="F9" s="7">
        <v>185</v>
      </c>
      <c r="G9" s="185"/>
    </row>
    <row r="10" spans="2:7" ht="12.75">
      <c r="B10" s="5" t="s">
        <v>269</v>
      </c>
      <c r="C10" s="33">
        <v>45241694</v>
      </c>
      <c r="D10" s="206">
        <v>3421</v>
      </c>
      <c r="E10" s="6">
        <v>1.4</v>
      </c>
      <c r="F10" s="7">
        <v>259</v>
      </c>
      <c r="G10" s="185"/>
    </row>
    <row r="11" spans="2:6" ht="12.75">
      <c r="B11" s="5" t="s">
        <v>316</v>
      </c>
      <c r="C11" s="33">
        <v>45242950</v>
      </c>
      <c r="D11" s="206">
        <v>3421</v>
      </c>
      <c r="E11" s="6">
        <v>0.7</v>
      </c>
      <c r="F11" s="7">
        <v>129</v>
      </c>
    </row>
    <row r="12" spans="2:7" ht="12.75">
      <c r="B12" s="5" t="s">
        <v>271</v>
      </c>
      <c r="C12" s="33">
        <v>45242879</v>
      </c>
      <c r="D12" s="206">
        <v>3421</v>
      </c>
      <c r="E12" s="6">
        <v>0.7</v>
      </c>
      <c r="F12" s="7">
        <v>129</v>
      </c>
      <c r="G12" s="185"/>
    </row>
    <row r="13" spans="2:7" ht="12.75">
      <c r="B13" s="5" t="s">
        <v>273</v>
      </c>
      <c r="C13" s="33">
        <v>67365779</v>
      </c>
      <c r="D13" s="206">
        <v>3421</v>
      </c>
      <c r="E13" s="6">
        <v>2</v>
      </c>
      <c r="F13" s="7">
        <v>370</v>
      </c>
      <c r="G13" s="185"/>
    </row>
    <row r="14" spans="2:7" ht="13.5" thickBot="1">
      <c r="B14" s="25" t="s">
        <v>317</v>
      </c>
      <c r="C14" s="45">
        <v>45241945</v>
      </c>
      <c r="D14" s="209">
        <v>3421</v>
      </c>
      <c r="E14" s="26">
        <v>2</v>
      </c>
      <c r="F14" s="47">
        <v>370</v>
      </c>
      <c r="G14" s="185"/>
    </row>
    <row r="15" spans="4:6" ht="12.75" hidden="1">
      <c r="D15" s="192"/>
      <c r="E15" s="150"/>
      <c r="F15" s="150"/>
    </row>
    <row r="16" spans="2:6" ht="13.5" thickBot="1">
      <c r="B16" s="186" t="s">
        <v>318</v>
      </c>
      <c r="C16" s="187"/>
      <c r="D16" s="36"/>
      <c r="E16" s="181">
        <v>8.8</v>
      </c>
      <c r="F16" s="217">
        <v>1627</v>
      </c>
    </row>
  </sheetData>
  <mergeCells count="2">
    <mergeCell ref="B3:F3"/>
    <mergeCell ref="B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workbookViewId="0" topLeftCell="A1">
      <selection activeCell="A2" sqref="A2:A3"/>
    </sheetView>
  </sheetViews>
  <sheetFormatPr defaultColWidth="9.00390625" defaultRowHeight="12.75"/>
  <cols>
    <col min="1" max="1" width="20.75390625" style="0" customWidth="1"/>
    <col min="2" max="2" width="22.75390625" style="0" customWidth="1"/>
    <col min="3" max="3" width="26.25390625" style="0" customWidth="1"/>
    <col min="4" max="4" width="9.875" style="0" customWidth="1"/>
    <col min="5" max="5" width="7.625" style="31" customWidth="1"/>
    <col min="6" max="6" width="10.75390625" style="32" customWidth="1"/>
    <col min="7" max="7" width="7.875" style="32" customWidth="1"/>
    <col min="8" max="8" width="10.625" style="32" customWidth="1"/>
    <col min="9" max="9" width="9.125" style="32" customWidth="1"/>
    <col min="10" max="10" width="10.625" style="32" customWidth="1"/>
    <col min="11" max="11" width="9.875" style="32" hidden="1" customWidth="1"/>
    <col min="12" max="12" width="9.00390625" style="32" hidden="1" customWidth="1"/>
    <col min="13" max="14" width="10.625" style="32" hidden="1" customWidth="1"/>
  </cols>
  <sheetData>
    <row r="1" spans="2:10" ht="13.5" thickBot="1">
      <c r="B1" s="1"/>
      <c r="C1" s="1"/>
      <c r="J1" s="188" t="s">
        <v>312</v>
      </c>
    </row>
    <row r="2" spans="2:14" ht="12.75">
      <c r="B2" s="234" t="s">
        <v>308</v>
      </c>
      <c r="C2" s="236" t="s">
        <v>30</v>
      </c>
      <c r="D2" s="236" t="s">
        <v>31</v>
      </c>
      <c r="E2" s="229" t="s">
        <v>28</v>
      </c>
      <c r="F2" s="229"/>
      <c r="G2" s="229"/>
      <c r="H2" s="229"/>
      <c r="I2" s="229"/>
      <c r="J2" s="230"/>
      <c r="K2" s="231"/>
      <c r="L2" s="232"/>
      <c r="M2" s="232"/>
      <c r="N2" s="233"/>
    </row>
    <row r="3" spans="2:14" ht="26.25" thickBot="1">
      <c r="B3" s="235"/>
      <c r="C3" s="237"/>
      <c r="D3" s="238"/>
      <c r="E3" s="37" t="s">
        <v>7</v>
      </c>
      <c r="F3" s="38" t="s">
        <v>32</v>
      </c>
      <c r="G3" s="38" t="s">
        <v>33</v>
      </c>
      <c r="H3" s="38" t="s">
        <v>34</v>
      </c>
      <c r="I3" s="38" t="s">
        <v>4</v>
      </c>
      <c r="J3" s="39" t="s">
        <v>342</v>
      </c>
      <c r="K3" s="73" t="s">
        <v>35</v>
      </c>
      <c r="L3" s="38" t="s">
        <v>36</v>
      </c>
      <c r="M3" s="38" t="s">
        <v>37</v>
      </c>
      <c r="N3" s="39" t="s">
        <v>6</v>
      </c>
    </row>
    <row r="4" spans="2:14" ht="12.75">
      <c r="B4" s="40" t="s">
        <v>38</v>
      </c>
      <c r="C4" s="41"/>
      <c r="D4" s="41"/>
      <c r="E4" s="42"/>
      <c r="F4" s="43"/>
      <c r="G4" s="43"/>
      <c r="H4" s="43"/>
      <c r="I4" s="43"/>
      <c r="J4" s="72"/>
      <c r="K4" s="74"/>
      <c r="L4" s="43"/>
      <c r="M4" s="43"/>
      <c r="N4" s="44"/>
    </row>
    <row r="5" spans="2:14" ht="12.75">
      <c r="B5" s="5" t="s">
        <v>298</v>
      </c>
      <c r="C5" s="33" t="s">
        <v>39</v>
      </c>
      <c r="D5" s="33">
        <v>60449004</v>
      </c>
      <c r="E5" s="34">
        <v>29.4</v>
      </c>
      <c r="F5" s="6">
        <v>7112</v>
      </c>
      <c r="G5" s="6">
        <v>430</v>
      </c>
      <c r="H5" s="6">
        <v>2781</v>
      </c>
      <c r="I5" s="6">
        <v>230</v>
      </c>
      <c r="J5" s="7">
        <f aca="true" t="shared" si="0" ref="J5:J36">+F5+G5+H5+I5</f>
        <v>10553</v>
      </c>
      <c r="K5" s="55">
        <v>1944</v>
      </c>
      <c r="L5" s="6">
        <v>0</v>
      </c>
      <c r="M5" s="6">
        <f aca="true" t="shared" si="1" ref="M5:M36">K5+L5</f>
        <v>1944</v>
      </c>
      <c r="N5" s="7">
        <f aca="true" t="shared" si="2" ref="N5:N36">J5+M5</f>
        <v>12497</v>
      </c>
    </row>
    <row r="6" spans="2:14" ht="12.75">
      <c r="B6" s="5" t="s">
        <v>299</v>
      </c>
      <c r="C6" s="33" t="s">
        <v>40</v>
      </c>
      <c r="D6" s="33">
        <v>63109662</v>
      </c>
      <c r="E6" s="34">
        <v>38</v>
      </c>
      <c r="F6" s="6">
        <v>9550</v>
      </c>
      <c r="G6" s="6">
        <v>90</v>
      </c>
      <c r="H6" s="6">
        <v>3592</v>
      </c>
      <c r="I6" s="6">
        <v>359</v>
      </c>
      <c r="J6" s="7">
        <f t="shared" si="0"/>
        <v>13591</v>
      </c>
      <c r="K6" s="55">
        <v>3462</v>
      </c>
      <c r="L6" s="6">
        <v>9</v>
      </c>
      <c r="M6" s="6">
        <f t="shared" si="1"/>
        <v>3471</v>
      </c>
      <c r="N6" s="7">
        <f t="shared" si="2"/>
        <v>17062</v>
      </c>
    </row>
    <row r="7" spans="2:14" ht="12.75">
      <c r="B7" s="5" t="s">
        <v>322</v>
      </c>
      <c r="C7" s="33" t="s">
        <v>41</v>
      </c>
      <c r="D7" s="33">
        <v>60446218</v>
      </c>
      <c r="E7" s="34">
        <v>39.2</v>
      </c>
      <c r="F7" s="6">
        <v>9200</v>
      </c>
      <c r="G7" s="6">
        <v>80</v>
      </c>
      <c r="H7" s="6">
        <v>3469</v>
      </c>
      <c r="I7" s="6">
        <v>266</v>
      </c>
      <c r="J7" s="7">
        <f t="shared" si="0"/>
        <v>13015</v>
      </c>
      <c r="K7" s="55">
        <v>3044</v>
      </c>
      <c r="L7" s="6">
        <v>0</v>
      </c>
      <c r="M7" s="6">
        <f t="shared" si="1"/>
        <v>3044</v>
      </c>
      <c r="N7" s="7">
        <f t="shared" si="2"/>
        <v>16059</v>
      </c>
    </row>
    <row r="8" spans="2:14" ht="12.75">
      <c r="B8" s="5" t="s">
        <v>299</v>
      </c>
      <c r="C8" s="33" t="s">
        <v>42</v>
      </c>
      <c r="D8" s="33">
        <v>61388106</v>
      </c>
      <c r="E8" s="34">
        <v>38.8</v>
      </c>
      <c r="F8" s="6">
        <v>9751</v>
      </c>
      <c r="G8" s="6">
        <v>14</v>
      </c>
      <c r="H8" s="6">
        <v>3496</v>
      </c>
      <c r="I8" s="6">
        <v>348</v>
      </c>
      <c r="J8" s="7">
        <f t="shared" si="0"/>
        <v>13609</v>
      </c>
      <c r="K8" s="55">
        <v>2573</v>
      </c>
      <c r="L8" s="6">
        <v>91</v>
      </c>
      <c r="M8" s="6">
        <f t="shared" si="1"/>
        <v>2664</v>
      </c>
      <c r="N8" s="7">
        <f t="shared" si="2"/>
        <v>16273</v>
      </c>
    </row>
    <row r="9" spans="2:14" ht="12.75">
      <c r="B9" s="5" t="s">
        <v>300</v>
      </c>
      <c r="C9" s="33" t="s">
        <v>43</v>
      </c>
      <c r="D9" s="33">
        <v>60461675</v>
      </c>
      <c r="E9" s="34">
        <v>45.5</v>
      </c>
      <c r="F9" s="6">
        <v>12404</v>
      </c>
      <c r="G9" s="6">
        <v>50</v>
      </c>
      <c r="H9" s="6">
        <v>4606</v>
      </c>
      <c r="I9" s="6">
        <v>393</v>
      </c>
      <c r="J9" s="7">
        <f t="shared" si="0"/>
        <v>17453</v>
      </c>
      <c r="K9" s="55">
        <v>4556</v>
      </c>
      <c r="L9" s="6">
        <v>80</v>
      </c>
      <c r="M9" s="6">
        <f t="shared" si="1"/>
        <v>4636</v>
      </c>
      <c r="N9" s="7">
        <f t="shared" si="2"/>
        <v>22089</v>
      </c>
    </row>
    <row r="10" spans="2:14" ht="12.75">
      <c r="B10" s="5" t="s">
        <v>301</v>
      </c>
      <c r="C10" s="33" t="s">
        <v>44</v>
      </c>
      <c r="D10" s="33">
        <v>61385131</v>
      </c>
      <c r="E10" s="34">
        <v>55.2</v>
      </c>
      <c r="F10" s="6">
        <v>12853</v>
      </c>
      <c r="G10" s="6">
        <v>250</v>
      </c>
      <c r="H10" s="6">
        <v>4899</v>
      </c>
      <c r="I10" s="6">
        <v>308</v>
      </c>
      <c r="J10" s="7">
        <f t="shared" si="0"/>
        <v>18310</v>
      </c>
      <c r="K10" s="55">
        <v>3270</v>
      </c>
      <c r="L10" s="6">
        <v>321</v>
      </c>
      <c r="M10" s="6">
        <f t="shared" si="1"/>
        <v>3591</v>
      </c>
      <c r="N10" s="7">
        <f t="shared" si="2"/>
        <v>21901</v>
      </c>
    </row>
    <row r="11" spans="2:14" ht="12.75">
      <c r="B11" s="5" t="s">
        <v>299</v>
      </c>
      <c r="C11" s="33" t="s">
        <v>45</v>
      </c>
      <c r="D11" s="179" t="s">
        <v>309</v>
      </c>
      <c r="E11" s="34">
        <v>50</v>
      </c>
      <c r="F11" s="6">
        <v>11405</v>
      </c>
      <c r="G11" s="6">
        <v>150</v>
      </c>
      <c r="H11" s="6">
        <v>4347</v>
      </c>
      <c r="I11" s="6">
        <v>375</v>
      </c>
      <c r="J11" s="7">
        <f t="shared" si="0"/>
        <v>16277</v>
      </c>
      <c r="K11" s="55">
        <v>3706</v>
      </c>
      <c r="L11" s="6">
        <v>-5</v>
      </c>
      <c r="M11" s="6">
        <f t="shared" si="1"/>
        <v>3701</v>
      </c>
      <c r="N11" s="7">
        <f t="shared" si="2"/>
        <v>19978</v>
      </c>
    </row>
    <row r="12" spans="2:14" ht="12.75">
      <c r="B12" s="5" t="s">
        <v>299</v>
      </c>
      <c r="C12" s="33" t="s">
        <v>46</v>
      </c>
      <c r="D12" s="179" t="s">
        <v>310</v>
      </c>
      <c r="E12" s="34">
        <v>86.9</v>
      </c>
      <c r="F12" s="6">
        <v>20189</v>
      </c>
      <c r="G12" s="6">
        <v>150</v>
      </c>
      <c r="H12" s="6">
        <v>7526</v>
      </c>
      <c r="I12" s="6">
        <v>1000</v>
      </c>
      <c r="J12" s="7">
        <f t="shared" si="0"/>
        <v>28865</v>
      </c>
      <c r="K12" s="55">
        <v>7028</v>
      </c>
      <c r="L12" s="6">
        <v>486</v>
      </c>
      <c r="M12" s="6">
        <f t="shared" si="1"/>
        <v>7514</v>
      </c>
      <c r="N12" s="7">
        <f t="shared" si="2"/>
        <v>36379</v>
      </c>
    </row>
    <row r="13" spans="2:14" ht="12.75">
      <c r="B13" s="5" t="s">
        <v>302</v>
      </c>
      <c r="C13" s="33" t="s">
        <v>47</v>
      </c>
      <c r="D13" s="33">
        <v>49366629</v>
      </c>
      <c r="E13" s="34">
        <v>64.2</v>
      </c>
      <c r="F13" s="6">
        <v>14927</v>
      </c>
      <c r="G13" s="6">
        <v>300</v>
      </c>
      <c r="H13" s="6">
        <v>5628</v>
      </c>
      <c r="I13" s="6">
        <v>374</v>
      </c>
      <c r="J13" s="7">
        <f t="shared" si="0"/>
        <v>21229</v>
      </c>
      <c r="K13" s="55">
        <v>6929</v>
      </c>
      <c r="L13" s="6">
        <v>-50</v>
      </c>
      <c r="M13" s="6">
        <f t="shared" si="1"/>
        <v>6879</v>
      </c>
      <c r="N13" s="7">
        <f t="shared" si="2"/>
        <v>28108</v>
      </c>
    </row>
    <row r="14" spans="2:14" ht="12.75">
      <c r="B14" s="5" t="s">
        <v>299</v>
      </c>
      <c r="C14" s="33" t="s">
        <v>48</v>
      </c>
      <c r="D14" s="33">
        <v>60444916</v>
      </c>
      <c r="E14" s="34">
        <v>33.1</v>
      </c>
      <c r="F14" s="6">
        <v>8916</v>
      </c>
      <c r="G14" s="6">
        <v>40</v>
      </c>
      <c r="H14" s="6">
        <v>3299</v>
      </c>
      <c r="I14" s="6">
        <v>219</v>
      </c>
      <c r="J14" s="7">
        <f t="shared" si="0"/>
        <v>12474</v>
      </c>
      <c r="K14" s="55">
        <v>2345</v>
      </c>
      <c r="L14" s="6">
        <v>139</v>
      </c>
      <c r="M14" s="6">
        <f t="shared" si="1"/>
        <v>2484</v>
      </c>
      <c r="N14" s="7">
        <f t="shared" si="2"/>
        <v>14958</v>
      </c>
    </row>
    <row r="15" spans="2:14" ht="12.75">
      <c r="B15" s="5" t="s">
        <v>299</v>
      </c>
      <c r="C15" s="33" t="s">
        <v>49</v>
      </c>
      <c r="D15" s="33">
        <v>60459085</v>
      </c>
      <c r="E15" s="34">
        <v>52</v>
      </c>
      <c r="F15" s="6">
        <v>12306</v>
      </c>
      <c r="G15" s="6">
        <v>210</v>
      </c>
      <c r="H15" s="6">
        <v>3910</v>
      </c>
      <c r="I15" s="6">
        <v>330</v>
      </c>
      <c r="J15" s="7">
        <f t="shared" si="0"/>
        <v>16756</v>
      </c>
      <c r="K15" s="55">
        <v>6741</v>
      </c>
      <c r="L15" s="6">
        <v>935</v>
      </c>
      <c r="M15" s="6">
        <f t="shared" si="1"/>
        <v>7676</v>
      </c>
      <c r="N15" s="7">
        <f t="shared" si="2"/>
        <v>24432</v>
      </c>
    </row>
    <row r="16" spans="2:14" ht="12.75">
      <c r="B16" s="5" t="s">
        <v>299</v>
      </c>
      <c r="C16" s="33" t="s">
        <v>50</v>
      </c>
      <c r="D16" s="179" t="s">
        <v>311</v>
      </c>
      <c r="E16" s="34">
        <v>69.6</v>
      </c>
      <c r="F16" s="6">
        <v>16211</v>
      </c>
      <c r="G16" s="6">
        <v>330</v>
      </c>
      <c r="H16" s="6">
        <v>6113</v>
      </c>
      <c r="I16" s="6">
        <v>553</v>
      </c>
      <c r="J16" s="7">
        <f t="shared" si="0"/>
        <v>23207</v>
      </c>
      <c r="K16" s="55">
        <v>3074</v>
      </c>
      <c r="L16" s="6">
        <v>38</v>
      </c>
      <c r="M16" s="6">
        <f t="shared" si="1"/>
        <v>3112</v>
      </c>
      <c r="N16" s="7">
        <f t="shared" si="2"/>
        <v>26319</v>
      </c>
    </row>
    <row r="17" spans="2:14" ht="12.75">
      <c r="B17" s="5" t="s">
        <v>303</v>
      </c>
      <c r="C17" s="33" t="s">
        <v>51</v>
      </c>
      <c r="D17" s="33">
        <v>60446234</v>
      </c>
      <c r="E17" s="34">
        <v>76</v>
      </c>
      <c r="F17" s="6">
        <v>17052</v>
      </c>
      <c r="G17" s="6">
        <v>740</v>
      </c>
      <c r="H17" s="6">
        <v>6568</v>
      </c>
      <c r="I17" s="6">
        <v>718</v>
      </c>
      <c r="J17" s="7">
        <f t="shared" si="0"/>
        <v>25078</v>
      </c>
      <c r="K17" s="55">
        <v>7950</v>
      </c>
      <c r="L17" s="6">
        <v>376</v>
      </c>
      <c r="M17" s="6">
        <f t="shared" si="1"/>
        <v>8326</v>
      </c>
      <c r="N17" s="7">
        <f t="shared" si="2"/>
        <v>33404</v>
      </c>
    </row>
    <row r="18" spans="2:14" ht="12.75">
      <c r="B18" s="5" t="s">
        <v>299</v>
      </c>
      <c r="C18" s="33" t="s">
        <v>52</v>
      </c>
      <c r="D18" s="33">
        <v>61384992</v>
      </c>
      <c r="E18" s="34">
        <v>25</v>
      </c>
      <c r="F18" s="6">
        <v>6883</v>
      </c>
      <c r="G18" s="6">
        <v>50</v>
      </c>
      <c r="H18" s="6">
        <v>2564</v>
      </c>
      <c r="I18" s="6">
        <v>477</v>
      </c>
      <c r="J18" s="7">
        <f t="shared" si="0"/>
        <v>9974</v>
      </c>
      <c r="K18" s="55">
        <v>1919</v>
      </c>
      <c r="L18" s="6">
        <v>-24</v>
      </c>
      <c r="M18" s="6">
        <f t="shared" si="1"/>
        <v>1895</v>
      </c>
      <c r="N18" s="7">
        <f t="shared" si="2"/>
        <v>11869</v>
      </c>
    </row>
    <row r="19" spans="2:14" ht="12.75">
      <c r="B19" s="5" t="s">
        <v>304</v>
      </c>
      <c r="C19" s="33" t="s">
        <v>53</v>
      </c>
      <c r="D19" s="33">
        <v>61385701</v>
      </c>
      <c r="E19" s="34">
        <v>48</v>
      </c>
      <c r="F19" s="6">
        <v>12349</v>
      </c>
      <c r="G19" s="6">
        <v>100</v>
      </c>
      <c r="H19" s="6">
        <v>4604</v>
      </c>
      <c r="I19" s="6">
        <v>307</v>
      </c>
      <c r="J19" s="7">
        <f t="shared" si="0"/>
        <v>17360</v>
      </c>
      <c r="K19" s="55">
        <v>4483</v>
      </c>
      <c r="L19" s="6">
        <v>43</v>
      </c>
      <c r="M19" s="6">
        <f t="shared" si="1"/>
        <v>4526</v>
      </c>
      <c r="N19" s="7">
        <f t="shared" si="2"/>
        <v>21886</v>
      </c>
    </row>
    <row r="20" spans="2:14" ht="12.75">
      <c r="B20" s="5" t="s">
        <v>299</v>
      </c>
      <c r="C20" s="33" t="s">
        <v>54</v>
      </c>
      <c r="D20" s="33">
        <v>61385298</v>
      </c>
      <c r="E20" s="34">
        <v>57.3</v>
      </c>
      <c r="F20" s="6">
        <v>14013</v>
      </c>
      <c r="G20" s="6">
        <v>220</v>
      </c>
      <c r="H20" s="6">
        <v>5262</v>
      </c>
      <c r="I20" s="6">
        <v>401</v>
      </c>
      <c r="J20" s="7">
        <f t="shared" si="0"/>
        <v>19896</v>
      </c>
      <c r="K20" s="55">
        <v>4350</v>
      </c>
      <c r="L20" s="6">
        <v>81</v>
      </c>
      <c r="M20" s="6">
        <f t="shared" si="1"/>
        <v>4431</v>
      </c>
      <c r="N20" s="7">
        <f t="shared" si="2"/>
        <v>24327</v>
      </c>
    </row>
    <row r="21" spans="2:14" ht="12.75">
      <c r="B21" s="5" t="s">
        <v>299</v>
      </c>
      <c r="C21" s="33" t="s">
        <v>55</v>
      </c>
      <c r="D21" s="33">
        <v>61385271</v>
      </c>
      <c r="E21" s="34">
        <v>44.9</v>
      </c>
      <c r="F21" s="6">
        <v>11189</v>
      </c>
      <c r="G21" s="6">
        <v>50</v>
      </c>
      <c r="H21" s="6">
        <v>4153</v>
      </c>
      <c r="I21" s="6">
        <v>304</v>
      </c>
      <c r="J21" s="7">
        <f t="shared" si="0"/>
        <v>15696</v>
      </c>
      <c r="K21" s="55">
        <v>3099</v>
      </c>
      <c r="L21" s="6">
        <v>31</v>
      </c>
      <c r="M21" s="6">
        <f t="shared" si="1"/>
        <v>3130</v>
      </c>
      <c r="N21" s="7">
        <f t="shared" si="2"/>
        <v>18826</v>
      </c>
    </row>
    <row r="22" spans="2:14" ht="12.75">
      <c r="B22" s="5" t="s">
        <v>305</v>
      </c>
      <c r="C22" s="33" t="s">
        <v>56</v>
      </c>
      <c r="D22" s="33">
        <v>61388246</v>
      </c>
      <c r="E22" s="34">
        <v>58.2</v>
      </c>
      <c r="F22" s="6">
        <v>13868</v>
      </c>
      <c r="G22" s="6">
        <v>125</v>
      </c>
      <c r="H22" s="6">
        <v>5175</v>
      </c>
      <c r="I22" s="6">
        <v>1359</v>
      </c>
      <c r="J22" s="7">
        <f t="shared" si="0"/>
        <v>20527</v>
      </c>
      <c r="K22" s="55">
        <v>5884</v>
      </c>
      <c r="L22" s="6">
        <v>-226</v>
      </c>
      <c r="M22" s="6">
        <f t="shared" si="1"/>
        <v>5658</v>
      </c>
      <c r="N22" s="7">
        <f t="shared" si="2"/>
        <v>26185</v>
      </c>
    </row>
    <row r="23" spans="2:14" ht="12.75">
      <c r="B23" s="5" t="s">
        <v>299</v>
      </c>
      <c r="C23" s="33" t="s">
        <v>57</v>
      </c>
      <c r="D23" s="33">
        <v>61386022</v>
      </c>
      <c r="E23" s="34">
        <v>68</v>
      </c>
      <c r="F23" s="6">
        <v>16596</v>
      </c>
      <c r="G23" s="6">
        <v>265</v>
      </c>
      <c r="H23" s="6">
        <v>6233</v>
      </c>
      <c r="I23" s="6">
        <v>575</v>
      </c>
      <c r="J23" s="7">
        <f t="shared" si="0"/>
        <v>23669</v>
      </c>
      <c r="K23" s="55">
        <v>4987</v>
      </c>
      <c r="L23" s="6">
        <v>34</v>
      </c>
      <c r="M23" s="6">
        <f t="shared" si="1"/>
        <v>5021</v>
      </c>
      <c r="N23" s="7">
        <f t="shared" si="2"/>
        <v>28690</v>
      </c>
    </row>
    <row r="24" spans="2:14" ht="12.75">
      <c r="B24" s="5" t="s">
        <v>299</v>
      </c>
      <c r="C24" s="33" t="s">
        <v>58</v>
      </c>
      <c r="D24" s="33">
        <v>49625446</v>
      </c>
      <c r="E24" s="34">
        <v>67</v>
      </c>
      <c r="F24" s="6">
        <v>15699</v>
      </c>
      <c r="G24" s="6">
        <v>200</v>
      </c>
      <c r="H24" s="6">
        <v>5879</v>
      </c>
      <c r="I24" s="6">
        <v>600</v>
      </c>
      <c r="J24" s="7">
        <f t="shared" si="0"/>
        <v>22378</v>
      </c>
      <c r="K24" s="55">
        <v>5454</v>
      </c>
      <c r="L24" s="6">
        <v>-398</v>
      </c>
      <c r="M24" s="6">
        <f t="shared" si="1"/>
        <v>5056</v>
      </c>
      <c r="N24" s="7">
        <f t="shared" si="2"/>
        <v>27434</v>
      </c>
    </row>
    <row r="25" spans="2:14" ht="12.75">
      <c r="B25" s="5" t="s">
        <v>306</v>
      </c>
      <c r="C25" s="33" t="s">
        <v>59</v>
      </c>
      <c r="D25" s="33">
        <v>61385476</v>
      </c>
      <c r="E25" s="34">
        <v>84.1</v>
      </c>
      <c r="F25" s="6">
        <v>19688</v>
      </c>
      <c r="G25" s="6">
        <v>260</v>
      </c>
      <c r="H25" s="6">
        <v>7285</v>
      </c>
      <c r="I25" s="6">
        <v>562</v>
      </c>
      <c r="J25" s="7">
        <f t="shared" si="0"/>
        <v>27795</v>
      </c>
      <c r="K25" s="55">
        <v>6001</v>
      </c>
      <c r="L25" s="6">
        <v>64</v>
      </c>
      <c r="M25" s="6">
        <f t="shared" si="1"/>
        <v>6065</v>
      </c>
      <c r="N25" s="7">
        <f t="shared" si="2"/>
        <v>33860</v>
      </c>
    </row>
    <row r="26" spans="2:14" ht="12.75">
      <c r="B26" s="5" t="s">
        <v>299</v>
      </c>
      <c r="C26" s="33" t="s">
        <v>60</v>
      </c>
      <c r="D26" s="33">
        <v>61387509</v>
      </c>
      <c r="E26" s="34">
        <v>51</v>
      </c>
      <c r="F26" s="6">
        <v>13252</v>
      </c>
      <c r="G26" s="6">
        <v>240</v>
      </c>
      <c r="H26" s="6">
        <v>4987</v>
      </c>
      <c r="I26" s="6">
        <v>344</v>
      </c>
      <c r="J26" s="7">
        <f t="shared" si="0"/>
        <v>18823</v>
      </c>
      <c r="K26" s="55">
        <v>3688</v>
      </c>
      <c r="L26" s="6">
        <v>-67</v>
      </c>
      <c r="M26" s="6">
        <f t="shared" si="1"/>
        <v>3621</v>
      </c>
      <c r="N26" s="7">
        <f t="shared" si="2"/>
        <v>22444</v>
      </c>
    </row>
    <row r="27" spans="2:14" ht="12.75">
      <c r="B27" s="5" t="s">
        <v>299</v>
      </c>
      <c r="C27" s="33" t="s">
        <v>61</v>
      </c>
      <c r="D27" s="33">
        <v>60460784</v>
      </c>
      <c r="E27" s="34">
        <v>57.7</v>
      </c>
      <c r="F27" s="6">
        <v>15162</v>
      </c>
      <c r="G27" s="6">
        <v>75</v>
      </c>
      <c r="H27" s="6">
        <v>5636</v>
      </c>
      <c r="I27" s="6">
        <v>371</v>
      </c>
      <c r="J27" s="7">
        <f t="shared" si="0"/>
        <v>21244</v>
      </c>
      <c r="K27" s="55">
        <v>4412</v>
      </c>
      <c r="L27" s="6">
        <v>151</v>
      </c>
      <c r="M27" s="6">
        <f t="shared" si="1"/>
        <v>4563</v>
      </c>
      <c r="N27" s="7">
        <f t="shared" si="2"/>
        <v>25807</v>
      </c>
    </row>
    <row r="28" spans="2:14" ht="12.75">
      <c r="B28" s="5" t="s">
        <v>323</v>
      </c>
      <c r="C28" s="33" t="s">
        <v>62</v>
      </c>
      <c r="D28" s="33">
        <v>61389064</v>
      </c>
      <c r="E28" s="34">
        <v>37.5</v>
      </c>
      <c r="F28" s="6">
        <v>9330</v>
      </c>
      <c r="G28" s="6">
        <v>30</v>
      </c>
      <c r="H28" s="6">
        <v>3462</v>
      </c>
      <c r="I28" s="6">
        <v>384</v>
      </c>
      <c r="J28" s="7">
        <f t="shared" si="0"/>
        <v>13206</v>
      </c>
      <c r="K28" s="55">
        <v>2492</v>
      </c>
      <c r="L28" s="6">
        <v>9</v>
      </c>
      <c r="M28" s="6">
        <f t="shared" si="1"/>
        <v>2501</v>
      </c>
      <c r="N28" s="7">
        <f t="shared" si="2"/>
        <v>15707</v>
      </c>
    </row>
    <row r="29" spans="2:14" ht="12.75">
      <c r="B29" s="5" t="s">
        <v>299</v>
      </c>
      <c r="C29" s="33" t="s">
        <v>63</v>
      </c>
      <c r="D29" s="33">
        <v>61387061</v>
      </c>
      <c r="E29" s="34">
        <v>64</v>
      </c>
      <c r="F29" s="6">
        <v>16085</v>
      </c>
      <c r="G29" s="6">
        <v>200</v>
      </c>
      <c r="H29" s="6">
        <v>6021</v>
      </c>
      <c r="I29" s="6">
        <v>464</v>
      </c>
      <c r="J29" s="7">
        <f t="shared" si="0"/>
        <v>22770</v>
      </c>
      <c r="K29" s="55">
        <v>4280</v>
      </c>
      <c r="L29" s="6">
        <v>694</v>
      </c>
      <c r="M29" s="6">
        <f t="shared" si="1"/>
        <v>4974</v>
      </c>
      <c r="N29" s="7">
        <f t="shared" si="2"/>
        <v>27744</v>
      </c>
    </row>
    <row r="30" spans="2:14" ht="12.75">
      <c r="B30" s="5" t="s">
        <v>299</v>
      </c>
      <c r="C30" s="33" t="s">
        <v>64</v>
      </c>
      <c r="D30" s="33">
        <v>60445475</v>
      </c>
      <c r="E30" s="34">
        <v>63.5</v>
      </c>
      <c r="F30" s="6">
        <v>14485</v>
      </c>
      <c r="G30" s="6">
        <v>150</v>
      </c>
      <c r="H30" s="6">
        <v>5412</v>
      </c>
      <c r="I30" s="6">
        <v>640</v>
      </c>
      <c r="J30" s="7">
        <f t="shared" si="0"/>
        <v>20687</v>
      </c>
      <c r="K30" s="55">
        <v>5223</v>
      </c>
      <c r="L30" s="6">
        <v>254</v>
      </c>
      <c r="M30" s="6">
        <f t="shared" si="1"/>
        <v>5477</v>
      </c>
      <c r="N30" s="7">
        <f t="shared" si="2"/>
        <v>26164</v>
      </c>
    </row>
    <row r="31" spans="2:14" ht="12.75">
      <c r="B31" s="5" t="s">
        <v>299</v>
      </c>
      <c r="C31" s="33" t="s">
        <v>65</v>
      </c>
      <c r="D31" s="33">
        <v>49371185</v>
      </c>
      <c r="E31" s="34">
        <v>41</v>
      </c>
      <c r="F31" s="6">
        <v>10439</v>
      </c>
      <c r="G31" s="6">
        <v>220</v>
      </c>
      <c r="H31" s="6">
        <v>3940</v>
      </c>
      <c r="I31" s="6">
        <v>454</v>
      </c>
      <c r="J31" s="7">
        <f t="shared" si="0"/>
        <v>15053</v>
      </c>
      <c r="K31" s="55">
        <v>3189</v>
      </c>
      <c r="L31" s="6">
        <v>0</v>
      </c>
      <c r="M31" s="6">
        <f t="shared" si="1"/>
        <v>3189</v>
      </c>
      <c r="N31" s="7">
        <f t="shared" si="2"/>
        <v>18242</v>
      </c>
    </row>
    <row r="32" spans="2:14" ht="12.75">
      <c r="B32" s="5" t="s">
        <v>299</v>
      </c>
      <c r="C32" s="33" t="s">
        <v>66</v>
      </c>
      <c r="D32" s="33">
        <v>63831562</v>
      </c>
      <c r="E32" s="34">
        <v>42.5</v>
      </c>
      <c r="F32" s="6">
        <v>9789</v>
      </c>
      <c r="G32" s="6">
        <v>150</v>
      </c>
      <c r="H32" s="6">
        <v>3674</v>
      </c>
      <c r="I32" s="6">
        <v>514</v>
      </c>
      <c r="J32" s="7">
        <f t="shared" si="0"/>
        <v>14127</v>
      </c>
      <c r="K32" s="55">
        <v>4458</v>
      </c>
      <c r="L32" s="6">
        <v>-336</v>
      </c>
      <c r="M32" s="6">
        <f t="shared" si="1"/>
        <v>4122</v>
      </c>
      <c r="N32" s="7">
        <f t="shared" si="2"/>
        <v>18249</v>
      </c>
    </row>
    <row r="33" spans="2:14" ht="12.75">
      <c r="B33" s="5" t="s">
        <v>299</v>
      </c>
      <c r="C33" s="33" t="s">
        <v>67</v>
      </c>
      <c r="D33" s="33">
        <v>61387835</v>
      </c>
      <c r="E33" s="34">
        <v>29</v>
      </c>
      <c r="F33" s="6">
        <v>6818</v>
      </c>
      <c r="G33" s="6">
        <v>35</v>
      </c>
      <c r="H33" s="6">
        <v>2534</v>
      </c>
      <c r="I33" s="6">
        <v>225</v>
      </c>
      <c r="J33" s="7">
        <f t="shared" si="0"/>
        <v>9612</v>
      </c>
      <c r="K33" s="55">
        <v>1606</v>
      </c>
      <c r="L33" s="6">
        <v>40</v>
      </c>
      <c r="M33" s="6">
        <f t="shared" si="1"/>
        <v>1646</v>
      </c>
      <c r="N33" s="7">
        <f t="shared" si="2"/>
        <v>11258</v>
      </c>
    </row>
    <row r="34" spans="2:14" ht="12.75">
      <c r="B34" s="5" t="s">
        <v>307</v>
      </c>
      <c r="C34" s="33" t="s">
        <v>68</v>
      </c>
      <c r="D34" s="33">
        <v>61385379</v>
      </c>
      <c r="E34" s="34">
        <v>61</v>
      </c>
      <c r="F34" s="6">
        <v>15633</v>
      </c>
      <c r="G34" s="6">
        <v>350</v>
      </c>
      <c r="H34" s="6">
        <v>5906</v>
      </c>
      <c r="I34" s="6">
        <v>1158</v>
      </c>
      <c r="J34" s="7">
        <f t="shared" si="0"/>
        <v>23047</v>
      </c>
      <c r="K34" s="55">
        <v>3469</v>
      </c>
      <c r="L34" s="6">
        <v>281</v>
      </c>
      <c r="M34" s="6">
        <f t="shared" si="1"/>
        <v>3750</v>
      </c>
      <c r="N34" s="7">
        <f t="shared" si="2"/>
        <v>26797</v>
      </c>
    </row>
    <row r="35" spans="2:14" ht="12.75">
      <c r="B35" s="5" t="s">
        <v>299</v>
      </c>
      <c r="C35" s="33" t="s">
        <v>69</v>
      </c>
      <c r="D35" s="33">
        <v>63109026</v>
      </c>
      <c r="E35" s="34">
        <v>57.6</v>
      </c>
      <c r="F35" s="6">
        <v>13919</v>
      </c>
      <c r="G35" s="6">
        <v>155</v>
      </c>
      <c r="H35" s="6">
        <v>5204</v>
      </c>
      <c r="I35" s="6">
        <v>440</v>
      </c>
      <c r="J35" s="7">
        <f t="shared" si="0"/>
        <v>19718</v>
      </c>
      <c r="K35" s="55">
        <v>7211</v>
      </c>
      <c r="L35" s="6">
        <v>86</v>
      </c>
      <c r="M35" s="6">
        <f t="shared" si="1"/>
        <v>7297</v>
      </c>
      <c r="N35" s="7">
        <f t="shared" si="2"/>
        <v>27015</v>
      </c>
    </row>
    <row r="36" spans="2:14" ht="13.5" thickBot="1">
      <c r="B36" s="25" t="s">
        <v>299</v>
      </c>
      <c r="C36" s="45" t="s">
        <v>70</v>
      </c>
      <c r="D36" s="45">
        <v>61385361</v>
      </c>
      <c r="E36" s="46">
        <v>71</v>
      </c>
      <c r="F36" s="26">
        <v>16723</v>
      </c>
      <c r="G36" s="26">
        <v>410</v>
      </c>
      <c r="H36" s="26">
        <v>6330</v>
      </c>
      <c r="I36" s="26">
        <v>794</v>
      </c>
      <c r="J36" s="47">
        <f t="shared" si="0"/>
        <v>24257</v>
      </c>
      <c r="K36" s="68">
        <v>6230</v>
      </c>
      <c r="L36" s="26">
        <v>89</v>
      </c>
      <c r="M36" s="26">
        <f t="shared" si="1"/>
        <v>6319</v>
      </c>
      <c r="N36" s="47">
        <f t="shared" si="2"/>
        <v>30576</v>
      </c>
    </row>
    <row r="37" spans="2:14" s="1" customFormat="1" ht="13.5" thickBot="1">
      <c r="B37" s="27" t="s">
        <v>21</v>
      </c>
      <c r="C37" s="50"/>
      <c r="D37" s="50"/>
      <c r="E37" s="28">
        <f aca="true" t="shared" si="3" ref="E37:N37">SUM(E5:E36)</f>
        <v>1706.1999999999998</v>
      </c>
      <c r="F37" s="28">
        <f t="shared" si="3"/>
        <v>413796</v>
      </c>
      <c r="G37" s="28">
        <f t="shared" si="3"/>
        <v>6119</v>
      </c>
      <c r="H37" s="28">
        <f t="shared" si="3"/>
        <v>154495</v>
      </c>
      <c r="I37" s="28">
        <f t="shared" si="3"/>
        <v>15846</v>
      </c>
      <c r="J37" s="29">
        <f t="shared" si="3"/>
        <v>590256</v>
      </c>
      <c r="K37" s="70">
        <f t="shared" si="3"/>
        <v>139057</v>
      </c>
      <c r="L37" s="28">
        <f t="shared" si="3"/>
        <v>3226</v>
      </c>
      <c r="M37" s="28">
        <f t="shared" si="3"/>
        <v>142283</v>
      </c>
      <c r="N37" s="29">
        <f t="shared" si="3"/>
        <v>732539</v>
      </c>
    </row>
  </sheetData>
  <mergeCells count="5">
    <mergeCell ref="E2:J2"/>
    <mergeCell ref="K2:N2"/>
    <mergeCell ref="B2:B3"/>
    <mergeCell ref="C2:C3"/>
    <mergeCell ref="D2:D3"/>
  </mergeCells>
  <printOptions/>
  <pageMargins left="0.75" right="0.75" top="1" bottom="1" header="0.4921259845" footer="0.4921259845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4"/>
  <sheetViews>
    <sheetView workbookViewId="0" topLeftCell="A1">
      <pane xSplit="2" topLeftCell="E1" activePane="topRight" state="frozen"/>
      <selection pane="topLeft" activeCell="A4" sqref="A4"/>
      <selection pane="topRight" activeCell="N14" sqref="N14"/>
    </sheetView>
  </sheetViews>
  <sheetFormatPr defaultColWidth="9.00390625" defaultRowHeight="12.75"/>
  <cols>
    <col min="1" max="1" width="20.75390625" style="0" customWidth="1"/>
    <col min="2" max="2" width="38.75390625" style="0" customWidth="1"/>
    <col min="10" max="13" width="0" style="0" hidden="1" customWidth="1"/>
  </cols>
  <sheetData>
    <row r="1" spans="2:9" ht="13.5" thickBot="1">
      <c r="B1" s="1"/>
      <c r="I1" s="175" t="s">
        <v>312</v>
      </c>
    </row>
    <row r="2" spans="2:13" ht="12.75">
      <c r="B2" s="239" t="s">
        <v>71</v>
      </c>
      <c r="C2" s="241" t="s">
        <v>31</v>
      </c>
      <c r="D2" s="243" t="s">
        <v>352</v>
      </c>
      <c r="E2" s="244"/>
      <c r="F2" s="244"/>
      <c r="G2" s="244"/>
      <c r="H2" s="244"/>
      <c r="I2" s="245"/>
      <c r="J2" s="246"/>
      <c r="K2" s="244"/>
      <c r="L2" s="244"/>
      <c r="M2" s="245"/>
    </row>
    <row r="3" spans="2:13" ht="26.25" thickBot="1">
      <c r="B3" s="240"/>
      <c r="C3" s="242"/>
      <c r="D3" s="51" t="s">
        <v>7</v>
      </c>
      <c r="E3" s="51" t="s">
        <v>32</v>
      </c>
      <c r="F3" s="51" t="s">
        <v>33</v>
      </c>
      <c r="G3" s="51" t="s">
        <v>34</v>
      </c>
      <c r="H3" s="51" t="s">
        <v>4</v>
      </c>
      <c r="I3" s="52" t="s">
        <v>342</v>
      </c>
      <c r="J3" s="51" t="s">
        <v>72</v>
      </c>
      <c r="K3" s="51" t="s">
        <v>123</v>
      </c>
      <c r="L3" s="51" t="s">
        <v>37</v>
      </c>
      <c r="M3" s="52" t="s">
        <v>6</v>
      </c>
    </row>
    <row r="4" spans="2:13" ht="12.75">
      <c r="B4" s="53" t="s">
        <v>73</v>
      </c>
      <c r="C4" s="54"/>
      <c r="D4" s="17"/>
      <c r="E4" s="17"/>
      <c r="F4" s="17"/>
      <c r="G4" s="17"/>
      <c r="H4" s="17"/>
      <c r="I4" s="24"/>
      <c r="J4" s="17"/>
      <c r="K4" s="17"/>
      <c r="L4" s="17"/>
      <c r="M4" s="24"/>
    </row>
    <row r="5" spans="2:13" ht="12.75">
      <c r="B5" s="55" t="s">
        <v>74</v>
      </c>
      <c r="C5" s="56">
        <v>70837872</v>
      </c>
      <c r="D5" s="6">
        <v>60</v>
      </c>
      <c r="E5" s="6">
        <v>16043</v>
      </c>
      <c r="F5" s="6">
        <v>130</v>
      </c>
      <c r="G5" s="6">
        <v>5982</v>
      </c>
      <c r="H5" s="6">
        <v>493</v>
      </c>
      <c r="I5" s="7">
        <f aca="true" t="shared" si="0" ref="I5:I33">+E5+F5+G5+H5</f>
        <v>22648</v>
      </c>
      <c r="J5" s="35">
        <v>2743</v>
      </c>
      <c r="K5" s="35">
        <v>41</v>
      </c>
      <c r="L5" s="6">
        <f aca="true" t="shared" si="1" ref="L5:L33">+J5+K5</f>
        <v>2784</v>
      </c>
      <c r="M5" s="7">
        <f aca="true" t="shared" si="2" ref="M5:M33">+I5+L5</f>
        <v>25432</v>
      </c>
    </row>
    <row r="6" spans="2:13" ht="12.75">
      <c r="B6" s="55" t="s">
        <v>75</v>
      </c>
      <c r="C6" s="56">
        <v>70837864</v>
      </c>
      <c r="D6" s="6">
        <v>27</v>
      </c>
      <c r="E6" s="6">
        <v>6727</v>
      </c>
      <c r="F6" s="6">
        <v>30</v>
      </c>
      <c r="G6" s="6">
        <v>2500</v>
      </c>
      <c r="H6" s="6">
        <v>377</v>
      </c>
      <c r="I6" s="7">
        <f t="shared" si="0"/>
        <v>9634</v>
      </c>
      <c r="J6" s="35">
        <v>2563</v>
      </c>
      <c r="K6" s="35"/>
      <c r="L6" s="6">
        <f t="shared" si="1"/>
        <v>2563</v>
      </c>
      <c r="M6" s="7">
        <f t="shared" si="2"/>
        <v>12197</v>
      </c>
    </row>
    <row r="7" spans="2:13" ht="12.75">
      <c r="B7" s="55" t="s">
        <v>76</v>
      </c>
      <c r="C7" s="56">
        <v>70837902</v>
      </c>
      <c r="D7" s="6">
        <v>46</v>
      </c>
      <c r="E7" s="6">
        <v>10848</v>
      </c>
      <c r="F7" s="6">
        <v>70</v>
      </c>
      <c r="G7" s="6">
        <v>4040</v>
      </c>
      <c r="H7" s="6">
        <v>370</v>
      </c>
      <c r="I7" s="7">
        <f t="shared" si="0"/>
        <v>15328</v>
      </c>
      <c r="J7" s="35">
        <v>4562</v>
      </c>
      <c r="K7" s="35">
        <v>32</v>
      </c>
      <c r="L7" s="6">
        <f t="shared" si="1"/>
        <v>4594</v>
      </c>
      <c r="M7" s="7">
        <f t="shared" si="2"/>
        <v>19922</v>
      </c>
    </row>
    <row r="8" spans="2:13" ht="12.75">
      <c r="B8" s="55" t="s">
        <v>77</v>
      </c>
      <c r="C8" s="56">
        <v>61388866</v>
      </c>
      <c r="D8" s="6">
        <v>88</v>
      </c>
      <c r="E8" s="6">
        <v>23335</v>
      </c>
      <c r="F8" s="6">
        <v>100</v>
      </c>
      <c r="G8" s="6">
        <v>8669</v>
      </c>
      <c r="H8" s="6">
        <v>964</v>
      </c>
      <c r="I8" s="7">
        <f t="shared" si="0"/>
        <v>33068</v>
      </c>
      <c r="J8" s="35">
        <v>5537</v>
      </c>
      <c r="K8" s="35">
        <v>768</v>
      </c>
      <c r="L8" s="6">
        <f t="shared" si="1"/>
        <v>6305</v>
      </c>
      <c r="M8" s="7">
        <f t="shared" si="2"/>
        <v>39373</v>
      </c>
    </row>
    <row r="9" spans="2:13" ht="12.75">
      <c r="B9" s="55" t="s">
        <v>78</v>
      </c>
      <c r="C9" s="56">
        <v>61388726</v>
      </c>
      <c r="D9" s="6">
        <v>40</v>
      </c>
      <c r="E9" s="6">
        <v>11742</v>
      </c>
      <c r="F9" s="6">
        <v>100</v>
      </c>
      <c r="G9" s="6">
        <v>4380</v>
      </c>
      <c r="H9" s="6">
        <v>662</v>
      </c>
      <c r="I9" s="7">
        <f t="shared" si="0"/>
        <v>16884</v>
      </c>
      <c r="J9" s="35">
        <v>3129</v>
      </c>
      <c r="K9" s="35">
        <v>-135</v>
      </c>
      <c r="L9" s="6">
        <f t="shared" si="1"/>
        <v>2994</v>
      </c>
      <c r="M9" s="7">
        <f t="shared" si="2"/>
        <v>19878</v>
      </c>
    </row>
    <row r="10" spans="2:13" ht="12.75">
      <c r="B10" s="55" t="s">
        <v>79</v>
      </c>
      <c r="C10" s="56">
        <v>70837911</v>
      </c>
      <c r="D10" s="6">
        <v>190</v>
      </c>
      <c r="E10" s="6">
        <v>51900</v>
      </c>
      <c r="F10" s="6">
        <v>750</v>
      </c>
      <c r="G10" s="6">
        <v>19687</v>
      </c>
      <c r="H10" s="6">
        <v>746</v>
      </c>
      <c r="I10" s="7">
        <f t="shared" si="0"/>
        <v>73083</v>
      </c>
      <c r="J10" s="35">
        <v>5648</v>
      </c>
      <c r="K10" s="35">
        <v>370</v>
      </c>
      <c r="L10" s="6">
        <f t="shared" si="1"/>
        <v>6018</v>
      </c>
      <c r="M10" s="7">
        <f t="shared" si="2"/>
        <v>79101</v>
      </c>
    </row>
    <row r="11" spans="2:13" ht="12.75">
      <c r="B11" s="55" t="s">
        <v>80</v>
      </c>
      <c r="C11" s="56">
        <v>70837775</v>
      </c>
      <c r="D11" s="6">
        <v>59</v>
      </c>
      <c r="E11" s="6">
        <v>16168</v>
      </c>
      <c r="F11" s="6">
        <v>200</v>
      </c>
      <c r="G11" s="6">
        <v>6121</v>
      </c>
      <c r="H11" s="6">
        <v>849</v>
      </c>
      <c r="I11" s="7">
        <f t="shared" si="0"/>
        <v>23338</v>
      </c>
      <c r="J11" s="35">
        <v>3991</v>
      </c>
      <c r="K11" s="35">
        <v>70</v>
      </c>
      <c r="L11" s="6">
        <f t="shared" si="1"/>
        <v>4061</v>
      </c>
      <c r="M11" s="7">
        <f t="shared" si="2"/>
        <v>27399</v>
      </c>
    </row>
    <row r="12" spans="2:13" ht="12.75">
      <c r="B12" s="55" t="s">
        <v>81</v>
      </c>
      <c r="C12" s="56">
        <v>61385301</v>
      </c>
      <c r="D12" s="6">
        <v>69</v>
      </c>
      <c r="E12" s="6">
        <v>19516</v>
      </c>
      <c r="F12" s="6">
        <v>146</v>
      </c>
      <c r="G12" s="6">
        <v>7273</v>
      </c>
      <c r="H12" s="6">
        <v>471</v>
      </c>
      <c r="I12" s="7">
        <f t="shared" si="0"/>
        <v>27406</v>
      </c>
      <c r="J12" s="35">
        <v>5462</v>
      </c>
      <c r="K12" s="35">
        <v>-272</v>
      </c>
      <c r="L12" s="6">
        <f t="shared" si="1"/>
        <v>5190</v>
      </c>
      <c r="M12" s="7">
        <f t="shared" si="2"/>
        <v>32596</v>
      </c>
    </row>
    <row r="13" spans="2:13" ht="12.75">
      <c r="B13" s="55" t="s">
        <v>82</v>
      </c>
      <c r="C13" s="56">
        <v>638463</v>
      </c>
      <c r="D13" s="6">
        <v>77</v>
      </c>
      <c r="E13" s="6">
        <v>20540</v>
      </c>
      <c r="F13" s="6">
        <v>69</v>
      </c>
      <c r="G13" s="6">
        <v>7625</v>
      </c>
      <c r="H13" s="6">
        <v>462</v>
      </c>
      <c r="I13" s="7">
        <f t="shared" si="0"/>
        <v>28696</v>
      </c>
      <c r="J13" s="35">
        <v>3896</v>
      </c>
      <c r="K13" s="35">
        <v>-39</v>
      </c>
      <c r="L13" s="6">
        <f t="shared" si="1"/>
        <v>3857</v>
      </c>
      <c r="M13" s="7">
        <f t="shared" si="2"/>
        <v>32553</v>
      </c>
    </row>
    <row r="14" spans="2:13" ht="12.75">
      <c r="B14" s="55" t="s">
        <v>83</v>
      </c>
      <c r="C14" s="56">
        <v>61386138</v>
      </c>
      <c r="D14" s="6">
        <v>45</v>
      </c>
      <c r="E14" s="6">
        <v>11545</v>
      </c>
      <c r="F14" s="6">
        <v>110</v>
      </c>
      <c r="G14" s="6">
        <v>4311</v>
      </c>
      <c r="H14" s="6">
        <v>294</v>
      </c>
      <c r="I14" s="7">
        <f t="shared" si="0"/>
        <v>16260</v>
      </c>
      <c r="J14" s="35">
        <v>2325</v>
      </c>
      <c r="K14" s="35">
        <v>91</v>
      </c>
      <c r="L14" s="6">
        <f t="shared" si="1"/>
        <v>2416</v>
      </c>
      <c r="M14" s="7">
        <f t="shared" si="2"/>
        <v>18676</v>
      </c>
    </row>
    <row r="15" spans="2:13" ht="12.75">
      <c r="B15" s="55" t="s">
        <v>84</v>
      </c>
      <c r="C15" s="56">
        <v>61386774</v>
      </c>
      <c r="D15" s="6">
        <v>48</v>
      </c>
      <c r="E15" s="6">
        <v>14540</v>
      </c>
      <c r="F15" s="6">
        <v>90</v>
      </c>
      <c r="G15" s="6">
        <v>5412</v>
      </c>
      <c r="H15" s="6">
        <v>525</v>
      </c>
      <c r="I15" s="7">
        <f t="shared" si="0"/>
        <v>20567</v>
      </c>
      <c r="J15" s="35">
        <v>3078</v>
      </c>
      <c r="K15" s="35"/>
      <c r="L15" s="6">
        <f t="shared" si="1"/>
        <v>3078</v>
      </c>
      <c r="M15" s="7">
        <f t="shared" si="2"/>
        <v>23645</v>
      </c>
    </row>
    <row r="16" spans="2:13" ht="12.75">
      <c r="B16" s="55" t="s">
        <v>85</v>
      </c>
      <c r="C16" s="56">
        <v>70107050</v>
      </c>
      <c r="D16" s="6">
        <v>52</v>
      </c>
      <c r="E16" s="6">
        <v>13809</v>
      </c>
      <c r="F16" s="6">
        <v>120</v>
      </c>
      <c r="G16" s="6">
        <v>5151</v>
      </c>
      <c r="H16" s="6">
        <v>324</v>
      </c>
      <c r="I16" s="7">
        <f t="shared" si="0"/>
        <v>19404</v>
      </c>
      <c r="J16" s="35">
        <v>2847</v>
      </c>
      <c r="K16" s="35">
        <v>15</v>
      </c>
      <c r="L16" s="6">
        <f t="shared" si="1"/>
        <v>2862</v>
      </c>
      <c r="M16" s="7">
        <f t="shared" si="2"/>
        <v>22266</v>
      </c>
    </row>
    <row r="17" spans="2:13" ht="12.75">
      <c r="B17" s="55" t="s">
        <v>86</v>
      </c>
      <c r="C17" s="56">
        <v>49625462</v>
      </c>
      <c r="D17" s="6">
        <v>72</v>
      </c>
      <c r="E17" s="6">
        <v>16550</v>
      </c>
      <c r="F17" s="6">
        <v>250</v>
      </c>
      <c r="G17" s="6">
        <v>6212</v>
      </c>
      <c r="H17" s="6">
        <v>840</v>
      </c>
      <c r="I17" s="7">
        <f t="shared" si="0"/>
        <v>23852</v>
      </c>
      <c r="J17" s="35">
        <v>3238</v>
      </c>
      <c r="K17" s="35">
        <v>21</v>
      </c>
      <c r="L17" s="6">
        <f t="shared" si="1"/>
        <v>3259</v>
      </c>
      <c r="M17" s="7">
        <f t="shared" si="2"/>
        <v>27111</v>
      </c>
    </row>
    <row r="18" spans="2:13" ht="12.75">
      <c r="B18" s="55" t="s">
        <v>87</v>
      </c>
      <c r="C18" s="56">
        <v>61385948</v>
      </c>
      <c r="D18" s="6">
        <v>60.5</v>
      </c>
      <c r="E18" s="6">
        <v>14300</v>
      </c>
      <c r="F18" s="6">
        <v>350</v>
      </c>
      <c r="G18" s="6">
        <v>5430</v>
      </c>
      <c r="H18" s="6">
        <v>377</v>
      </c>
      <c r="I18" s="7">
        <f t="shared" si="0"/>
        <v>20457</v>
      </c>
      <c r="J18" s="35">
        <v>5190</v>
      </c>
      <c r="K18" s="35">
        <v>-199</v>
      </c>
      <c r="L18" s="6">
        <f t="shared" si="1"/>
        <v>4991</v>
      </c>
      <c r="M18" s="7">
        <f t="shared" si="2"/>
        <v>25448</v>
      </c>
    </row>
    <row r="19" spans="2:13" ht="12.75">
      <c r="B19" s="55" t="s">
        <v>88</v>
      </c>
      <c r="C19" s="56">
        <v>49624059</v>
      </c>
      <c r="D19" s="6">
        <v>70</v>
      </c>
      <c r="E19" s="6">
        <v>18850</v>
      </c>
      <c r="F19" s="6">
        <v>125</v>
      </c>
      <c r="G19" s="6">
        <v>7019</v>
      </c>
      <c r="H19" s="6">
        <v>922</v>
      </c>
      <c r="I19" s="7">
        <f t="shared" si="0"/>
        <v>26916</v>
      </c>
      <c r="J19" s="35">
        <v>7505</v>
      </c>
      <c r="K19" s="35">
        <v>140</v>
      </c>
      <c r="L19" s="6">
        <f t="shared" si="1"/>
        <v>7645</v>
      </c>
      <c r="M19" s="7">
        <f t="shared" si="2"/>
        <v>34561</v>
      </c>
    </row>
    <row r="20" spans="2:13" ht="12.75">
      <c r="B20" s="55" t="s">
        <v>89</v>
      </c>
      <c r="C20" s="56">
        <v>49626655</v>
      </c>
      <c r="D20" s="6">
        <v>31</v>
      </c>
      <c r="E20" s="6">
        <v>7756</v>
      </c>
      <c r="F20" s="6">
        <v>339</v>
      </c>
      <c r="G20" s="6">
        <v>3022</v>
      </c>
      <c r="H20" s="6">
        <v>260</v>
      </c>
      <c r="I20" s="7">
        <f t="shared" si="0"/>
        <v>11377</v>
      </c>
      <c r="J20" s="35">
        <v>1812</v>
      </c>
      <c r="K20" s="35">
        <v>99</v>
      </c>
      <c r="L20" s="6">
        <f t="shared" si="1"/>
        <v>1911</v>
      </c>
      <c r="M20" s="7">
        <f t="shared" si="2"/>
        <v>13288</v>
      </c>
    </row>
    <row r="21" spans="2:13" ht="12.75">
      <c r="B21" s="57" t="s">
        <v>90</v>
      </c>
      <c r="C21" s="58">
        <v>71219293</v>
      </c>
      <c r="D21" s="6">
        <v>2</v>
      </c>
      <c r="E21" s="6">
        <v>525</v>
      </c>
      <c r="F21" s="6">
        <v>432</v>
      </c>
      <c r="G21" s="6">
        <v>343</v>
      </c>
      <c r="H21" s="6">
        <v>542</v>
      </c>
      <c r="I21" s="7">
        <f t="shared" si="0"/>
        <v>1842</v>
      </c>
      <c r="J21" s="35">
        <v>1164</v>
      </c>
      <c r="K21" s="35"/>
      <c r="L21" s="6">
        <f t="shared" si="1"/>
        <v>1164</v>
      </c>
      <c r="M21" s="7">
        <f t="shared" si="2"/>
        <v>3006</v>
      </c>
    </row>
    <row r="22" spans="2:13" ht="12.75">
      <c r="B22" s="55" t="s">
        <v>91</v>
      </c>
      <c r="C22" s="56">
        <v>61386855</v>
      </c>
      <c r="D22" s="6">
        <v>59</v>
      </c>
      <c r="E22" s="6">
        <v>15368</v>
      </c>
      <c r="F22" s="6">
        <v>200</v>
      </c>
      <c r="G22" s="6">
        <v>5756</v>
      </c>
      <c r="H22" s="6">
        <v>530</v>
      </c>
      <c r="I22" s="7">
        <f t="shared" si="0"/>
        <v>21854</v>
      </c>
      <c r="J22" s="35">
        <v>5229</v>
      </c>
      <c r="K22" s="35">
        <v>25</v>
      </c>
      <c r="L22" s="6">
        <f t="shared" si="1"/>
        <v>5254</v>
      </c>
      <c r="M22" s="7">
        <f t="shared" si="2"/>
        <v>27108</v>
      </c>
    </row>
    <row r="23" spans="2:13" ht="12.75">
      <c r="B23" s="55" t="s">
        <v>92</v>
      </c>
      <c r="C23" s="56">
        <v>61384534</v>
      </c>
      <c r="D23" s="6">
        <v>53.5</v>
      </c>
      <c r="E23" s="6">
        <v>14040</v>
      </c>
      <c r="F23" s="6">
        <v>140</v>
      </c>
      <c r="G23" s="6">
        <v>5244</v>
      </c>
      <c r="H23" s="6">
        <v>376</v>
      </c>
      <c r="I23" s="7">
        <f t="shared" si="0"/>
        <v>19800</v>
      </c>
      <c r="J23" s="35">
        <v>4346</v>
      </c>
      <c r="K23" s="35">
        <v>227</v>
      </c>
      <c r="L23" s="6">
        <f t="shared" si="1"/>
        <v>4573</v>
      </c>
      <c r="M23" s="7">
        <f t="shared" si="2"/>
        <v>24373</v>
      </c>
    </row>
    <row r="24" spans="2:13" ht="12.75">
      <c r="B24" s="5" t="s">
        <v>93</v>
      </c>
      <c r="C24" s="33">
        <v>61386626</v>
      </c>
      <c r="D24" s="6">
        <v>42</v>
      </c>
      <c r="E24" s="6">
        <v>11066</v>
      </c>
      <c r="F24" s="6">
        <v>240</v>
      </c>
      <c r="G24" s="6">
        <v>4179</v>
      </c>
      <c r="H24" s="6">
        <v>617</v>
      </c>
      <c r="I24" s="7">
        <f t="shared" si="0"/>
        <v>16102</v>
      </c>
      <c r="J24" s="35">
        <v>3750</v>
      </c>
      <c r="K24" s="35">
        <v>62</v>
      </c>
      <c r="L24" s="6">
        <f t="shared" si="1"/>
        <v>3812</v>
      </c>
      <c r="M24" s="7">
        <f t="shared" si="2"/>
        <v>19914</v>
      </c>
    </row>
    <row r="25" spans="2:13" ht="12.75">
      <c r="B25" s="55" t="s">
        <v>94</v>
      </c>
      <c r="C25" s="56">
        <v>61388017</v>
      </c>
      <c r="D25" s="6">
        <v>50</v>
      </c>
      <c r="E25" s="6">
        <v>13380</v>
      </c>
      <c r="F25" s="6">
        <v>45</v>
      </c>
      <c r="G25" s="6">
        <v>4967</v>
      </c>
      <c r="H25" s="6">
        <v>828</v>
      </c>
      <c r="I25" s="7">
        <f t="shared" si="0"/>
        <v>19220</v>
      </c>
      <c r="J25" s="35">
        <v>3574</v>
      </c>
      <c r="K25" s="35"/>
      <c r="L25" s="6">
        <f t="shared" si="1"/>
        <v>3574</v>
      </c>
      <c r="M25" s="7">
        <f t="shared" si="2"/>
        <v>22794</v>
      </c>
    </row>
    <row r="26" spans="2:13" ht="12.75">
      <c r="B26" s="55" t="s">
        <v>95</v>
      </c>
      <c r="C26" s="56">
        <v>61386278</v>
      </c>
      <c r="D26" s="6">
        <v>42</v>
      </c>
      <c r="E26" s="6">
        <v>9369</v>
      </c>
      <c r="F26" s="6">
        <v>114</v>
      </c>
      <c r="G26" s="6">
        <v>3507</v>
      </c>
      <c r="H26" s="6">
        <v>218</v>
      </c>
      <c r="I26" s="7">
        <f t="shared" si="0"/>
        <v>13208</v>
      </c>
      <c r="J26" s="35">
        <v>3125</v>
      </c>
      <c r="K26" s="35">
        <v>111</v>
      </c>
      <c r="L26" s="6">
        <f t="shared" si="1"/>
        <v>3236</v>
      </c>
      <c r="M26" s="7">
        <f t="shared" si="2"/>
        <v>16444</v>
      </c>
    </row>
    <row r="27" spans="2:13" ht="12.75">
      <c r="B27" s="57" t="s">
        <v>96</v>
      </c>
      <c r="C27" s="56">
        <v>61386251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7">
        <f t="shared" si="0"/>
        <v>0</v>
      </c>
      <c r="J27" s="35">
        <v>0</v>
      </c>
      <c r="K27" s="35">
        <v>0</v>
      </c>
      <c r="L27" s="6">
        <f t="shared" si="1"/>
        <v>0</v>
      </c>
      <c r="M27" s="7">
        <f t="shared" si="2"/>
        <v>0</v>
      </c>
    </row>
    <row r="28" spans="2:13" ht="12.75">
      <c r="B28" s="55" t="s">
        <v>97</v>
      </c>
      <c r="C28" s="56">
        <v>61385387</v>
      </c>
      <c r="D28" s="6">
        <v>54</v>
      </c>
      <c r="E28" s="6">
        <v>14773</v>
      </c>
      <c r="F28" s="6">
        <v>108</v>
      </c>
      <c r="G28" s="6">
        <v>5504</v>
      </c>
      <c r="H28" s="6">
        <v>582</v>
      </c>
      <c r="I28" s="7">
        <f t="shared" si="0"/>
        <v>20967</v>
      </c>
      <c r="J28" s="35">
        <v>3778</v>
      </c>
      <c r="K28" s="35">
        <v>385</v>
      </c>
      <c r="L28" s="6">
        <f t="shared" si="1"/>
        <v>4163</v>
      </c>
      <c r="M28" s="7">
        <f t="shared" si="2"/>
        <v>25130</v>
      </c>
    </row>
    <row r="29" spans="2:13" ht="12.75">
      <c r="B29" s="55" t="s">
        <v>98</v>
      </c>
      <c r="C29" s="56">
        <v>61385409</v>
      </c>
      <c r="D29" s="6">
        <v>84</v>
      </c>
      <c r="E29" s="6">
        <v>21631</v>
      </c>
      <c r="F29" s="6">
        <v>150</v>
      </c>
      <c r="G29" s="6">
        <v>8057</v>
      </c>
      <c r="H29" s="6">
        <v>498</v>
      </c>
      <c r="I29" s="7">
        <f t="shared" si="0"/>
        <v>30336</v>
      </c>
      <c r="J29" s="35">
        <v>4737</v>
      </c>
      <c r="K29" s="35"/>
      <c r="L29" s="6">
        <f t="shared" si="1"/>
        <v>4737</v>
      </c>
      <c r="M29" s="7">
        <f t="shared" si="2"/>
        <v>35073</v>
      </c>
    </row>
    <row r="30" spans="2:13" ht="12.75">
      <c r="B30" s="55" t="s">
        <v>99</v>
      </c>
      <c r="C30" s="56">
        <v>61385417</v>
      </c>
      <c r="D30" s="6">
        <v>130</v>
      </c>
      <c r="E30" s="6">
        <v>28790</v>
      </c>
      <c r="F30" s="6">
        <v>150</v>
      </c>
      <c r="G30" s="6">
        <v>10705</v>
      </c>
      <c r="H30" s="6">
        <v>1377</v>
      </c>
      <c r="I30" s="7">
        <f t="shared" si="0"/>
        <v>41022</v>
      </c>
      <c r="J30" s="35">
        <v>8669</v>
      </c>
      <c r="K30" s="35">
        <v>1000</v>
      </c>
      <c r="L30" s="6">
        <f t="shared" si="1"/>
        <v>9669</v>
      </c>
      <c r="M30" s="7">
        <f t="shared" si="2"/>
        <v>50691</v>
      </c>
    </row>
    <row r="31" spans="2:13" ht="12.75">
      <c r="B31" s="55" t="s">
        <v>100</v>
      </c>
      <c r="C31" s="56">
        <v>638765</v>
      </c>
      <c r="D31" s="6">
        <v>63</v>
      </c>
      <c r="E31" s="6">
        <v>15760</v>
      </c>
      <c r="F31" s="6">
        <v>285</v>
      </c>
      <c r="G31" s="6">
        <v>5931</v>
      </c>
      <c r="H31" s="6">
        <v>602</v>
      </c>
      <c r="I31" s="7">
        <f t="shared" si="0"/>
        <v>22578</v>
      </c>
      <c r="J31" s="35">
        <v>2857</v>
      </c>
      <c r="K31" s="35"/>
      <c r="L31" s="6">
        <f t="shared" si="1"/>
        <v>2857</v>
      </c>
      <c r="M31" s="7">
        <f t="shared" si="2"/>
        <v>25435</v>
      </c>
    </row>
    <row r="32" spans="2:13" ht="12.75">
      <c r="B32" s="55" t="s">
        <v>338</v>
      </c>
      <c r="C32" s="56">
        <v>60461713</v>
      </c>
      <c r="D32" s="6">
        <v>58</v>
      </c>
      <c r="E32" s="6">
        <v>15711</v>
      </c>
      <c r="F32" s="6">
        <v>180</v>
      </c>
      <c r="G32" s="6">
        <v>5876</v>
      </c>
      <c r="H32" s="6">
        <v>352</v>
      </c>
      <c r="I32" s="7">
        <f t="shared" si="0"/>
        <v>22119</v>
      </c>
      <c r="J32" s="35">
        <v>3801</v>
      </c>
      <c r="K32" s="35">
        <v>400</v>
      </c>
      <c r="L32" s="6">
        <f t="shared" si="1"/>
        <v>4201</v>
      </c>
      <c r="M32" s="7">
        <f t="shared" si="2"/>
        <v>26320</v>
      </c>
    </row>
    <row r="33" spans="2:13" ht="13.5" thickBot="1">
      <c r="B33" s="59" t="s">
        <v>101</v>
      </c>
      <c r="C33" s="60">
        <v>60446242</v>
      </c>
      <c r="D33" s="26">
        <v>69</v>
      </c>
      <c r="E33" s="26">
        <v>17787</v>
      </c>
      <c r="F33" s="26">
        <v>300</v>
      </c>
      <c r="G33" s="26">
        <v>6761</v>
      </c>
      <c r="H33" s="26">
        <v>277</v>
      </c>
      <c r="I33" s="7">
        <f t="shared" si="0"/>
        <v>25125</v>
      </c>
      <c r="J33" s="35">
        <v>15568</v>
      </c>
      <c r="K33" s="35">
        <v>-60</v>
      </c>
      <c r="L33" s="6">
        <f t="shared" si="1"/>
        <v>15508</v>
      </c>
      <c r="M33" s="7">
        <f t="shared" si="2"/>
        <v>40633</v>
      </c>
    </row>
    <row r="34" spans="2:13" ht="13.5" thickBot="1">
      <c r="B34" s="61" t="s">
        <v>25</v>
      </c>
      <c r="C34" s="62"/>
      <c r="D34" s="12">
        <f aca="true" t="shared" si="3" ref="D34:M34">SUM(D5:D33)</f>
        <v>1741</v>
      </c>
      <c r="E34" s="12">
        <f t="shared" si="3"/>
        <v>452369</v>
      </c>
      <c r="F34" s="12">
        <f t="shared" si="3"/>
        <v>5323</v>
      </c>
      <c r="G34" s="12">
        <f t="shared" si="3"/>
        <v>169664</v>
      </c>
      <c r="H34" s="12">
        <f t="shared" si="3"/>
        <v>15735</v>
      </c>
      <c r="I34" s="14">
        <f t="shared" si="3"/>
        <v>643091</v>
      </c>
      <c r="J34" s="63">
        <f t="shared" si="3"/>
        <v>124124</v>
      </c>
      <c r="K34" s="63">
        <f t="shared" si="3"/>
        <v>3152</v>
      </c>
      <c r="L34" s="63">
        <f t="shared" si="3"/>
        <v>127276</v>
      </c>
      <c r="M34" s="14">
        <f t="shared" si="3"/>
        <v>770367</v>
      </c>
    </row>
  </sheetData>
  <mergeCells count="4">
    <mergeCell ref="B2:B3"/>
    <mergeCell ref="C2:C3"/>
    <mergeCell ref="D2:I2"/>
    <mergeCell ref="J2:M2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K20"/>
  <sheetViews>
    <sheetView workbookViewId="0" topLeftCell="A1">
      <selection activeCell="B23" sqref="B23"/>
    </sheetView>
  </sheetViews>
  <sheetFormatPr defaultColWidth="9.00390625" defaultRowHeight="12.75"/>
  <cols>
    <col min="1" max="1" width="20.75390625" style="0" customWidth="1"/>
    <col min="2" max="2" width="43.375" style="0" customWidth="1"/>
    <col min="3" max="3" width="8.75390625" style="0" customWidth="1"/>
    <col min="4" max="4" width="7.625" style="0" customWidth="1"/>
    <col min="10" max="13" width="0" style="0" hidden="1" customWidth="1"/>
    <col min="14" max="14" width="43.75390625" style="0" customWidth="1"/>
    <col min="15" max="15" width="9.25390625" style="0" customWidth="1"/>
    <col min="16" max="16" width="7.125" style="0" customWidth="1"/>
    <col min="22" max="25" width="0" style="0" hidden="1" customWidth="1"/>
    <col min="26" max="26" width="43.125" style="0" customWidth="1"/>
    <col min="28" max="28" width="7.75390625" style="0" customWidth="1"/>
    <col min="30" max="30" width="8.125" style="0" customWidth="1"/>
    <col min="32" max="32" width="8.375" style="0" customWidth="1"/>
    <col min="34" max="34" width="8.375" style="0" hidden="1" customWidth="1"/>
    <col min="35" max="37" width="0" style="0" hidden="1" customWidth="1"/>
  </cols>
  <sheetData>
    <row r="1" spans="2:33" ht="13.5" thickBot="1">
      <c r="B1" s="1"/>
      <c r="I1" s="175" t="s">
        <v>312</v>
      </c>
      <c r="U1" s="175" t="s">
        <v>312</v>
      </c>
      <c r="AG1" s="175" t="s">
        <v>312</v>
      </c>
    </row>
    <row r="2" spans="2:37" ht="12.75" customHeight="1">
      <c r="B2" s="239" t="s">
        <v>102</v>
      </c>
      <c r="C2" s="250" t="s">
        <v>31</v>
      </c>
      <c r="D2" s="247" t="s">
        <v>352</v>
      </c>
      <c r="E2" s="248"/>
      <c r="F2" s="248"/>
      <c r="G2" s="248"/>
      <c r="H2" s="248"/>
      <c r="I2" s="249"/>
      <c r="J2" s="252"/>
      <c r="K2" s="248"/>
      <c r="L2" s="248"/>
      <c r="M2" s="249"/>
      <c r="N2" s="239" t="s">
        <v>102</v>
      </c>
      <c r="O2" s="253" t="s">
        <v>31</v>
      </c>
      <c r="P2" s="247" t="s">
        <v>103</v>
      </c>
      <c r="Q2" s="248"/>
      <c r="R2" s="248"/>
      <c r="S2" s="248"/>
      <c r="T2" s="248"/>
      <c r="U2" s="249"/>
      <c r="V2" s="252"/>
      <c r="W2" s="248"/>
      <c r="X2" s="248"/>
      <c r="Y2" s="249"/>
      <c r="Z2" s="239" t="s">
        <v>102</v>
      </c>
      <c r="AA2" s="250" t="s">
        <v>31</v>
      </c>
      <c r="AB2" s="247" t="s">
        <v>104</v>
      </c>
      <c r="AC2" s="248"/>
      <c r="AD2" s="248"/>
      <c r="AE2" s="248"/>
      <c r="AF2" s="248"/>
      <c r="AG2" s="249"/>
      <c r="AH2" s="252"/>
      <c r="AI2" s="248"/>
      <c r="AJ2" s="248"/>
      <c r="AK2" s="249"/>
    </row>
    <row r="3" spans="2:37" ht="26.25" customHeight="1" thickBot="1">
      <c r="B3" s="240"/>
      <c r="C3" s="251"/>
      <c r="D3" s="51" t="s">
        <v>7</v>
      </c>
      <c r="E3" s="51" t="s">
        <v>32</v>
      </c>
      <c r="F3" s="51" t="s">
        <v>33</v>
      </c>
      <c r="G3" s="51" t="s">
        <v>34</v>
      </c>
      <c r="H3" s="51" t="s">
        <v>4</v>
      </c>
      <c r="I3" s="52" t="s">
        <v>342</v>
      </c>
      <c r="J3" s="75" t="s">
        <v>5</v>
      </c>
      <c r="K3" s="64" t="s">
        <v>27</v>
      </c>
      <c r="L3" s="64" t="s">
        <v>37</v>
      </c>
      <c r="M3" s="52" t="s">
        <v>6</v>
      </c>
      <c r="N3" s="240"/>
      <c r="O3" s="223"/>
      <c r="P3" s="51" t="s">
        <v>105</v>
      </c>
      <c r="Q3" s="51" t="s">
        <v>32</v>
      </c>
      <c r="R3" s="51" t="s">
        <v>33</v>
      </c>
      <c r="S3" s="51" t="s">
        <v>34</v>
      </c>
      <c r="T3" s="51" t="s">
        <v>4</v>
      </c>
      <c r="U3" s="52" t="s">
        <v>342</v>
      </c>
      <c r="V3" s="75" t="s">
        <v>5</v>
      </c>
      <c r="W3" s="64" t="s">
        <v>27</v>
      </c>
      <c r="X3" s="64" t="s">
        <v>37</v>
      </c>
      <c r="Y3" s="52" t="s">
        <v>6</v>
      </c>
      <c r="Z3" s="240"/>
      <c r="AA3" s="251"/>
      <c r="AB3" s="51" t="s">
        <v>105</v>
      </c>
      <c r="AC3" s="51" t="s">
        <v>32</v>
      </c>
      <c r="AD3" s="51" t="s">
        <v>33</v>
      </c>
      <c r="AE3" s="51" t="s">
        <v>34</v>
      </c>
      <c r="AF3" s="51" t="s">
        <v>4</v>
      </c>
      <c r="AG3" s="52" t="s">
        <v>342</v>
      </c>
      <c r="AH3" s="75" t="s">
        <v>5</v>
      </c>
      <c r="AI3" s="51" t="s">
        <v>27</v>
      </c>
      <c r="AJ3" s="51" t="s">
        <v>37</v>
      </c>
      <c r="AK3" s="52" t="s">
        <v>6</v>
      </c>
    </row>
    <row r="4" spans="2:37" ht="12.75">
      <c r="B4" s="53" t="s">
        <v>106</v>
      </c>
      <c r="C4" s="17"/>
      <c r="D4" s="17"/>
      <c r="E4" s="17"/>
      <c r="F4" s="17"/>
      <c r="G4" s="17"/>
      <c r="H4" s="17"/>
      <c r="I4" s="24"/>
      <c r="J4" s="53"/>
      <c r="K4" s="65"/>
      <c r="L4" s="65"/>
      <c r="M4" s="24"/>
      <c r="N4" s="53" t="s">
        <v>106</v>
      </c>
      <c r="O4" s="17"/>
      <c r="P4" s="17"/>
      <c r="Q4" s="17"/>
      <c r="R4" s="17"/>
      <c r="S4" s="17"/>
      <c r="T4" s="17"/>
      <c r="U4" s="24"/>
      <c r="V4" s="66"/>
      <c r="W4" s="65"/>
      <c r="X4" s="65"/>
      <c r="Y4" s="24"/>
      <c r="Z4" s="53" t="s">
        <v>106</v>
      </c>
      <c r="AA4" s="17"/>
      <c r="AB4" s="17"/>
      <c r="AC4" s="17"/>
      <c r="AD4" s="17"/>
      <c r="AE4" s="17"/>
      <c r="AF4" s="17"/>
      <c r="AG4" s="24"/>
      <c r="AH4" s="53"/>
      <c r="AI4" s="17"/>
      <c r="AJ4" s="17"/>
      <c r="AK4" s="24"/>
    </row>
    <row r="5" spans="2:37" ht="12.75">
      <c r="B5" s="55" t="s">
        <v>107</v>
      </c>
      <c r="C5" s="67">
        <v>61387002</v>
      </c>
      <c r="D5" s="6">
        <v>27</v>
      </c>
      <c r="E5" s="6">
        <v>6700</v>
      </c>
      <c r="F5" s="6">
        <v>325</v>
      </c>
      <c r="G5" s="6">
        <v>2623</v>
      </c>
      <c r="H5" s="6">
        <v>307</v>
      </c>
      <c r="I5" s="7">
        <f aca="true" t="shared" si="0" ref="I5:I19">+E5+F5+G5+H5</f>
        <v>9955</v>
      </c>
      <c r="J5" s="55">
        <v>1957</v>
      </c>
      <c r="K5" s="6"/>
      <c r="L5" s="6">
        <f aca="true" t="shared" si="1" ref="L5:L19">+J5+K5</f>
        <v>1957</v>
      </c>
      <c r="M5" s="7">
        <f aca="true" t="shared" si="2" ref="M5:M19">+I5+L5</f>
        <v>11912</v>
      </c>
      <c r="N5" s="55" t="s">
        <v>107</v>
      </c>
      <c r="O5" s="67">
        <v>61387002</v>
      </c>
      <c r="P5" s="6">
        <v>2</v>
      </c>
      <c r="Q5" s="6">
        <v>380</v>
      </c>
      <c r="R5" s="6">
        <v>0</v>
      </c>
      <c r="S5" s="6">
        <v>142</v>
      </c>
      <c r="T5" s="6">
        <v>20</v>
      </c>
      <c r="U5" s="7">
        <f aca="true" t="shared" si="3" ref="U5:U19">+Q5+R5+S5+T5</f>
        <v>542</v>
      </c>
      <c r="V5" s="55">
        <v>70</v>
      </c>
      <c r="W5" s="6"/>
      <c r="X5" s="6">
        <f aca="true" t="shared" si="4" ref="X5:X19">+V5+W5</f>
        <v>70</v>
      </c>
      <c r="Y5" s="7">
        <f aca="true" t="shared" si="5" ref="Y5:Y19">+U5+X5</f>
        <v>612</v>
      </c>
      <c r="Z5" s="55" t="s">
        <v>107</v>
      </c>
      <c r="AA5" s="67">
        <v>61387002</v>
      </c>
      <c r="AB5" s="6">
        <f aca="true" t="shared" si="6" ref="AB5:AB19">+D5+P5</f>
        <v>29</v>
      </c>
      <c r="AC5" s="6">
        <f aca="true" t="shared" si="7" ref="AC5:AC19">+E5+Q5</f>
        <v>7080</v>
      </c>
      <c r="AD5" s="6">
        <f aca="true" t="shared" si="8" ref="AD5:AD19">+F5+R5</f>
        <v>325</v>
      </c>
      <c r="AE5" s="6">
        <f aca="true" t="shared" si="9" ref="AE5:AE19">+G5+S5</f>
        <v>2765</v>
      </c>
      <c r="AF5" s="6">
        <f aca="true" t="shared" si="10" ref="AF5:AF19">+H5+T5</f>
        <v>327</v>
      </c>
      <c r="AG5" s="7">
        <f aca="true" t="shared" si="11" ref="AG5:AG19">SUM(AC5:AF5)</f>
        <v>10497</v>
      </c>
      <c r="AH5" s="55">
        <f aca="true" t="shared" si="12" ref="AH5:AH19">+J5+V5</f>
        <v>2027</v>
      </c>
      <c r="AI5" s="6">
        <f aca="true" t="shared" si="13" ref="AI5:AI19">SUM(K5+W5)</f>
        <v>0</v>
      </c>
      <c r="AJ5" s="6">
        <f aca="true" t="shared" si="14" ref="AJ5:AJ19">+AH5+AI5</f>
        <v>2027</v>
      </c>
      <c r="AK5" s="7">
        <f aca="true" t="shared" si="15" ref="AK5:AK19">+AG5+AJ5</f>
        <v>12524</v>
      </c>
    </row>
    <row r="6" spans="2:37" ht="12.75">
      <c r="B6" s="55" t="s">
        <v>108</v>
      </c>
      <c r="C6" s="67">
        <v>70837899</v>
      </c>
      <c r="D6" s="6">
        <v>65</v>
      </c>
      <c r="E6" s="6">
        <v>18120</v>
      </c>
      <c r="F6" s="6">
        <v>400</v>
      </c>
      <c r="G6" s="6">
        <v>6863</v>
      </c>
      <c r="H6" s="6">
        <v>628</v>
      </c>
      <c r="I6" s="7">
        <f t="shared" si="0"/>
        <v>26011</v>
      </c>
      <c r="J6" s="55">
        <v>3809</v>
      </c>
      <c r="K6" s="6">
        <v>48</v>
      </c>
      <c r="L6" s="6">
        <f t="shared" si="1"/>
        <v>3857</v>
      </c>
      <c r="M6" s="7">
        <f t="shared" si="2"/>
        <v>29868</v>
      </c>
      <c r="N6" s="55" t="s">
        <v>108</v>
      </c>
      <c r="O6" s="67">
        <v>70837899</v>
      </c>
      <c r="P6" s="6">
        <v>23</v>
      </c>
      <c r="Q6" s="6">
        <v>4750</v>
      </c>
      <c r="R6" s="6">
        <v>200</v>
      </c>
      <c r="S6" s="6">
        <v>1809</v>
      </c>
      <c r="T6" s="6">
        <v>200</v>
      </c>
      <c r="U6" s="7">
        <f t="shared" si="3"/>
        <v>6959</v>
      </c>
      <c r="V6" s="55">
        <v>1600</v>
      </c>
      <c r="W6" s="6"/>
      <c r="X6" s="6">
        <f t="shared" si="4"/>
        <v>1600</v>
      </c>
      <c r="Y6" s="7">
        <f t="shared" si="5"/>
        <v>8559</v>
      </c>
      <c r="Z6" s="55" t="s">
        <v>108</v>
      </c>
      <c r="AA6" s="67">
        <v>70837899</v>
      </c>
      <c r="AB6" s="6">
        <f t="shared" si="6"/>
        <v>88</v>
      </c>
      <c r="AC6" s="6">
        <f t="shared" si="7"/>
        <v>22870</v>
      </c>
      <c r="AD6" s="6">
        <f t="shared" si="8"/>
        <v>600</v>
      </c>
      <c r="AE6" s="6">
        <f t="shared" si="9"/>
        <v>8672</v>
      </c>
      <c r="AF6" s="6">
        <f t="shared" si="10"/>
        <v>828</v>
      </c>
      <c r="AG6" s="7">
        <f t="shared" si="11"/>
        <v>32970</v>
      </c>
      <c r="AH6" s="55">
        <f t="shared" si="12"/>
        <v>5409</v>
      </c>
      <c r="AI6" s="6">
        <f t="shared" si="13"/>
        <v>48</v>
      </c>
      <c r="AJ6" s="6">
        <f t="shared" si="14"/>
        <v>5457</v>
      </c>
      <c r="AK6" s="7">
        <f t="shared" si="15"/>
        <v>38427</v>
      </c>
    </row>
    <row r="7" spans="2:37" ht="12.75">
      <c r="B7" s="55" t="s">
        <v>109</v>
      </c>
      <c r="C7" s="67">
        <v>70837881</v>
      </c>
      <c r="D7" s="6">
        <v>44</v>
      </c>
      <c r="E7" s="6">
        <v>11647</v>
      </c>
      <c r="F7" s="6">
        <v>78</v>
      </c>
      <c r="G7" s="6">
        <v>4341</v>
      </c>
      <c r="H7" s="6">
        <v>0</v>
      </c>
      <c r="I7" s="7">
        <f t="shared" si="0"/>
        <v>16066</v>
      </c>
      <c r="J7" s="55">
        <v>0</v>
      </c>
      <c r="K7" s="6"/>
      <c r="L7" s="6">
        <f t="shared" si="1"/>
        <v>0</v>
      </c>
      <c r="M7" s="7">
        <f t="shared" si="2"/>
        <v>16066</v>
      </c>
      <c r="N7" s="55" t="s">
        <v>109</v>
      </c>
      <c r="O7" s="67">
        <v>70837881</v>
      </c>
      <c r="P7" s="6">
        <v>12</v>
      </c>
      <c r="Q7" s="6">
        <v>3207</v>
      </c>
      <c r="R7" s="6">
        <v>22</v>
      </c>
      <c r="S7" s="6">
        <v>1190</v>
      </c>
      <c r="T7" s="6">
        <v>0</v>
      </c>
      <c r="U7" s="7">
        <f t="shared" si="3"/>
        <v>4419</v>
      </c>
      <c r="V7" s="55">
        <v>0</v>
      </c>
      <c r="W7" s="6"/>
      <c r="X7" s="6">
        <f t="shared" si="4"/>
        <v>0</v>
      </c>
      <c r="Y7" s="7">
        <f t="shared" si="5"/>
        <v>4419</v>
      </c>
      <c r="Z7" s="55" t="s">
        <v>109</v>
      </c>
      <c r="AA7" s="67">
        <v>70837881</v>
      </c>
      <c r="AB7" s="6">
        <f t="shared" si="6"/>
        <v>56</v>
      </c>
      <c r="AC7" s="6">
        <f t="shared" si="7"/>
        <v>14854</v>
      </c>
      <c r="AD7" s="6">
        <f t="shared" si="8"/>
        <v>100</v>
      </c>
      <c r="AE7" s="6">
        <f t="shared" si="9"/>
        <v>5531</v>
      </c>
      <c r="AF7" s="6">
        <f t="shared" si="10"/>
        <v>0</v>
      </c>
      <c r="AG7" s="7">
        <f t="shared" si="11"/>
        <v>20485</v>
      </c>
      <c r="AH7" s="55">
        <f t="shared" si="12"/>
        <v>0</v>
      </c>
      <c r="AI7" s="6">
        <f t="shared" si="13"/>
        <v>0</v>
      </c>
      <c r="AJ7" s="6">
        <f t="shared" si="14"/>
        <v>0</v>
      </c>
      <c r="AK7" s="7">
        <f t="shared" si="15"/>
        <v>20485</v>
      </c>
    </row>
    <row r="8" spans="2:37" ht="12.75">
      <c r="B8" s="55" t="s">
        <v>110</v>
      </c>
      <c r="C8" s="67">
        <v>70837783</v>
      </c>
      <c r="D8" s="6">
        <v>42</v>
      </c>
      <c r="E8" s="6">
        <v>11457</v>
      </c>
      <c r="F8" s="6">
        <v>490</v>
      </c>
      <c r="G8" s="6">
        <v>4465</v>
      </c>
      <c r="H8" s="6">
        <v>1176</v>
      </c>
      <c r="I8" s="7">
        <f t="shared" si="0"/>
        <v>17588</v>
      </c>
      <c r="J8" s="55">
        <v>3553</v>
      </c>
      <c r="K8" s="6">
        <v>793</v>
      </c>
      <c r="L8" s="6">
        <f t="shared" si="1"/>
        <v>4346</v>
      </c>
      <c r="M8" s="7">
        <f t="shared" si="2"/>
        <v>21934</v>
      </c>
      <c r="N8" s="55" t="s">
        <v>110</v>
      </c>
      <c r="O8" s="67">
        <v>70837783</v>
      </c>
      <c r="P8" s="6">
        <v>7</v>
      </c>
      <c r="Q8" s="6">
        <v>2046</v>
      </c>
      <c r="R8" s="6">
        <v>80</v>
      </c>
      <c r="S8" s="6">
        <v>790</v>
      </c>
      <c r="T8" s="6">
        <v>100</v>
      </c>
      <c r="U8" s="7">
        <f t="shared" si="3"/>
        <v>3016</v>
      </c>
      <c r="V8" s="55">
        <v>300</v>
      </c>
      <c r="W8" s="6"/>
      <c r="X8" s="6">
        <f t="shared" si="4"/>
        <v>300</v>
      </c>
      <c r="Y8" s="7">
        <f t="shared" si="5"/>
        <v>3316</v>
      </c>
      <c r="Z8" s="55" t="s">
        <v>110</v>
      </c>
      <c r="AA8" s="67">
        <v>70837783</v>
      </c>
      <c r="AB8" s="6">
        <f t="shared" si="6"/>
        <v>49</v>
      </c>
      <c r="AC8" s="6">
        <f t="shared" si="7"/>
        <v>13503</v>
      </c>
      <c r="AD8" s="6">
        <f t="shared" si="8"/>
        <v>570</v>
      </c>
      <c r="AE8" s="6">
        <f t="shared" si="9"/>
        <v>5255</v>
      </c>
      <c r="AF8" s="6">
        <f t="shared" si="10"/>
        <v>1276</v>
      </c>
      <c r="AG8" s="7">
        <f t="shared" si="11"/>
        <v>20604</v>
      </c>
      <c r="AH8" s="55">
        <f t="shared" si="12"/>
        <v>3853</v>
      </c>
      <c r="AI8" s="6">
        <f t="shared" si="13"/>
        <v>793</v>
      </c>
      <c r="AJ8" s="6">
        <f t="shared" si="14"/>
        <v>4646</v>
      </c>
      <c r="AK8" s="7">
        <f t="shared" si="15"/>
        <v>25250</v>
      </c>
    </row>
    <row r="9" spans="2:37" ht="12.75">
      <c r="B9" s="57" t="s">
        <v>111</v>
      </c>
      <c r="C9" s="67" t="s">
        <v>112</v>
      </c>
      <c r="D9" s="6">
        <v>81</v>
      </c>
      <c r="E9" s="6">
        <v>23950</v>
      </c>
      <c r="F9" s="6">
        <v>442</v>
      </c>
      <c r="G9" s="6">
        <v>9013</v>
      </c>
      <c r="H9" s="6">
        <v>622</v>
      </c>
      <c r="I9" s="7">
        <f t="shared" si="0"/>
        <v>34027</v>
      </c>
      <c r="J9" s="55">
        <v>6598</v>
      </c>
      <c r="K9" s="6">
        <v>215</v>
      </c>
      <c r="L9" s="6">
        <f t="shared" si="1"/>
        <v>6813</v>
      </c>
      <c r="M9" s="7">
        <f t="shared" si="2"/>
        <v>40840</v>
      </c>
      <c r="N9" s="57" t="s">
        <v>111</v>
      </c>
      <c r="O9" s="67" t="s">
        <v>112</v>
      </c>
      <c r="P9" s="6">
        <v>54</v>
      </c>
      <c r="Q9" s="6">
        <v>11950</v>
      </c>
      <c r="R9" s="6">
        <v>1700</v>
      </c>
      <c r="S9" s="6">
        <v>5020</v>
      </c>
      <c r="T9" s="6">
        <v>311</v>
      </c>
      <c r="U9" s="7">
        <f t="shared" si="3"/>
        <v>18981</v>
      </c>
      <c r="V9" s="55">
        <v>3982</v>
      </c>
      <c r="W9" s="6"/>
      <c r="X9" s="6">
        <f t="shared" si="4"/>
        <v>3982</v>
      </c>
      <c r="Y9" s="7">
        <f t="shared" si="5"/>
        <v>22963</v>
      </c>
      <c r="Z9" s="57" t="s">
        <v>111</v>
      </c>
      <c r="AA9" s="67" t="s">
        <v>112</v>
      </c>
      <c r="AB9" s="6">
        <f t="shared" si="6"/>
        <v>135</v>
      </c>
      <c r="AC9" s="6">
        <f t="shared" si="7"/>
        <v>35900</v>
      </c>
      <c r="AD9" s="6">
        <f t="shared" si="8"/>
        <v>2142</v>
      </c>
      <c r="AE9" s="6">
        <f t="shared" si="9"/>
        <v>14033</v>
      </c>
      <c r="AF9" s="6">
        <f t="shared" si="10"/>
        <v>933</v>
      </c>
      <c r="AG9" s="7">
        <f t="shared" si="11"/>
        <v>53008</v>
      </c>
      <c r="AH9" s="55">
        <f t="shared" si="12"/>
        <v>10580</v>
      </c>
      <c r="AI9" s="6">
        <f t="shared" si="13"/>
        <v>215</v>
      </c>
      <c r="AJ9" s="6">
        <f t="shared" si="14"/>
        <v>10795</v>
      </c>
      <c r="AK9" s="7">
        <f t="shared" si="15"/>
        <v>63803</v>
      </c>
    </row>
    <row r="10" spans="2:37" ht="12.75">
      <c r="B10" s="57" t="s">
        <v>113</v>
      </c>
      <c r="C10" s="67">
        <v>61385930</v>
      </c>
      <c r="D10" s="6">
        <v>47</v>
      </c>
      <c r="E10" s="6">
        <v>12175</v>
      </c>
      <c r="F10" s="6">
        <v>600</v>
      </c>
      <c r="G10" s="6">
        <v>4716</v>
      </c>
      <c r="H10" s="6">
        <v>921</v>
      </c>
      <c r="I10" s="7">
        <f t="shared" si="0"/>
        <v>18412</v>
      </c>
      <c r="J10" s="55">
        <v>3961</v>
      </c>
      <c r="K10" s="6">
        <v>700</v>
      </c>
      <c r="L10" s="6">
        <f t="shared" si="1"/>
        <v>4661</v>
      </c>
      <c r="M10" s="7">
        <f t="shared" si="2"/>
        <v>23073</v>
      </c>
      <c r="N10" s="57" t="s">
        <v>113</v>
      </c>
      <c r="O10" s="67">
        <v>61385930</v>
      </c>
      <c r="P10" s="6">
        <v>22</v>
      </c>
      <c r="Q10" s="6">
        <v>6500</v>
      </c>
      <c r="R10" s="6">
        <v>150</v>
      </c>
      <c r="S10" s="6">
        <v>2457</v>
      </c>
      <c r="T10" s="6">
        <v>282</v>
      </c>
      <c r="U10" s="7">
        <f t="shared" si="3"/>
        <v>9389</v>
      </c>
      <c r="V10" s="55">
        <v>952</v>
      </c>
      <c r="W10" s="6"/>
      <c r="X10" s="6">
        <f t="shared" si="4"/>
        <v>952</v>
      </c>
      <c r="Y10" s="7">
        <f t="shared" si="5"/>
        <v>10341</v>
      </c>
      <c r="Z10" s="57" t="s">
        <v>113</v>
      </c>
      <c r="AA10" s="67">
        <v>61385930</v>
      </c>
      <c r="AB10" s="6">
        <f t="shared" si="6"/>
        <v>69</v>
      </c>
      <c r="AC10" s="6">
        <f t="shared" si="7"/>
        <v>18675</v>
      </c>
      <c r="AD10" s="6">
        <f t="shared" si="8"/>
        <v>750</v>
      </c>
      <c r="AE10" s="6">
        <f t="shared" si="9"/>
        <v>7173</v>
      </c>
      <c r="AF10" s="6">
        <f t="shared" si="10"/>
        <v>1203</v>
      </c>
      <c r="AG10" s="7">
        <f t="shared" si="11"/>
        <v>27801</v>
      </c>
      <c r="AH10" s="55">
        <f t="shared" si="12"/>
        <v>4913</v>
      </c>
      <c r="AI10" s="6">
        <f t="shared" si="13"/>
        <v>700</v>
      </c>
      <c r="AJ10" s="6">
        <f t="shared" si="14"/>
        <v>5613</v>
      </c>
      <c r="AK10" s="7">
        <f t="shared" si="15"/>
        <v>33414</v>
      </c>
    </row>
    <row r="11" spans="2:37" ht="12.75">
      <c r="B11" s="55" t="s">
        <v>114</v>
      </c>
      <c r="C11" s="67">
        <v>61388025</v>
      </c>
      <c r="D11" s="6">
        <v>63.8</v>
      </c>
      <c r="E11" s="6">
        <v>15601</v>
      </c>
      <c r="F11" s="6">
        <v>217</v>
      </c>
      <c r="G11" s="6">
        <v>5910</v>
      </c>
      <c r="H11" s="6">
        <v>538</v>
      </c>
      <c r="I11" s="7">
        <f t="shared" si="0"/>
        <v>22266</v>
      </c>
      <c r="J11" s="55">
        <v>5477</v>
      </c>
      <c r="K11" s="6">
        <v>54</v>
      </c>
      <c r="L11" s="6">
        <f t="shared" si="1"/>
        <v>5531</v>
      </c>
      <c r="M11" s="7">
        <f t="shared" si="2"/>
        <v>27797</v>
      </c>
      <c r="N11" s="55" t="s">
        <v>114</v>
      </c>
      <c r="O11" s="67">
        <v>61388025</v>
      </c>
      <c r="P11" s="6">
        <v>7.2</v>
      </c>
      <c r="Q11" s="6">
        <v>1760</v>
      </c>
      <c r="R11" s="6">
        <v>33</v>
      </c>
      <c r="S11" s="6">
        <v>677</v>
      </c>
      <c r="T11" s="6">
        <v>462</v>
      </c>
      <c r="U11" s="7">
        <f t="shared" si="3"/>
        <v>2932</v>
      </c>
      <c r="V11" s="55">
        <v>300</v>
      </c>
      <c r="W11" s="6"/>
      <c r="X11" s="6">
        <f t="shared" si="4"/>
        <v>300</v>
      </c>
      <c r="Y11" s="7">
        <f t="shared" si="5"/>
        <v>3232</v>
      </c>
      <c r="Z11" s="55" t="s">
        <v>114</v>
      </c>
      <c r="AA11" s="67">
        <v>61388025</v>
      </c>
      <c r="AB11" s="6">
        <f t="shared" si="6"/>
        <v>71</v>
      </c>
      <c r="AC11" s="6">
        <f t="shared" si="7"/>
        <v>17361</v>
      </c>
      <c r="AD11" s="6">
        <f t="shared" si="8"/>
        <v>250</v>
      </c>
      <c r="AE11" s="6">
        <f t="shared" si="9"/>
        <v>6587</v>
      </c>
      <c r="AF11" s="6">
        <f t="shared" si="10"/>
        <v>1000</v>
      </c>
      <c r="AG11" s="7">
        <f t="shared" si="11"/>
        <v>25198</v>
      </c>
      <c r="AH11" s="55">
        <f t="shared" si="12"/>
        <v>5777</v>
      </c>
      <c r="AI11" s="6">
        <f t="shared" si="13"/>
        <v>54</v>
      </c>
      <c r="AJ11" s="6">
        <f t="shared" si="14"/>
        <v>5831</v>
      </c>
      <c r="AK11" s="7">
        <f t="shared" si="15"/>
        <v>31029</v>
      </c>
    </row>
    <row r="12" spans="2:37" ht="12.75">
      <c r="B12" s="55" t="s">
        <v>324</v>
      </c>
      <c r="C12" s="67">
        <v>61386871</v>
      </c>
      <c r="D12" s="6">
        <v>38</v>
      </c>
      <c r="E12" s="6">
        <v>9510</v>
      </c>
      <c r="F12" s="6">
        <v>190</v>
      </c>
      <c r="G12" s="6">
        <v>3638</v>
      </c>
      <c r="H12" s="6">
        <v>258</v>
      </c>
      <c r="I12" s="7">
        <f t="shared" si="0"/>
        <v>13596</v>
      </c>
      <c r="J12" s="55">
        <v>2124</v>
      </c>
      <c r="K12" s="6"/>
      <c r="L12" s="6">
        <f t="shared" si="1"/>
        <v>2124</v>
      </c>
      <c r="M12" s="7">
        <f t="shared" si="2"/>
        <v>15720</v>
      </c>
      <c r="N12" s="55" t="s">
        <v>324</v>
      </c>
      <c r="O12" s="67">
        <v>61386871</v>
      </c>
      <c r="P12" s="6">
        <v>4</v>
      </c>
      <c r="Q12" s="6">
        <v>1100</v>
      </c>
      <c r="R12" s="6">
        <v>30</v>
      </c>
      <c r="S12" s="6">
        <v>410</v>
      </c>
      <c r="T12" s="6">
        <v>42</v>
      </c>
      <c r="U12" s="7">
        <f t="shared" si="3"/>
        <v>1582</v>
      </c>
      <c r="V12" s="55">
        <v>558</v>
      </c>
      <c r="W12" s="6"/>
      <c r="X12" s="6">
        <f t="shared" si="4"/>
        <v>558</v>
      </c>
      <c r="Y12" s="7">
        <f t="shared" si="5"/>
        <v>2140</v>
      </c>
      <c r="Z12" s="55" t="s">
        <v>324</v>
      </c>
      <c r="AA12" s="67">
        <v>61386871</v>
      </c>
      <c r="AB12" s="6">
        <f t="shared" si="6"/>
        <v>42</v>
      </c>
      <c r="AC12" s="6">
        <f t="shared" si="7"/>
        <v>10610</v>
      </c>
      <c r="AD12" s="6">
        <f t="shared" si="8"/>
        <v>220</v>
      </c>
      <c r="AE12" s="6">
        <f t="shared" si="9"/>
        <v>4048</v>
      </c>
      <c r="AF12" s="6">
        <f t="shared" si="10"/>
        <v>300</v>
      </c>
      <c r="AG12" s="7">
        <f t="shared" si="11"/>
        <v>15178</v>
      </c>
      <c r="AH12" s="55">
        <f t="shared" si="12"/>
        <v>2682</v>
      </c>
      <c r="AI12" s="6">
        <f t="shared" si="13"/>
        <v>0</v>
      </c>
      <c r="AJ12" s="6">
        <f t="shared" si="14"/>
        <v>2682</v>
      </c>
      <c r="AK12" s="7">
        <f t="shared" si="15"/>
        <v>17860</v>
      </c>
    </row>
    <row r="13" spans="2:37" ht="12.75">
      <c r="B13" s="55" t="s">
        <v>115</v>
      </c>
      <c r="C13" s="67">
        <v>61384569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7">
        <f t="shared" si="0"/>
        <v>0</v>
      </c>
      <c r="J13" s="55">
        <v>0</v>
      </c>
      <c r="K13" s="6">
        <v>0</v>
      </c>
      <c r="L13" s="6">
        <f t="shared" si="1"/>
        <v>0</v>
      </c>
      <c r="M13" s="7">
        <f t="shared" si="2"/>
        <v>0</v>
      </c>
      <c r="N13" s="55" t="s">
        <v>115</v>
      </c>
      <c r="O13" s="67">
        <v>61384569</v>
      </c>
      <c r="P13" s="6">
        <v>25</v>
      </c>
      <c r="Q13" s="6">
        <v>5020</v>
      </c>
      <c r="R13" s="6">
        <v>850</v>
      </c>
      <c r="S13" s="6">
        <v>2173</v>
      </c>
      <c r="T13" s="6">
        <v>257</v>
      </c>
      <c r="U13" s="7">
        <f t="shared" si="3"/>
        <v>8300</v>
      </c>
      <c r="V13" s="55">
        <v>1527</v>
      </c>
      <c r="W13" s="6">
        <v>62</v>
      </c>
      <c r="X13" s="6">
        <f t="shared" si="4"/>
        <v>1589</v>
      </c>
      <c r="Y13" s="7">
        <f t="shared" si="5"/>
        <v>9889</v>
      </c>
      <c r="Z13" s="55" t="s">
        <v>115</v>
      </c>
      <c r="AA13" s="67">
        <v>61384569</v>
      </c>
      <c r="AB13" s="6">
        <f t="shared" si="6"/>
        <v>25</v>
      </c>
      <c r="AC13" s="6">
        <f t="shared" si="7"/>
        <v>5020</v>
      </c>
      <c r="AD13" s="6">
        <f t="shared" si="8"/>
        <v>850</v>
      </c>
      <c r="AE13" s="6">
        <f t="shared" si="9"/>
        <v>2173</v>
      </c>
      <c r="AF13" s="6">
        <f t="shared" si="10"/>
        <v>257</v>
      </c>
      <c r="AG13" s="7">
        <f t="shared" si="11"/>
        <v>8300</v>
      </c>
      <c r="AH13" s="55">
        <f t="shared" si="12"/>
        <v>1527</v>
      </c>
      <c r="AI13" s="6">
        <f t="shared" si="13"/>
        <v>62</v>
      </c>
      <c r="AJ13" s="6">
        <f t="shared" si="14"/>
        <v>1589</v>
      </c>
      <c r="AK13" s="7">
        <f t="shared" si="15"/>
        <v>9889</v>
      </c>
    </row>
    <row r="14" spans="2:37" ht="12.75">
      <c r="B14" s="55" t="s">
        <v>116</v>
      </c>
      <c r="C14" s="67" t="s">
        <v>117</v>
      </c>
      <c r="D14" s="6">
        <v>84</v>
      </c>
      <c r="E14" s="6">
        <v>17314</v>
      </c>
      <c r="F14" s="6">
        <v>750</v>
      </c>
      <c r="G14" s="6">
        <v>6657</v>
      </c>
      <c r="H14" s="6">
        <v>415</v>
      </c>
      <c r="I14" s="7">
        <f t="shared" si="0"/>
        <v>25136</v>
      </c>
      <c r="J14" s="55">
        <v>5182</v>
      </c>
      <c r="K14" s="6">
        <v>-241</v>
      </c>
      <c r="L14" s="6">
        <f t="shared" si="1"/>
        <v>4941</v>
      </c>
      <c r="M14" s="7">
        <f t="shared" si="2"/>
        <v>30077</v>
      </c>
      <c r="N14" s="55" t="s">
        <v>116</v>
      </c>
      <c r="O14" s="67" t="s">
        <v>117</v>
      </c>
      <c r="P14" s="6">
        <v>51</v>
      </c>
      <c r="Q14" s="6">
        <v>13686</v>
      </c>
      <c r="R14" s="6">
        <v>130</v>
      </c>
      <c r="S14" s="6">
        <v>5121</v>
      </c>
      <c r="T14" s="6">
        <v>135</v>
      </c>
      <c r="U14" s="7">
        <f t="shared" si="3"/>
        <v>19072</v>
      </c>
      <c r="V14" s="55">
        <v>2064</v>
      </c>
      <c r="W14" s="6"/>
      <c r="X14" s="6">
        <f t="shared" si="4"/>
        <v>2064</v>
      </c>
      <c r="Y14" s="7">
        <f t="shared" si="5"/>
        <v>21136</v>
      </c>
      <c r="Z14" s="55" t="s">
        <v>116</v>
      </c>
      <c r="AA14" s="67" t="s">
        <v>117</v>
      </c>
      <c r="AB14" s="6">
        <f t="shared" si="6"/>
        <v>135</v>
      </c>
      <c r="AC14" s="6">
        <f t="shared" si="7"/>
        <v>31000</v>
      </c>
      <c r="AD14" s="6">
        <f t="shared" si="8"/>
        <v>880</v>
      </c>
      <c r="AE14" s="6">
        <f t="shared" si="9"/>
        <v>11778</v>
      </c>
      <c r="AF14" s="6">
        <f t="shared" si="10"/>
        <v>550</v>
      </c>
      <c r="AG14" s="7">
        <f t="shared" si="11"/>
        <v>44208</v>
      </c>
      <c r="AH14" s="55">
        <f t="shared" si="12"/>
        <v>7246</v>
      </c>
      <c r="AI14" s="6">
        <f t="shared" si="13"/>
        <v>-241</v>
      </c>
      <c r="AJ14" s="6">
        <f t="shared" si="14"/>
        <v>7005</v>
      </c>
      <c r="AK14" s="7">
        <f t="shared" si="15"/>
        <v>51213</v>
      </c>
    </row>
    <row r="15" spans="2:37" ht="12.75">
      <c r="B15" s="55" t="s">
        <v>118</v>
      </c>
      <c r="C15" s="67">
        <v>63834286</v>
      </c>
      <c r="D15" s="6">
        <v>127</v>
      </c>
      <c r="E15" s="6">
        <v>35241</v>
      </c>
      <c r="F15" s="6">
        <v>1275</v>
      </c>
      <c r="G15" s="6">
        <v>13642</v>
      </c>
      <c r="H15" s="6">
        <v>954</v>
      </c>
      <c r="I15" s="7">
        <f t="shared" si="0"/>
        <v>51112</v>
      </c>
      <c r="J15" s="55">
        <v>6755</v>
      </c>
      <c r="K15" s="6">
        <v>73</v>
      </c>
      <c r="L15" s="6">
        <f t="shared" si="1"/>
        <v>6828</v>
      </c>
      <c r="M15" s="7">
        <f t="shared" si="2"/>
        <v>57940</v>
      </c>
      <c r="N15" s="55" t="s">
        <v>118</v>
      </c>
      <c r="O15" s="67">
        <v>63834286</v>
      </c>
      <c r="P15" s="6">
        <v>5</v>
      </c>
      <c r="Q15" s="6">
        <v>1076</v>
      </c>
      <c r="R15" s="6">
        <v>90</v>
      </c>
      <c r="S15" s="6">
        <v>432</v>
      </c>
      <c r="T15" s="6">
        <v>65</v>
      </c>
      <c r="U15" s="7">
        <f t="shared" si="3"/>
        <v>1663</v>
      </c>
      <c r="V15" s="55">
        <v>180</v>
      </c>
      <c r="W15" s="6"/>
      <c r="X15" s="6">
        <f t="shared" si="4"/>
        <v>180</v>
      </c>
      <c r="Y15" s="7">
        <f t="shared" si="5"/>
        <v>1843</v>
      </c>
      <c r="Z15" s="55" t="s">
        <v>118</v>
      </c>
      <c r="AA15" s="67">
        <v>63834286</v>
      </c>
      <c r="AB15" s="6">
        <f t="shared" si="6"/>
        <v>132</v>
      </c>
      <c r="AC15" s="6">
        <f t="shared" si="7"/>
        <v>36317</v>
      </c>
      <c r="AD15" s="6">
        <f t="shared" si="8"/>
        <v>1365</v>
      </c>
      <c r="AE15" s="6">
        <f t="shared" si="9"/>
        <v>14074</v>
      </c>
      <c r="AF15" s="6">
        <f t="shared" si="10"/>
        <v>1019</v>
      </c>
      <c r="AG15" s="7">
        <f t="shared" si="11"/>
        <v>52775</v>
      </c>
      <c r="AH15" s="55">
        <f t="shared" si="12"/>
        <v>6935</v>
      </c>
      <c r="AI15" s="6">
        <f t="shared" si="13"/>
        <v>73</v>
      </c>
      <c r="AJ15" s="6">
        <f t="shared" si="14"/>
        <v>7008</v>
      </c>
      <c r="AK15" s="7">
        <f t="shared" si="15"/>
        <v>59783</v>
      </c>
    </row>
    <row r="16" spans="2:37" ht="12.75">
      <c r="B16" s="55" t="s">
        <v>119</v>
      </c>
      <c r="C16" s="67">
        <v>61388068</v>
      </c>
      <c r="D16" s="6">
        <v>55</v>
      </c>
      <c r="E16" s="6">
        <v>14912</v>
      </c>
      <c r="F16" s="6">
        <v>433</v>
      </c>
      <c r="G16" s="6">
        <v>5722</v>
      </c>
      <c r="H16" s="6">
        <v>967</v>
      </c>
      <c r="I16" s="7">
        <f t="shared" si="0"/>
        <v>22034</v>
      </c>
      <c r="J16" s="55">
        <v>4365</v>
      </c>
      <c r="K16" s="6">
        <v>-132</v>
      </c>
      <c r="L16" s="6">
        <f t="shared" si="1"/>
        <v>4233</v>
      </c>
      <c r="M16" s="7">
        <f t="shared" si="2"/>
        <v>26267</v>
      </c>
      <c r="N16" s="55" t="s">
        <v>119</v>
      </c>
      <c r="O16" s="67">
        <v>61388068</v>
      </c>
      <c r="P16" s="6">
        <v>15</v>
      </c>
      <c r="Q16" s="6">
        <v>4849</v>
      </c>
      <c r="R16" s="6">
        <v>137</v>
      </c>
      <c r="S16" s="6">
        <v>1790</v>
      </c>
      <c r="T16" s="6">
        <v>292</v>
      </c>
      <c r="U16" s="7">
        <f t="shared" si="3"/>
        <v>7068</v>
      </c>
      <c r="V16" s="55">
        <v>1084</v>
      </c>
      <c r="W16" s="6"/>
      <c r="X16" s="6">
        <f t="shared" si="4"/>
        <v>1084</v>
      </c>
      <c r="Y16" s="7">
        <f t="shared" si="5"/>
        <v>8152</v>
      </c>
      <c r="Z16" s="55" t="s">
        <v>119</v>
      </c>
      <c r="AA16" s="67">
        <v>61388068</v>
      </c>
      <c r="AB16" s="6">
        <f t="shared" si="6"/>
        <v>70</v>
      </c>
      <c r="AC16" s="6">
        <f t="shared" si="7"/>
        <v>19761</v>
      </c>
      <c r="AD16" s="6">
        <f t="shared" si="8"/>
        <v>570</v>
      </c>
      <c r="AE16" s="6">
        <f t="shared" si="9"/>
        <v>7512</v>
      </c>
      <c r="AF16" s="6">
        <f t="shared" si="10"/>
        <v>1259</v>
      </c>
      <c r="AG16" s="7">
        <f t="shared" si="11"/>
        <v>29102</v>
      </c>
      <c r="AH16" s="55">
        <f t="shared" si="12"/>
        <v>5449</v>
      </c>
      <c r="AI16" s="6">
        <f t="shared" si="13"/>
        <v>-132</v>
      </c>
      <c r="AJ16" s="6">
        <f t="shared" si="14"/>
        <v>5317</v>
      </c>
      <c r="AK16" s="7">
        <f t="shared" si="15"/>
        <v>34419</v>
      </c>
    </row>
    <row r="17" spans="2:37" ht="12.75">
      <c r="B17" s="55" t="s">
        <v>120</v>
      </c>
      <c r="C17" s="67">
        <v>61385891</v>
      </c>
      <c r="D17" s="6">
        <v>43</v>
      </c>
      <c r="E17" s="6">
        <v>10619</v>
      </c>
      <c r="F17" s="6">
        <v>200</v>
      </c>
      <c r="G17" s="6">
        <v>4033</v>
      </c>
      <c r="H17" s="6">
        <v>400</v>
      </c>
      <c r="I17" s="7">
        <f t="shared" si="0"/>
        <v>15252</v>
      </c>
      <c r="J17" s="55">
        <v>2938</v>
      </c>
      <c r="K17" s="6">
        <v>18</v>
      </c>
      <c r="L17" s="6">
        <f t="shared" si="1"/>
        <v>2956</v>
      </c>
      <c r="M17" s="7">
        <f t="shared" si="2"/>
        <v>18208</v>
      </c>
      <c r="N17" s="55" t="s">
        <v>120</v>
      </c>
      <c r="O17" s="67">
        <v>61385891</v>
      </c>
      <c r="P17" s="6">
        <v>6</v>
      </c>
      <c r="Q17" s="6">
        <v>1900</v>
      </c>
      <c r="R17" s="6">
        <v>172</v>
      </c>
      <c r="S17" s="6">
        <v>730</v>
      </c>
      <c r="T17" s="6">
        <v>80</v>
      </c>
      <c r="U17" s="7">
        <f t="shared" si="3"/>
        <v>2882</v>
      </c>
      <c r="V17" s="55">
        <v>566</v>
      </c>
      <c r="W17" s="6"/>
      <c r="X17" s="6">
        <f t="shared" si="4"/>
        <v>566</v>
      </c>
      <c r="Y17" s="7">
        <f t="shared" si="5"/>
        <v>3448</v>
      </c>
      <c r="Z17" s="55" t="s">
        <v>120</v>
      </c>
      <c r="AA17" s="67">
        <v>61385891</v>
      </c>
      <c r="AB17" s="6">
        <f t="shared" si="6"/>
        <v>49</v>
      </c>
      <c r="AC17" s="6">
        <f t="shared" si="7"/>
        <v>12519</v>
      </c>
      <c r="AD17" s="6">
        <f t="shared" si="8"/>
        <v>372</v>
      </c>
      <c r="AE17" s="6">
        <f t="shared" si="9"/>
        <v>4763</v>
      </c>
      <c r="AF17" s="6">
        <f t="shared" si="10"/>
        <v>480</v>
      </c>
      <c r="AG17" s="7">
        <f t="shared" si="11"/>
        <v>18134</v>
      </c>
      <c r="AH17" s="55">
        <f t="shared" si="12"/>
        <v>3504</v>
      </c>
      <c r="AI17" s="6">
        <f t="shared" si="13"/>
        <v>18</v>
      </c>
      <c r="AJ17" s="6">
        <f t="shared" si="14"/>
        <v>3522</v>
      </c>
      <c r="AK17" s="7">
        <f t="shared" si="15"/>
        <v>21656</v>
      </c>
    </row>
    <row r="18" spans="2:37" ht="12.75">
      <c r="B18" s="55" t="s">
        <v>121</v>
      </c>
      <c r="C18" s="67">
        <v>61388548</v>
      </c>
      <c r="D18" s="6">
        <v>51.8</v>
      </c>
      <c r="E18" s="6">
        <v>14590</v>
      </c>
      <c r="F18" s="6">
        <v>27</v>
      </c>
      <c r="G18" s="6">
        <v>5513</v>
      </c>
      <c r="H18" s="6">
        <v>475</v>
      </c>
      <c r="I18" s="7">
        <f t="shared" si="0"/>
        <v>20605</v>
      </c>
      <c r="J18" s="55">
        <v>3773</v>
      </c>
      <c r="K18" s="6">
        <v>198</v>
      </c>
      <c r="L18" s="6">
        <f t="shared" si="1"/>
        <v>3971</v>
      </c>
      <c r="M18" s="7">
        <f t="shared" si="2"/>
        <v>24576</v>
      </c>
      <c r="N18" s="55" t="s">
        <v>121</v>
      </c>
      <c r="O18" s="67">
        <v>61388548</v>
      </c>
      <c r="P18" s="6">
        <v>7.2</v>
      </c>
      <c r="Q18" s="6">
        <v>2200</v>
      </c>
      <c r="R18" s="6">
        <v>8</v>
      </c>
      <c r="S18" s="6">
        <v>814</v>
      </c>
      <c r="T18" s="6">
        <v>21</v>
      </c>
      <c r="U18" s="7">
        <f t="shared" si="3"/>
        <v>3043</v>
      </c>
      <c r="V18" s="55">
        <v>220</v>
      </c>
      <c r="W18" s="6"/>
      <c r="X18" s="6">
        <f t="shared" si="4"/>
        <v>220</v>
      </c>
      <c r="Y18" s="7">
        <f t="shared" si="5"/>
        <v>3263</v>
      </c>
      <c r="Z18" s="55" t="s">
        <v>121</v>
      </c>
      <c r="AA18" s="67">
        <v>61388548</v>
      </c>
      <c r="AB18" s="6">
        <f t="shared" si="6"/>
        <v>59</v>
      </c>
      <c r="AC18" s="6">
        <f t="shared" si="7"/>
        <v>16790</v>
      </c>
      <c r="AD18" s="6">
        <f t="shared" si="8"/>
        <v>35</v>
      </c>
      <c r="AE18" s="6">
        <f t="shared" si="9"/>
        <v>6327</v>
      </c>
      <c r="AF18" s="6">
        <f t="shared" si="10"/>
        <v>496</v>
      </c>
      <c r="AG18" s="7">
        <f t="shared" si="11"/>
        <v>23648</v>
      </c>
      <c r="AH18" s="55">
        <f t="shared" si="12"/>
        <v>3993</v>
      </c>
      <c r="AI18" s="6">
        <f t="shared" si="13"/>
        <v>198</v>
      </c>
      <c r="AJ18" s="6">
        <f t="shared" si="14"/>
        <v>4191</v>
      </c>
      <c r="AK18" s="7">
        <f t="shared" si="15"/>
        <v>27839</v>
      </c>
    </row>
    <row r="19" spans="2:37" ht="13.5" thickBot="1">
      <c r="B19" s="68" t="s">
        <v>122</v>
      </c>
      <c r="C19" s="69">
        <v>61385395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47">
        <f t="shared" si="0"/>
        <v>0</v>
      </c>
      <c r="J19" s="68">
        <v>0</v>
      </c>
      <c r="K19" s="26">
        <v>0</v>
      </c>
      <c r="L19" s="26">
        <f t="shared" si="1"/>
        <v>0</v>
      </c>
      <c r="M19" s="47">
        <f t="shared" si="2"/>
        <v>0</v>
      </c>
      <c r="N19" s="68" t="s">
        <v>122</v>
      </c>
      <c r="O19" s="69">
        <v>61385395</v>
      </c>
      <c r="P19" s="26">
        <v>25</v>
      </c>
      <c r="Q19" s="26">
        <v>6440</v>
      </c>
      <c r="R19" s="26">
        <v>400</v>
      </c>
      <c r="S19" s="26">
        <v>2550</v>
      </c>
      <c r="T19" s="26">
        <v>236</v>
      </c>
      <c r="U19" s="47">
        <f t="shared" si="3"/>
        <v>9626</v>
      </c>
      <c r="V19" s="68">
        <v>1110</v>
      </c>
      <c r="W19" s="26"/>
      <c r="X19" s="26">
        <f t="shared" si="4"/>
        <v>1110</v>
      </c>
      <c r="Y19" s="47">
        <f t="shared" si="5"/>
        <v>10736</v>
      </c>
      <c r="Z19" s="68" t="s">
        <v>122</v>
      </c>
      <c r="AA19" s="69">
        <v>61385395</v>
      </c>
      <c r="AB19" s="26">
        <f t="shared" si="6"/>
        <v>25</v>
      </c>
      <c r="AC19" s="26">
        <f t="shared" si="7"/>
        <v>6440</v>
      </c>
      <c r="AD19" s="26">
        <f t="shared" si="8"/>
        <v>400</v>
      </c>
      <c r="AE19" s="26">
        <f t="shared" si="9"/>
        <v>2550</v>
      </c>
      <c r="AF19" s="26">
        <f t="shared" si="10"/>
        <v>236</v>
      </c>
      <c r="AG19" s="47">
        <f t="shared" si="11"/>
        <v>9626</v>
      </c>
      <c r="AH19" s="68">
        <f t="shared" si="12"/>
        <v>1110</v>
      </c>
      <c r="AI19" s="26">
        <f t="shared" si="13"/>
        <v>0</v>
      </c>
      <c r="AJ19" s="26">
        <f t="shared" si="14"/>
        <v>1110</v>
      </c>
      <c r="AK19" s="47">
        <f t="shared" si="15"/>
        <v>10736</v>
      </c>
    </row>
    <row r="20" spans="2:37" ht="13.5" thickBot="1">
      <c r="B20" s="70" t="s">
        <v>25</v>
      </c>
      <c r="C20" s="28"/>
      <c r="D20" s="28">
        <f aca="true" t="shared" si="16" ref="D20:M20">SUM(D5:D19)</f>
        <v>768.5999999999999</v>
      </c>
      <c r="E20" s="28">
        <f t="shared" si="16"/>
        <v>201836</v>
      </c>
      <c r="F20" s="28">
        <f t="shared" si="16"/>
        <v>5427</v>
      </c>
      <c r="G20" s="28">
        <f t="shared" si="16"/>
        <v>77136</v>
      </c>
      <c r="H20" s="28">
        <f t="shared" si="16"/>
        <v>7661</v>
      </c>
      <c r="I20" s="29">
        <f t="shared" si="16"/>
        <v>292060</v>
      </c>
      <c r="J20" s="70">
        <f t="shared" si="16"/>
        <v>50492</v>
      </c>
      <c r="K20" s="28">
        <f t="shared" si="16"/>
        <v>1726</v>
      </c>
      <c r="L20" s="28">
        <f t="shared" si="16"/>
        <v>52218</v>
      </c>
      <c r="M20" s="29">
        <f t="shared" si="16"/>
        <v>344278</v>
      </c>
      <c r="N20" s="70" t="s">
        <v>25</v>
      </c>
      <c r="O20" s="28"/>
      <c r="P20" s="28">
        <f aca="true" t="shared" si="17" ref="P20:Y20">SUM(P5:P19)</f>
        <v>265.4</v>
      </c>
      <c r="Q20" s="28">
        <f t="shared" si="17"/>
        <v>66864</v>
      </c>
      <c r="R20" s="28">
        <f t="shared" si="17"/>
        <v>4002</v>
      </c>
      <c r="S20" s="28">
        <f t="shared" si="17"/>
        <v>26105</v>
      </c>
      <c r="T20" s="28">
        <f t="shared" si="17"/>
        <v>2503</v>
      </c>
      <c r="U20" s="29">
        <f t="shared" si="17"/>
        <v>99474</v>
      </c>
      <c r="V20" s="70">
        <f t="shared" si="17"/>
        <v>14513</v>
      </c>
      <c r="W20" s="28">
        <f t="shared" si="17"/>
        <v>62</v>
      </c>
      <c r="X20" s="28">
        <f t="shared" si="17"/>
        <v>14575</v>
      </c>
      <c r="Y20" s="29">
        <f t="shared" si="17"/>
        <v>114049</v>
      </c>
      <c r="Z20" s="70" t="s">
        <v>25</v>
      </c>
      <c r="AA20" s="28"/>
      <c r="AB20" s="28">
        <f aca="true" t="shared" si="18" ref="AB20:AK20">SUM(AB5:AB19)</f>
        <v>1034</v>
      </c>
      <c r="AC20" s="28">
        <f t="shared" si="18"/>
        <v>268700</v>
      </c>
      <c r="AD20" s="28">
        <f t="shared" si="18"/>
        <v>9429</v>
      </c>
      <c r="AE20" s="28">
        <f t="shared" si="18"/>
        <v>103241</v>
      </c>
      <c r="AF20" s="28">
        <f t="shared" si="18"/>
        <v>10164</v>
      </c>
      <c r="AG20" s="29">
        <f t="shared" si="18"/>
        <v>391534</v>
      </c>
      <c r="AH20" s="70">
        <f t="shared" si="18"/>
        <v>65005</v>
      </c>
      <c r="AI20" s="71">
        <f t="shared" si="18"/>
        <v>1788</v>
      </c>
      <c r="AJ20" s="71">
        <f t="shared" si="18"/>
        <v>66793</v>
      </c>
      <c r="AK20" s="29">
        <f t="shared" si="18"/>
        <v>458327</v>
      </c>
    </row>
  </sheetData>
  <mergeCells count="12">
    <mergeCell ref="AH2:AK2"/>
    <mergeCell ref="B2:B3"/>
    <mergeCell ref="C2:C3"/>
    <mergeCell ref="D2:I2"/>
    <mergeCell ref="N2:N3"/>
    <mergeCell ref="J2:M2"/>
    <mergeCell ref="AB2:AG2"/>
    <mergeCell ref="O2:O3"/>
    <mergeCell ref="P2:U2"/>
    <mergeCell ref="Z2:Z3"/>
    <mergeCell ref="AA2:AA3"/>
    <mergeCell ref="V2:Y2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85" r:id="rId1"/>
  <colBreaks count="2" manualBreakCount="2">
    <brk id="13" max="65535" man="1"/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K45"/>
  <sheetViews>
    <sheetView zoomScale="75" zoomScaleNormal="75" workbookViewId="0" topLeftCell="A1">
      <selection activeCell="Y37" sqref="Y37"/>
    </sheetView>
  </sheetViews>
  <sheetFormatPr defaultColWidth="9.00390625" defaultRowHeight="12.75"/>
  <cols>
    <col min="1" max="1" width="45.75390625" style="0" customWidth="1"/>
    <col min="2" max="2" width="15.875" style="0" customWidth="1"/>
    <col min="3" max="8" width="9.25390625" style="0" bestFit="1" customWidth="1"/>
    <col min="9" max="11" width="9.25390625" style="0" hidden="1" customWidth="1"/>
    <col min="12" max="12" width="45.25390625" style="0" customWidth="1"/>
    <col min="13" max="13" width="13.25390625" style="0" customWidth="1"/>
    <col min="20" max="22" width="0" style="0" hidden="1" customWidth="1"/>
    <col min="23" max="23" width="45.125" style="0" customWidth="1"/>
    <col min="24" max="24" width="14.75390625" style="0" customWidth="1"/>
    <col min="31" max="33" width="0" style="0" hidden="1" customWidth="1"/>
    <col min="34" max="34" width="46.375" style="0" customWidth="1"/>
    <col min="35" max="35" width="13.375" style="0" customWidth="1"/>
    <col min="42" max="44" width="0" style="0" hidden="1" customWidth="1"/>
    <col min="45" max="45" width="47.625" style="0" customWidth="1"/>
    <col min="46" max="46" width="15.75390625" style="0" customWidth="1"/>
    <col min="53" max="55" width="0" style="0" hidden="1" customWidth="1"/>
    <col min="56" max="56" width="49.375" style="0" customWidth="1"/>
    <col min="57" max="57" width="14.25390625" style="0" customWidth="1"/>
    <col min="64" max="66" width="0" style="0" hidden="1" customWidth="1"/>
    <col min="67" max="67" width="46.375" style="0" customWidth="1"/>
    <col min="68" max="68" width="13.875" style="0" customWidth="1"/>
    <col min="75" max="77" width="0" style="0" hidden="1" customWidth="1"/>
    <col min="78" max="78" width="47.75390625" style="0" customWidth="1"/>
    <col min="79" max="79" width="14.75390625" style="0" customWidth="1"/>
    <col min="86" max="89" width="0" style="0" hidden="1" customWidth="1"/>
  </cols>
  <sheetData>
    <row r="1" spans="1:85" ht="13.5" thickBot="1">
      <c r="A1" s="1"/>
      <c r="H1" s="175" t="s">
        <v>319</v>
      </c>
      <c r="S1" s="175" t="s">
        <v>319</v>
      </c>
      <c r="AD1" s="175" t="s">
        <v>319</v>
      </c>
      <c r="AO1" s="175" t="s">
        <v>319</v>
      </c>
      <c r="AZ1" s="175" t="s">
        <v>319</v>
      </c>
      <c r="BK1" s="175" t="s">
        <v>319</v>
      </c>
      <c r="BV1" s="175" t="s">
        <v>319</v>
      </c>
      <c r="CG1" s="175" t="s">
        <v>319</v>
      </c>
    </row>
    <row r="2" spans="1:89" ht="12.75" customHeight="1">
      <c r="A2" s="224" t="s">
        <v>29</v>
      </c>
      <c r="B2" s="229" t="s">
        <v>31</v>
      </c>
      <c r="C2" s="220" t="s">
        <v>124</v>
      </c>
      <c r="D2" s="221"/>
      <c r="E2" s="221"/>
      <c r="F2" s="221"/>
      <c r="G2" s="244"/>
      <c r="H2" s="245"/>
      <c r="I2" s="219"/>
      <c r="J2" s="244"/>
      <c r="K2" s="245"/>
      <c r="L2" s="224" t="s">
        <v>29</v>
      </c>
      <c r="M2" s="229" t="s">
        <v>31</v>
      </c>
      <c r="N2" s="220" t="s">
        <v>125</v>
      </c>
      <c r="O2" s="221"/>
      <c r="P2" s="221"/>
      <c r="Q2" s="221"/>
      <c r="R2" s="244"/>
      <c r="S2" s="245"/>
      <c r="T2" s="219"/>
      <c r="U2" s="244"/>
      <c r="V2" s="245"/>
      <c r="W2" s="224" t="s">
        <v>29</v>
      </c>
      <c r="X2" s="229" t="s">
        <v>31</v>
      </c>
      <c r="Y2" s="229" t="s">
        <v>124</v>
      </c>
      <c r="Z2" s="229"/>
      <c r="AA2" s="229"/>
      <c r="AB2" s="229"/>
      <c r="AC2" s="229"/>
      <c r="AD2" s="230"/>
      <c r="AE2" s="222"/>
      <c r="AF2" s="221"/>
      <c r="AG2" s="230"/>
      <c r="AH2" s="224" t="s">
        <v>29</v>
      </c>
      <c r="AI2" s="229" t="s">
        <v>31</v>
      </c>
      <c r="AJ2" s="220" t="s">
        <v>354</v>
      </c>
      <c r="AK2" s="221"/>
      <c r="AL2" s="221"/>
      <c r="AM2" s="221"/>
      <c r="AN2" s="244"/>
      <c r="AO2" s="245"/>
      <c r="AP2" s="219"/>
      <c r="AQ2" s="244"/>
      <c r="AR2" s="245"/>
      <c r="AS2" s="224" t="s">
        <v>29</v>
      </c>
      <c r="AT2" s="229" t="s">
        <v>31</v>
      </c>
      <c r="AU2" s="229" t="s">
        <v>353</v>
      </c>
      <c r="AV2" s="229"/>
      <c r="AW2" s="229"/>
      <c r="AX2" s="229"/>
      <c r="AY2" s="229"/>
      <c r="AZ2" s="230"/>
      <c r="BA2" s="222"/>
      <c r="BB2" s="221"/>
      <c r="BC2" s="230"/>
      <c r="BD2" s="224" t="s">
        <v>29</v>
      </c>
      <c r="BE2" s="229" t="s">
        <v>31</v>
      </c>
      <c r="BF2" s="229" t="s">
        <v>353</v>
      </c>
      <c r="BG2" s="229"/>
      <c r="BH2" s="229"/>
      <c r="BI2" s="229"/>
      <c r="BJ2" s="229"/>
      <c r="BK2" s="230"/>
      <c r="BL2" s="222"/>
      <c r="BM2" s="221"/>
      <c r="BN2" s="230"/>
      <c r="BO2" s="224" t="s">
        <v>29</v>
      </c>
      <c r="BP2" s="229" t="s">
        <v>31</v>
      </c>
      <c r="BQ2" s="229" t="s">
        <v>126</v>
      </c>
      <c r="BR2" s="229"/>
      <c r="BS2" s="229"/>
      <c r="BT2" s="229"/>
      <c r="BU2" s="229"/>
      <c r="BV2" s="230"/>
      <c r="BW2" s="222"/>
      <c r="BX2" s="221"/>
      <c r="BY2" s="230"/>
      <c r="BZ2" s="224" t="s">
        <v>29</v>
      </c>
      <c r="CA2" s="229" t="s">
        <v>31</v>
      </c>
      <c r="CB2" s="220" t="s">
        <v>104</v>
      </c>
      <c r="CC2" s="221"/>
      <c r="CD2" s="221"/>
      <c r="CE2" s="221"/>
      <c r="CF2" s="244"/>
      <c r="CG2" s="245"/>
      <c r="CH2" s="219"/>
      <c r="CI2" s="244"/>
      <c r="CJ2" s="244"/>
      <c r="CK2" s="245"/>
    </row>
    <row r="3" spans="1:89" ht="26.25" thickBot="1">
      <c r="A3" s="225"/>
      <c r="B3" s="226"/>
      <c r="C3" s="79" t="s">
        <v>32</v>
      </c>
      <c r="D3" s="79" t="s">
        <v>33</v>
      </c>
      <c r="E3" s="79" t="s">
        <v>34</v>
      </c>
      <c r="F3" s="79" t="s">
        <v>4</v>
      </c>
      <c r="G3" s="79" t="s">
        <v>342</v>
      </c>
      <c r="H3" s="80" t="s">
        <v>7</v>
      </c>
      <c r="I3" s="81" t="s">
        <v>127</v>
      </c>
      <c r="J3" s="82" t="s">
        <v>37</v>
      </c>
      <c r="K3" s="80" t="s">
        <v>26</v>
      </c>
      <c r="L3" s="225"/>
      <c r="M3" s="226"/>
      <c r="N3" s="79" t="s">
        <v>32</v>
      </c>
      <c r="O3" s="79" t="s">
        <v>33</v>
      </c>
      <c r="P3" s="79" t="s">
        <v>34</v>
      </c>
      <c r="Q3" s="79" t="s">
        <v>4</v>
      </c>
      <c r="R3" s="79" t="s">
        <v>342</v>
      </c>
      <c r="S3" s="80" t="s">
        <v>7</v>
      </c>
      <c r="T3" s="81" t="s">
        <v>127</v>
      </c>
      <c r="U3" s="82" t="s">
        <v>37</v>
      </c>
      <c r="V3" s="80" t="s">
        <v>26</v>
      </c>
      <c r="W3" s="225"/>
      <c r="X3" s="226"/>
      <c r="Y3" s="79" t="s">
        <v>32</v>
      </c>
      <c r="Z3" s="79" t="s">
        <v>33</v>
      </c>
      <c r="AA3" s="79" t="s">
        <v>34</v>
      </c>
      <c r="AB3" s="79" t="s">
        <v>4</v>
      </c>
      <c r="AC3" s="79" t="s">
        <v>342</v>
      </c>
      <c r="AD3" s="80" t="s">
        <v>7</v>
      </c>
      <c r="AE3" s="81" t="s">
        <v>127</v>
      </c>
      <c r="AF3" s="82" t="s">
        <v>37</v>
      </c>
      <c r="AG3" s="80" t="s">
        <v>26</v>
      </c>
      <c r="AH3" s="225"/>
      <c r="AI3" s="226"/>
      <c r="AJ3" s="79" t="s">
        <v>32</v>
      </c>
      <c r="AK3" s="79" t="s">
        <v>33</v>
      </c>
      <c r="AL3" s="79" t="s">
        <v>34</v>
      </c>
      <c r="AM3" s="79" t="s">
        <v>4</v>
      </c>
      <c r="AN3" s="79" t="s">
        <v>342</v>
      </c>
      <c r="AO3" s="80" t="s">
        <v>7</v>
      </c>
      <c r="AP3" s="81" t="s">
        <v>127</v>
      </c>
      <c r="AQ3" s="79" t="s">
        <v>37</v>
      </c>
      <c r="AR3" s="80" t="s">
        <v>26</v>
      </c>
      <c r="AS3" s="225"/>
      <c r="AT3" s="226"/>
      <c r="AU3" s="79" t="s">
        <v>32</v>
      </c>
      <c r="AV3" s="79" t="s">
        <v>33</v>
      </c>
      <c r="AW3" s="79" t="s">
        <v>34</v>
      </c>
      <c r="AX3" s="79" t="s">
        <v>4</v>
      </c>
      <c r="AY3" s="79" t="s">
        <v>342</v>
      </c>
      <c r="AZ3" s="80" t="s">
        <v>7</v>
      </c>
      <c r="BA3" s="81" t="s">
        <v>127</v>
      </c>
      <c r="BB3" s="82" t="s">
        <v>37</v>
      </c>
      <c r="BC3" s="80" t="s">
        <v>26</v>
      </c>
      <c r="BD3" s="225"/>
      <c r="BE3" s="226"/>
      <c r="BF3" s="79" t="s">
        <v>32</v>
      </c>
      <c r="BG3" s="79" t="s">
        <v>33</v>
      </c>
      <c r="BH3" s="79" t="s">
        <v>34</v>
      </c>
      <c r="BI3" s="79" t="s">
        <v>4</v>
      </c>
      <c r="BJ3" s="79" t="s">
        <v>342</v>
      </c>
      <c r="BK3" s="80" t="s">
        <v>7</v>
      </c>
      <c r="BL3" s="81" t="s">
        <v>127</v>
      </c>
      <c r="BM3" s="82" t="s">
        <v>37</v>
      </c>
      <c r="BN3" s="80" t="s">
        <v>26</v>
      </c>
      <c r="BO3" s="225"/>
      <c r="BP3" s="254"/>
      <c r="BQ3" s="79" t="s">
        <v>32</v>
      </c>
      <c r="BR3" s="79" t="s">
        <v>33</v>
      </c>
      <c r="BS3" s="79" t="s">
        <v>34</v>
      </c>
      <c r="BT3" s="79" t="s">
        <v>4</v>
      </c>
      <c r="BU3" s="79" t="s">
        <v>342</v>
      </c>
      <c r="BV3" s="80" t="s">
        <v>7</v>
      </c>
      <c r="BW3" s="81" t="s">
        <v>127</v>
      </c>
      <c r="BX3" s="82" t="s">
        <v>37</v>
      </c>
      <c r="BY3" s="80" t="s">
        <v>26</v>
      </c>
      <c r="BZ3" s="225"/>
      <c r="CA3" s="226"/>
      <c r="CB3" s="79" t="s">
        <v>32</v>
      </c>
      <c r="CC3" s="79" t="s">
        <v>33</v>
      </c>
      <c r="CD3" s="79" t="s">
        <v>34</v>
      </c>
      <c r="CE3" s="79" t="s">
        <v>4</v>
      </c>
      <c r="CF3" s="79" t="s">
        <v>342</v>
      </c>
      <c r="CG3" s="80" t="s">
        <v>7</v>
      </c>
      <c r="CH3" s="81" t="s">
        <v>127</v>
      </c>
      <c r="CI3" s="82" t="s">
        <v>27</v>
      </c>
      <c r="CJ3" s="79" t="s">
        <v>37</v>
      </c>
      <c r="CK3" s="80" t="s">
        <v>26</v>
      </c>
    </row>
    <row r="4" spans="1:89" ht="12.75">
      <c r="A4" s="83"/>
      <c r="B4" s="84"/>
      <c r="C4" s="84"/>
      <c r="D4" s="84"/>
      <c r="E4" s="84"/>
      <c r="F4" s="84"/>
      <c r="G4" s="84"/>
      <c r="H4" s="85"/>
      <c r="I4" s="83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5"/>
      <c r="W4" s="83"/>
      <c r="X4" s="84"/>
      <c r="Y4" s="84"/>
      <c r="Z4" s="84"/>
      <c r="AA4" s="84"/>
      <c r="AB4" s="84"/>
      <c r="AC4" s="84"/>
      <c r="AD4" s="85"/>
      <c r="AE4" s="83"/>
      <c r="AF4" s="84"/>
      <c r="AG4" s="85"/>
      <c r="AH4" s="83"/>
      <c r="AI4" s="84"/>
      <c r="AJ4" s="84"/>
      <c r="AK4" s="84"/>
      <c r="AL4" s="84"/>
      <c r="AM4" s="84"/>
      <c r="AN4" s="84"/>
      <c r="AO4" s="85"/>
      <c r="AP4" s="83"/>
      <c r="AQ4" s="84"/>
      <c r="AR4" s="85"/>
      <c r="AS4" s="83"/>
      <c r="AT4" s="84"/>
      <c r="AU4" s="84"/>
      <c r="AV4" s="84"/>
      <c r="AW4" s="84"/>
      <c r="AX4" s="84"/>
      <c r="AY4" s="84"/>
      <c r="AZ4" s="85"/>
      <c r="BA4" s="83"/>
      <c r="BB4" s="84"/>
      <c r="BC4" s="85"/>
      <c r="BD4" s="83"/>
      <c r="BE4" s="84"/>
      <c r="BF4" s="84"/>
      <c r="BG4" s="84"/>
      <c r="BH4" s="84"/>
      <c r="BI4" s="84"/>
      <c r="BJ4" s="84"/>
      <c r="BK4" s="85"/>
      <c r="BL4" s="83"/>
      <c r="BM4" s="84"/>
      <c r="BN4" s="85"/>
      <c r="BO4" s="83"/>
      <c r="BP4" s="84"/>
      <c r="BQ4" s="84"/>
      <c r="BR4" s="84"/>
      <c r="BS4" s="84"/>
      <c r="BT4" s="84"/>
      <c r="BU4" s="84"/>
      <c r="BV4" s="85"/>
      <c r="BW4" s="83"/>
      <c r="BX4" s="84"/>
      <c r="BY4" s="85"/>
      <c r="BZ4" s="83"/>
      <c r="CA4" s="84"/>
      <c r="CB4" s="84"/>
      <c r="CC4" s="84"/>
      <c r="CD4" s="84"/>
      <c r="CE4" s="84"/>
      <c r="CF4" s="84"/>
      <c r="CG4" s="85"/>
      <c r="CH4" s="83"/>
      <c r="CI4" s="84"/>
      <c r="CJ4" s="84"/>
      <c r="CK4" s="85"/>
    </row>
    <row r="5" spans="1:89" ht="12.75">
      <c r="A5" s="23" t="s">
        <v>128</v>
      </c>
      <c r="B5" s="48">
        <v>60436107</v>
      </c>
      <c r="C5" s="49">
        <v>0</v>
      </c>
      <c r="D5" s="49">
        <v>0</v>
      </c>
      <c r="E5" s="49">
        <v>0</v>
      </c>
      <c r="F5" s="49">
        <v>0</v>
      </c>
      <c r="G5" s="49">
        <f aca="true" t="shared" si="0" ref="G5:G44">+C5+D5+E5+F5</f>
        <v>0</v>
      </c>
      <c r="H5" s="24">
        <v>0</v>
      </c>
      <c r="I5" s="86">
        <v>0</v>
      </c>
      <c r="J5" s="88">
        <f aca="true" t="shared" si="1" ref="J5:J44">+I5</f>
        <v>0</v>
      </c>
      <c r="K5" s="89">
        <f aca="true" t="shared" si="2" ref="K5:K44">+G5+J5</f>
        <v>0</v>
      </c>
      <c r="L5" s="23" t="s">
        <v>128</v>
      </c>
      <c r="M5" s="48">
        <v>60436107</v>
      </c>
      <c r="N5" s="49">
        <v>6329</v>
      </c>
      <c r="O5" s="49">
        <v>12</v>
      </c>
      <c r="P5" s="49">
        <v>2345</v>
      </c>
      <c r="Q5" s="49">
        <v>223</v>
      </c>
      <c r="R5" s="49">
        <f aca="true" t="shared" si="3" ref="R5:R44">+N5+O5+P5+Q5</f>
        <v>8909</v>
      </c>
      <c r="S5" s="24">
        <v>25.4</v>
      </c>
      <c r="T5" s="86">
        <v>1147</v>
      </c>
      <c r="U5" s="49">
        <f aca="true" t="shared" si="4" ref="U5:U44">+T5</f>
        <v>1147</v>
      </c>
      <c r="V5" s="89">
        <f aca="true" t="shared" si="5" ref="V5:V44">+R5+U5</f>
        <v>10056</v>
      </c>
      <c r="W5" s="23" t="s">
        <v>128</v>
      </c>
      <c r="X5" s="48">
        <v>60436107</v>
      </c>
      <c r="Y5" s="49">
        <v>0</v>
      </c>
      <c r="Z5" s="49">
        <v>0</v>
      </c>
      <c r="AA5" s="49">
        <v>0</v>
      </c>
      <c r="AB5" s="49">
        <v>0</v>
      </c>
      <c r="AC5" s="49">
        <f aca="true" t="shared" si="6" ref="AC5:AC44">+Y5+Z5+AA5+AB5</f>
        <v>0</v>
      </c>
      <c r="AD5" s="90">
        <v>0</v>
      </c>
      <c r="AE5" s="86">
        <v>0</v>
      </c>
      <c r="AF5" s="49">
        <f aca="true" t="shared" si="7" ref="AF5:AF44">+AE5</f>
        <v>0</v>
      </c>
      <c r="AG5" s="89">
        <f aca="true" t="shared" si="8" ref="AG5:AG44">+AC5+AF5</f>
        <v>0</v>
      </c>
      <c r="AH5" s="23" t="s">
        <v>128</v>
      </c>
      <c r="AI5" s="122">
        <v>60436107</v>
      </c>
      <c r="AJ5" s="49">
        <v>0</v>
      </c>
      <c r="AK5" s="49">
        <v>0</v>
      </c>
      <c r="AL5" s="49">
        <v>0</v>
      </c>
      <c r="AM5" s="49">
        <v>0</v>
      </c>
      <c r="AN5" s="49">
        <f aca="true" t="shared" si="9" ref="AN5:AN44">+AJ5+AK5+AL5+AM5</f>
        <v>0</v>
      </c>
      <c r="AO5" s="24">
        <v>0</v>
      </c>
      <c r="AP5" s="86">
        <v>0</v>
      </c>
      <c r="AQ5" s="49">
        <f aca="true" t="shared" si="10" ref="AQ5:AQ44">+AP5</f>
        <v>0</v>
      </c>
      <c r="AR5" s="89">
        <f aca="true" t="shared" si="11" ref="AR5:AR44">+AN5+AQ5</f>
        <v>0</v>
      </c>
      <c r="AS5" s="23" t="s">
        <v>128</v>
      </c>
      <c r="AT5" s="48">
        <v>60436107</v>
      </c>
      <c r="AU5" s="49">
        <v>0</v>
      </c>
      <c r="AV5" s="49">
        <v>0</v>
      </c>
      <c r="AW5" s="49">
        <v>0</v>
      </c>
      <c r="AX5" s="49">
        <v>0</v>
      </c>
      <c r="AY5" s="49">
        <f aca="true" t="shared" si="12" ref="AY5:AY44">+AU5+AV5+AW5+AX5</f>
        <v>0</v>
      </c>
      <c r="AZ5" s="24">
        <v>0</v>
      </c>
      <c r="BA5" s="86">
        <v>0</v>
      </c>
      <c r="BB5" s="49">
        <f aca="true" t="shared" si="13" ref="BB5:BB44">+BA5</f>
        <v>0</v>
      </c>
      <c r="BC5" s="89">
        <f aca="true" t="shared" si="14" ref="BC5:BC44">+AY5+BB5</f>
        <v>0</v>
      </c>
      <c r="BD5" s="23" t="s">
        <v>128</v>
      </c>
      <c r="BE5" s="48">
        <v>60436107</v>
      </c>
      <c r="BF5" s="49">
        <v>0</v>
      </c>
      <c r="BG5" s="49">
        <v>0</v>
      </c>
      <c r="BH5" s="49">
        <v>0</v>
      </c>
      <c r="BI5" s="49">
        <v>0</v>
      </c>
      <c r="BJ5" s="49">
        <f aca="true" t="shared" si="15" ref="BJ5:BJ44">+BF5+BG5+BH5+BI5</f>
        <v>0</v>
      </c>
      <c r="BK5" s="24">
        <v>0</v>
      </c>
      <c r="BL5" s="86">
        <v>0</v>
      </c>
      <c r="BM5" s="88">
        <f aca="true" t="shared" si="16" ref="BM5:BM44">+BL5</f>
        <v>0</v>
      </c>
      <c r="BN5" s="89">
        <f aca="true" t="shared" si="17" ref="BN5:BN44">+BJ5+BM5</f>
        <v>0</v>
      </c>
      <c r="BO5" s="23" t="s">
        <v>128</v>
      </c>
      <c r="BP5" s="48">
        <v>60436107</v>
      </c>
      <c r="BQ5" s="49">
        <v>0</v>
      </c>
      <c r="BR5" s="49">
        <v>0</v>
      </c>
      <c r="BS5" s="49">
        <v>0</v>
      </c>
      <c r="BT5" s="49">
        <v>0</v>
      </c>
      <c r="BU5" s="49">
        <f aca="true" t="shared" si="18" ref="BU5:BU44">+BQ5+BR5+BS5+BT5</f>
        <v>0</v>
      </c>
      <c r="BV5" s="24">
        <v>0</v>
      </c>
      <c r="BW5" s="86">
        <v>0</v>
      </c>
      <c r="BX5" s="88">
        <f aca="true" t="shared" si="19" ref="BX5:BX44">+BW5</f>
        <v>0</v>
      </c>
      <c r="BY5" s="89">
        <f aca="true" t="shared" si="20" ref="BY5:BY44">+BU5+BX5</f>
        <v>0</v>
      </c>
      <c r="BZ5" s="23" t="s">
        <v>128</v>
      </c>
      <c r="CA5" s="48">
        <v>60436107</v>
      </c>
      <c r="CB5" s="49">
        <f aca="true" t="shared" si="21" ref="CB5:CB43">+C5+N5+Y5+AJ5+AU5+BF5+BQ5</f>
        <v>6329</v>
      </c>
      <c r="CC5" s="49">
        <f aca="true" t="shared" si="22" ref="CC5:CC43">+D5+O5+Z5+AK5+AV5+BG5+BR5</f>
        <v>12</v>
      </c>
      <c r="CD5" s="49">
        <f aca="true" t="shared" si="23" ref="CD5:CD43">+E5+P5+AA5+AL5+AW5+BH5+BS5</f>
        <v>2345</v>
      </c>
      <c r="CE5" s="49">
        <f aca="true" t="shared" si="24" ref="CE5:CE43">+F5+Q5+AB5+AM5+AX5+BI5+BT5</f>
        <v>223</v>
      </c>
      <c r="CF5" s="49">
        <f aca="true" t="shared" si="25" ref="CF5:CF44">+CB5+CC5+CD5+CE5</f>
        <v>8909</v>
      </c>
      <c r="CG5" s="24">
        <f aca="true" t="shared" si="26" ref="CG5:CG43">+H5+S5+AD5+AO5+AZ5+BK5+BV5</f>
        <v>25.4</v>
      </c>
      <c r="CH5" s="91">
        <f aca="true" t="shared" si="27" ref="CH5:CH43">+I5+T5+AE5+AP5+BA5+BL5+BW5</f>
        <v>1147</v>
      </c>
      <c r="CI5" s="128">
        <v>-4</v>
      </c>
      <c r="CJ5" s="87">
        <f aca="true" t="shared" si="28" ref="CJ5:CJ44">+CH5+CI5</f>
        <v>1143</v>
      </c>
      <c r="CK5" s="89">
        <f aca="true" t="shared" si="29" ref="CK5:CK44">+CF5+CJ5</f>
        <v>10052</v>
      </c>
    </row>
    <row r="6" spans="1:89" ht="12.75">
      <c r="A6" s="5" t="s">
        <v>129</v>
      </c>
      <c r="B6" s="33">
        <v>70837953</v>
      </c>
      <c r="C6" s="35">
        <v>0</v>
      </c>
      <c r="D6" s="35">
        <v>0</v>
      </c>
      <c r="E6" s="35">
        <v>0</v>
      </c>
      <c r="F6" s="35">
        <v>0</v>
      </c>
      <c r="G6" s="49">
        <f t="shared" si="0"/>
        <v>0</v>
      </c>
      <c r="H6" s="7">
        <v>0</v>
      </c>
      <c r="I6" s="91">
        <v>0</v>
      </c>
      <c r="J6" s="92">
        <f t="shared" si="1"/>
        <v>0</v>
      </c>
      <c r="K6" s="93">
        <f t="shared" si="2"/>
        <v>0</v>
      </c>
      <c r="L6" s="5" t="s">
        <v>129</v>
      </c>
      <c r="M6" s="33">
        <v>70837953</v>
      </c>
      <c r="N6" s="35">
        <v>3350</v>
      </c>
      <c r="O6" s="35">
        <v>0</v>
      </c>
      <c r="P6" s="35">
        <v>1239</v>
      </c>
      <c r="Q6" s="35">
        <v>79</v>
      </c>
      <c r="R6" s="35">
        <f t="shared" si="3"/>
        <v>4668</v>
      </c>
      <c r="S6" s="7">
        <v>12</v>
      </c>
      <c r="T6" s="91">
        <v>334</v>
      </c>
      <c r="U6" s="35">
        <f t="shared" si="4"/>
        <v>334</v>
      </c>
      <c r="V6" s="93">
        <f t="shared" si="5"/>
        <v>5002</v>
      </c>
      <c r="W6" s="5" t="s">
        <v>129</v>
      </c>
      <c r="X6" s="33">
        <v>70837953</v>
      </c>
      <c r="Y6" s="35">
        <v>0</v>
      </c>
      <c r="Z6" s="35">
        <v>0</v>
      </c>
      <c r="AA6" s="35">
        <v>0</v>
      </c>
      <c r="AB6" s="35">
        <v>0</v>
      </c>
      <c r="AC6" s="35">
        <f t="shared" si="6"/>
        <v>0</v>
      </c>
      <c r="AD6" s="94">
        <v>0</v>
      </c>
      <c r="AE6" s="91">
        <v>0</v>
      </c>
      <c r="AF6" s="35">
        <f t="shared" si="7"/>
        <v>0</v>
      </c>
      <c r="AG6" s="93">
        <f t="shared" si="8"/>
        <v>0</v>
      </c>
      <c r="AH6" s="5" t="s">
        <v>129</v>
      </c>
      <c r="AI6" s="123">
        <v>70837953</v>
      </c>
      <c r="AJ6" s="35">
        <v>0</v>
      </c>
      <c r="AK6" s="35">
        <v>0</v>
      </c>
      <c r="AL6" s="35">
        <v>0</v>
      </c>
      <c r="AM6" s="35">
        <v>0</v>
      </c>
      <c r="AN6" s="35">
        <f t="shared" si="9"/>
        <v>0</v>
      </c>
      <c r="AO6" s="7">
        <v>0</v>
      </c>
      <c r="AP6" s="91">
        <v>0</v>
      </c>
      <c r="AQ6" s="35">
        <f t="shared" si="10"/>
        <v>0</v>
      </c>
      <c r="AR6" s="93">
        <f t="shared" si="11"/>
        <v>0</v>
      </c>
      <c r="AS6" s="5" t="s">
        <v>129</v>
      </c>
      <c r="AT6" s="33">
        <v>70837953</v>
      </c>
      <c r="AU6" s="35">
        <v>0</v>
      </c>
      <c r="AV6" s="35">
        <v>0</v>
      </c>
      <c r="AW6" s="35">
        <v>0</v>
      </c>
      <c r="AX6" s="35">
        <v>0</v>
      </c>
      <c r="AY6" s="35">
        <f t="shared" si="12"/>
        <v>0</v>
      </c>
      <c r="AZ6" s="7">
        <v>0</v>
      </c>
      <c r="BA6" s="91">
        <v>0</v>
      </c>
      <c r="BB6" s="35">
        <f t="shared" si="13"/>
        <v>0</v>
      </c>
      <c r="BC6" s="93">
        <f t="shared" si="14"/>
        <v>0</v>
      </c>
      <c r="BD6" s="5" t="s">
        <v>129</v>
      </c>
      <c r="BE6" s="33">
        <v>70837953</v>
      </c>
      <c r="BF6" s="35">
        <v>0</v>
      </c>
      <c r="BG6" s="35">
        <v>0</v>
      </c>
      <c r="BH6" s="35">
        <v>0</v>
      </c>
      <c r="BI6" s="35">
        <v>0</v>
      </c>
      <c r="BJ6" s="49">
        <f t="shared" si="15"/>
        <v>0</v>
      </c>
      <c r="BK6" s="7">
        <v>0</v>
      </c>
      <c r="BL6" s="91">
        <v>0</v>
      </c>
      <c r="BM6" s="88">
        <f t="shared" si="16"/>
        <v>0</v>
      </c>
      <c r="BN6" s="89">
        <f t="shared" si="17"/>
        <v>0</v>
      </c>
      <c r="BO6" s="5" t="s">
        <v>129</v>
      </c>
      <c r="BP6" s="33">
        <v>70837953</v>
      </c>
      <c r="BQ6" s="49">
        <v>0</v>
      </c>
      <c r="BR6" s="49">
        <v>0</v>
      </c>
      <c r="BS6" s="49">
        <v>0</v>
      </c>
      <c r="BT6" s="49">
        <v>0</v>
      </c>
      <c r="BU6" s="49">
        <f t="shared" si="18"/>
        <v>0</v>
      </c>
      <c r="BV6" s="24">
        <v>0</v>
      </c>
      <c r="BW6" s="86">
        <v>0</v>
      </c>
      <c r="BX6" s="88">
        <f t="shared" si="19"/>
        <v>0</v>
      </c>
      <c r="BY6" s="89">
        <f t="shared" si="20"/>
        <v>0</v>
      </c>
      <c r="BZ6" s="5" t="s">
        <v>129</v>
      </c>
      <c r="CA6" s="33">
        <v>70837953</v>
      </c>
      <c r="CB6" s="35">
        <f t="shared" si="21"/>
        <v>3350</v>
      </c>
      <c r="CC6" s="35">
        <f t="shared" si="22"/>
        <v>0</v>
      </c>
      <c r="CD6" s="35">
        <f t="shared" si="23"/>
        <v>1239</v>
      </c>
      <c r="CE6" s="35">
        <f t="shared" si="24"/>
        <v>79</v>
      </c>
      <c r="CF6" s="35">
        <f t="shared" si="25"/>
        <v>4668</v>
      </c>
      <c r="CG6" s="7">
        <f t="shared" si="26"/>
        <v>12</v>
      </c>
      <c r="CH6" s="91">
        <f t="shared" si="27"/>
        <v>334</v>
      </c>
      <c r="CI6" s="128">
        <v>0</v>
      </c>
      <c r="CJ6" s="87">
        <f t="shared" si="28"/>
        <v>334</v>
      </c>
      <c r="CK6" s="93">
        <f t="shared" si="29"/>
        <v>5002</v>
      </c>
    </row>
    <row r="7" spans="1:89" ht="12.75">
      <c r="A7" s="5" t="s">
        <v>130</v>
      </c>
      <c r="B7" s="33">
        <v>61389447</v>
      </c>
      <c r="C7" s="35">
        <v>0</v>
      </c>
      <c r="D7" s="35">
        <v>0</v>
      </c>
      <c r="E7" s="35">
        <v>0</v>
      </c>
      <c r="F7" s="35">
        <v>0</v>
      </c>
      <c r="G7" s="49">
        <f t="shared" si="0"/>
        <v>0</v>
      </c>
      <c r="H7" s="7">
        <v>0</v>
      </c>
      <c r="I7" s="91">
        <v>0</v>
      </c>
      <c r="J7" s="92">
        <f t="shared" si="1"/>
        <v>0</v>
      </c>
      <c r="K7" s="93">
        <f t="shared" si="2"/>
        <v>0</v>
      </c>
      <c r="L7" s="5" t="s">
        <v>130</v>
      </c>
      <c r="M7" s="33">
        <v>61389447</v>
      </c>
      <c r="N7" s="35">
        <v>9816</v>
      </c>
      <c r="O7" s="35">
        <v>96</v>
      </c>
      <c r="P7" s="35">
        <v>3650</v>
      </c>
      <c r="Q7" s="35">
        <v>358</v>
      </c>
      <c r="R7" s="35">
        <f t="shared" si="3"/>
        <v>13920</v>
      </c>
      <c r="S7" s="7">
        <v>40.8</v>
      </c>
      <c r="T7" s="91">
        <v>2774</v>
      </c>
      <c r="U7" s="35">
        <f t="shared" si="4"/>
        <v>2774</v>
      </c>
      <c r="V7" s="93">
        <f t="shared" si="5"/>
        <v>16694</v>
      </c>
      <c r="W7" s="5" t="s">
        <v>130</v>
      </c>
      <c r="X7" s="33">
        <v>61389447</v>
      </c>
      <c r="Y7" s="35">
        <v>0</v>
      </c>
      <c r="Z7" s="35">
        <v>0</v>
      </c>
      <c r="AA7" s="35">
        <v>0</v>
      </c>
      <c r="AB7" s="35">
        <v>0</v>
      </c>
      <c r="AC7" s="35">
        <f t="shared" si="6"/>
        <v>0</v>
      </c>
      <c r="AD7" s="94">
        <v>0</v>
      </c>
      <c r="AE7" s="91">
        <v>0</v>
      </c>
      <c r="AF7" s="35">
        <f t="shared" si="7"/>
        <v>0</v>
      </c>
      <c r="AG7" s="93">
        <f t="shared" si="8"/>
        <v>0</v>
      </c>
      <c r="AH7" s="5" t="s">
        <v>130</v>
      </c>
      <c r="AI7" s="123">
        <v>61389447</v>
      </c>
      <c r="AJ7" s="35">
        <v>0</v>
      </c>
      <c r="AK7" s="35">
        <v>0</v>
      </c>
      <c r="AL7" s="35">
        <v>0</v>
      </c>
      <c r="AM7" s="35">
        <v>0</v>
      </c>
      <c r="AN7" s="35">
        <f t="shared" si="9"/>
        <v>0</v>
      </c>
      <c r="AO7" s="7">
        <v>0</v>
      </c>
      <c r="AP7" s="91">
        <v>0</v>
      </c>
      <c r="AQ7" s="35">
        <f t="shared" si="10"/>
        <v>0</v>
      </c>
      <c r="AR7" s="93">
        <f t="shared" si="11"/>
        <v>0</v>
      </c>
      <c r="AS7" s="5" t="s">
        <v>130</v>
      </c>
      <c r="AT7" s="33">
        <v>61389447</v>
      </c>
      <c r="AU7" s="35">
        <v>0</v>
      </c>
      <c r="AV7" s="35">
        <v>0</v>
      </c>
      <c r="AW7" s="35">
        <v>0</v>
      </c>
      <c r="AX7" s="35">
        <v>0</v>
      </c>
      <c r="AY7" s="35">
        <f t="shared" si="12"/>
        <v>0</v>
      </c>
      <c r="AZ7" s="7">
        <v>0</v>
      </c>
      <c r="BA7" s="91">
        <v>0</v>
      </c>
      <c r="BB7" s="35">
        <f t="shared" si="13"/>
        <v>0</v>
      </c>
      <c r="BC7" s="93">
        <f t="shared" si="14"/>
        <v>0</v>
      </c>
      <c r="BD7" s="5" t="s">
        <v>130</v>
      </c>
      <c r="BE7" s="33">
        <v>61389447</v>
      </c>
      <c r="BF7" s="35">
        <v>0</v>
      </c>
      <c r="BG7" s="35">
        <v>0</v>
      </c>
      <c r="BH7" s="35">
        <v>0</v>
      </c>
      <c r="BI7" s="35">
        <v>0</v>
      </c>
      <c r="BJ7" s="49">
        <f t="shared" si="15"/>
        <v>0</v>
      </c>
      <c r="BK7" s="7">
        <v>0</v>
      </c>
      <c r="BL7" s="91">
        <v>0</v>
      </c>
      <c r="BM7" s="88">
        <f t="shared" si="16"/>
        <v>0</v>
      </c>
      <c r="BN7" s="89">
        <f t="shared" si="17"/>
        <v>0</v>
      </c>
      <c r="BO7" s="5" t="s">
        <v>130</v>
      </c>
      <c r="BP7" s="33">
        <v>61389447</v>
      </c>
      <c r="BQ7" s="49">
        <v>991</v>
      </c>
      <c r="BR7" s="49">
        <v>0</v>
      </c>
      <c r="BS7" s="49">
        <v>370</v>
      </c>
      <c r="BT7" s="49">
        <v>0</v>
      </c>
      <c r="BU7" s="49">
        <f t="shared" si="18"/>
        <v>1361</v>
      </c>
      <c r="BV7" s="24">
        <v>3.5</v>
      </c>
      <c r="BW7" s="86">
        <v>0</v>
      </c>
      <c r="BX7" s="88">
        <f t="shared" si="19"/>
        <v>0</v>
      </c>
      <c r="BY7" s="89">
        <f t="shared" si="20"/>
        <v>1361</v>
      </c>
      <c r="BZ7" s="5" t="s">
        <v>130</v>
      </c>
      <c r="CA7" s="33">
        <v>61389447</v>
      </c>
      <c r="CB7" s="35">
        <f t="shared" si="21"/>
        <v>10807</v>
      </c>
      <c r="CC7" s="35">
        <f t="shared" si="22"/>
        <v>96</v>
      </c>
      <c r="CD7" s="35">
        <f t="shared" si="23"/>
        <v>4020</v>
      </c>
      <c r="CE7" s="35">
        <f t="shared" si="24"/>
        <v>358</v>
      </c>
      <c r="CF7" s="35">
        <f t="shared" si="25"/>
        <v>15281</v>
      </c>
      <c r="CG7" s="7">
        <f t="shared" si="26"/>
        <v>44.3</v>
      </c>
      <c r="CH7" s="91">
        <f t="shared" si="27"/>
        <v>2774</v>
      </c>
      <c r="CI7" s="128">
        <v>769</v>
      </c>
      <c r="CJ7" s="87">
        <f t="shared" si="28"/>
        <v>3543</v>
      </c>
      <c r="CK7" s="93">
        <f t="shared" si="29"/>
        <v>18824</v>
      </c>
    </row>
    <row r="8" spans="1:89" ht="12.75">
      <c r="A8" s="5" t="s">
        <v>131</v>
      </c>
      <c r="B8" s="33">
        <v>48133035</v>
      </c>
      <c r="C8" s="35">
        <v>0</v>
      </c>
      <c r="D8" s="35">
        <v>0</v>
      </c>
      <c r="E8" s="35">
        <v>0</v>
      </c>
      <c r="F8" s="35">
        <v>0</v>
      </c>
      <c r="G8" s="49">
        <f t="shared" si="0"/>
        <v>0</v>
      </c>
      <c r="H8" s="7">
        <v>0</v>
      </c>
      <c r="I8" s="91">
        <v>0</v>
      </c>
      <c r="J8" s="92">
        <f t="shared" si="1"/>
        <v>0</v>
      </c>
      <c r="K8" s="93">
        <f t="shared" si="2"/>
        <v>0</v>
      </c>
      <c r="L8" s="5" t="s">
        <v>131</v>
      </c>
      <c r="M8" s="33">
        <v>48133035</v>
      </c>
      <c r="N8" s="35">
        <v>0</v>
      </c>
      <c r="O8" s="35">
        <v>0</v>
      </c>
      <c r="P8" s="35">
        <v>0</v>
      </c>
      <c r="Q8" s="35">
        <v>0</v>
      </c>
      <c r="R8" s="35">
        <f t="shared" si="3"/>
        <v>0</v>
      </c>
      <c r="S8" s="7">
        <v>0</v>
      </c>
      <c r="T8" s="91">
        <v>0</v>
      </c>
      <c r="U8" s="35">
        <f t="shared" si="4"/>
        <v>0</v>
      </c>
      <c r="V8" s="93">
        <f t="shared" si="5"/>
        <v>0</v>
      </c>
      <c r="W8" s="5" t="s">
        <v>131</v>
      </c>
      <c r="X8" s="33">
        <v>48133035</v>
      </c>
      <c r="Y8" s="35">
        <v>0</v>
      </c>
      <c r="Z8" s="35">
        <v>0</v>
      </c>
      <c r="AA8" s="35">
        <v>0</v>
      </c>
      <c r="AB8" s="35">
        <v>0</v>
      </c>
      <c r="AC8" s="35">
        <f t="shared" si="6"/>
        <v>0</v>
      </c>
      <c r="AD8" s="94">
        <v>0</v>
      </c>
      <c r="AE8" s="91">
        <v>0</v>
      </c>
      <c r="AF8" s="35">
        <f t="shared" si="7"/>
        <v>0</v>
      </c>
      <c r="AG8" s="93">
        <f t="shared" si="8"/>
        <v>0</v>
      </c>
      <c r="AH8" s="5" t="s">
        <v>131</v>
      </c>
      <c r="AI8" s="123">
        <v>48133035</v>
      </c>
      <c r="AJ8" s="35">
        <v>8618</v>
      </c>
      <c r="AK8" s="35">
        <v>150</v>
      </c>
      <c r="AL8" s="35">
        <v>3249</v>
      </c>
      <c r="AM8" s="35">
        <v>415</v>
      </c>
      <c r="AN8" s="35">
        <f t="shared" si="9"/>
        <v>12432</v>
      </c>
      <c r="AO8" s="7">
        <v>45.1</v>
      </c>
      <c r="AP8" s="91">
        <v>4528</v>
      </c>
      <c r="AQ8" s="35">
        <f t="shared" si="10"/>
        <v>4528</v>
      </c>
      <c r="AR8" s="93">
        <f t="shared" si="11"/>
        <v>16960</v>
      </c>
      <c r="AS8" s="5" t="s">
        <v>131</v>
      </c>
      <c r="AT8" s="33">
        <v>48133035</v>
      </c>
      <c r="AU8" s="35">
        <v>0</v>
      </c>
      <c r="AV8" s="35">
        <v>0</v>
      </c>
      <c r="AW8" s="35">
        <v>0</v>
      </c>
      <c r="AX8" s="35">
        <v>0</v>
      </c>
      <c r="AY8" s="35">
        <f t="shared" si="12"/>
        <v>0</v>
      </c>
      <c r="AZ8" s="7">
        <v>0</v>
      </c>
      <c r="BA8" s="91">
        <v>0</v>
      </c>
      <c r="BB8" s="35">
        <f t="shared" si="13"/>
        <v>0</v>
      </c>
      <c r="BC8" s="93">
        <f t="shared" si="14"/>
        <v>0</v>
      </c>
      <c r="BD8" s="5" t="s">
        <v>131</v>
      </c>
      <c r="BE8" s="33">
        <v>48133035</v>
      </c>
      <c r="BF8" s="35">
        <v>0</v>
      </c>
      <c r="BG8" s="35">
        <v>0</v>
      </c>
      <c r="BH8" s="35">
        <v>0</v>
      </c>
      <c r="BI8" s="35">
        <v>0</v>
      </c>
      <c r="BJ8" s="49">
        <f t="shared" si="15"/>
        <v>0</v>
      </c>
      <c r="BK8" s="7">
        <v>0</v>
      </c>
      <c r="BL8" s="91">
        <v>0</v>
      </c>
      <c r="BM8" s="88">
        <f t="shared" si="16"/>
        <v>0</v>
      </c>
      <c r="BN8" s="89">
        <f t="shared" si="17"/>
        <v>0</v>
      </c>
      <c r="BO8" s="5" t="s">
        <v>131</v>
      </c>
      <c r="BP8" s="33">
        <v>48133035</v>
      </c>
      <c r="BQ8" s="49">
        <v>645</v>
      </c>
      <c r="BR8" s="49">
        <v>0</v>
      </c>
      <c r="BS8" s="49">
        <v>239</v>
      </c>
      <c r="BT8" s="49">
        <v>0</v>
      </c>
      <c r="BU8" s="49">
        <f t="shared" si="18"/>
        <v>884</v>
      </c>
      <c r="BV8" s="24">
        <v>2.2</v>
      </c>
      <c r="BW8" s="86">
        <v>0</v>
      </c>
      <c r="BX8" s="88">
        <f t="shared" si="19"/>
        <v>0</v>
      </c>
      <c r="BY8" s="89">
        <f t="shared" si="20"/>
        <v>884</v>
      </c>
      <c r="BZ8" s="5" t="s">
        <v>131</v>
      </c>
      <c r="CA8" s="33">
        <v>48133035</v>
      </c>
      <c r="CB8" s="35">
        <f t="shared" si="21"/>
        <v>9263</v>
      </c>
      <c r="CC8" s="35">
        <f t="shared" si="22"/>
        <v>150</v>
      </c>
      <c r="CD8" s="35">
        <f t="shared" si="23"/>
        <v>3488</v>
      </c>
      <c r="CE8" s="35">
        <f t="shared" si="24"/>
        <v>415</v>
      </c>
      <c r="CF8" s="35">
        <f t="shared" si="25"/>
        <v>13316</v>
      </c>
      <c r="CG8" s="7">
        <f t="shared" si="26"/>
        <v>47.300000000000004</v>
      </c>
      <c r="CH8" s="91">
        <f t="shared" si="27"/>
        <v>4528</v>
      </c>
      <c r="CI8" s="128">
        <v>-90</v>
      </c>
      <c r="CJ8" s="87">
        <f t="shared" si="28"/>
        <v>4438</v>
      </c>
      <c r="CK8" s="93">
        <f t="shared" si="29"/>
        <v>17754</v>
      </c>
    </row>
    <row r="9" spans="1:89" ht="12.75">
      <c r="A9" s="5" t="s">
        <v>132</v>
      </c>
      <c r="B9" s="33">
        <v>61388149</v>
      </c>
      <c r="C9" s="35">
        <v>0</v>
      </c>
      <c r="D9" s="35">
        <v>0</v>
      </c>
      <c r="E9" s="35">
        <v>0</v>
      </c>
      <c r="F9" s="35">
        <v>0</v>
      </c>
      <c r="G9" s="49">
        <f t="shared" si="0"/>
        <v>0</v>
      </c>
      <c r="H9" s="7">
        <v>0</v>
      </c>
      <c r="I9" s="91">
        <v>0</v>
      </c>
      <c r="J9" s="92">
        <f t="shared" si="1"/>
        <v>0</v>
      </c>
      <c r="K9" s="93">
        <f t="shared" si="2"/>
        <v>0</v>
      </c>
      <c r="L9" s="5" t="s">
        <v>132</v>
      </c>
      <c r="M9" s="33">
        <v>61388149</v>
      </c>
      <c r="N9" s="35">
        <v>0</v>
      </c>
      <c r="O9" s="35">
        <v>0</v>
      </c>
      <c r="P9" s="35">
        <v>0</v>
      </c>
      <c r="Q9" s="35">
        <v>0</v>
      </c>
      <c r="R9" s="35">
        <f t="shared" si="3"/>
        <v>0</v>
      </c>
      <c r="S9" s="7">
        <v>0</v>
      </c>
      <c r="T9" s="91">
        <v>0</v>
      </c>
      <c r="U9" s="35">
        <f t="shared" si="4"/>
        <v>0</v>
      </c>
      <c r="V9" s="93">
        <f t="shared" si="5"/>
        <v>0</v>
      </c>
      <c r="W9" s="5" t="s">
        <v>132</v>
      </c>
      <c r="X9" s="33">
        <v>61388149</v>
      </c>
      <c r="Y9" s="35">
        <v>0</v>
      </c>
      <c r="Z9" s="35">
        <v>0</v>
      </c>
      <c r="AA9" s="35">
        <v>0</v>
      </c>
      <c r="AB9" s="35">
        <v>0</v>
      </c>
      <c r="AC9" s="35">
        <f t="shared" si="6"/>
        <v>0</v>
      </c>
      <c r="AD9" s="94">
        <v>0</v>
      </c>
      <c r="AE9" s="91">
        <v>0</v>
      </c>
      <c r="AF9" s="35">
        <f t="shared" si="7"/>
        <v>0</v>
      </c>
      <c r="AG9" s="93">
        <f t="shared" si="8"/>
        <v>0</v>
      </c>
      <c r="AH9" s="5" t="s">
        <v>132</v>
      </c>
      <c r="AI9" s="123">
        <v>61388149</v>
      </c>
      <c r="AJ9" s="35">
        <v>14067</v>
      </c>
      <c r="AK9" s="35">
        <v>46</v>
      </c>
      <c r="AL9" s="35">
        <v>5242</v>
      </c>
      <c r="AM9" s="35">
        <v>272</v>
      </c>
      <c r="AN9" s="35">
        <f t="shared" si="9"/>
        <v>19627</v>
      </c>
      <c r="AO9" s="7">
        <v>63.7</v>
      </c>
      <c r="AP9" s="91">
        <v>5276</v>
      </c>
      <c r="AQ9" s="35">
        <f t="shared" si="10"/>
        <v>5276</v>
      </c>
      <c r="AR9" s="93">
        <f t="shared" si="11"/>
        <v>24903</v>
      </c>
      <c r="AS9" s="5" t="s">
        <v>132</v>
      </c>
      <c r="AT9" s="33">
        <v>61388149</v>
      </c>
      <c r="AU9" s="35">
        <v>0</v>
      </c>
      <c r="AV9" s="35">
        <v>0</v>
      </c>
      <c r="AW9" s="35">
        <v>0</v>
      </c>
      <c r="AX9" s="35">
        <v>0</v>
      </c>
      <c r="AY9" s="35">
        <f t="shared" si="12"/>
        <v>0</v>
      </c>
      <c r="AZ9" s="7">
        <v>0</v>
      </c>
      <c r="BA9" s="91">
        <v>0</v>
      </c>
      <c r="BB9" s="35">
        <f t="shared" si="13"/>
        <v>0</v>
      </c>
      <c r="BC9" s="93">
        <f t="shared" si="14"/>
        <v>0</v>
      </c>
      <c r="BD9" s="5" t="s">
        <v>132</v>
      </c>
      <c r="BE9" s="33">
        <v>61388149</v>
      </c>
      <c r="BF9" s="35">
        <v>0</v>
      </c>
      <c r="BG9" s="35">
        <v>0</v>
      </c>
      <c r="BH9" s="35">
        <v>0</v>
      </c>
      <c r="BI9" s="35">
        <v>0</v>
      </c>
      <c r="BJ9" s="49">
        <f t="shared" si="15"/>
        <v>0</v>
      </c>
      <c r="BK9" s="7">
        <v>0</v>
      </c>
      <c r="BL9" s="91">
        <v>0</v>
      </c>
      <c r="BM9" s="88">
        <f t="shared" si="16"/>
        <v>0</v>
      </c>
      <c r="BN9" s="89">
        <f t="shared" si="17"/>
        <v>0</v>
      </c>
      <c r="BO9" s="5" t="s">
        <v>132</v>
      </c>
      <c r="BP9" s="33">
        <v>61388149</v>
      </c>
      <c r="BQ9" s="49">
        <v>407</v>
      </c>
      <c r="BR9" s="49">
        <v>0</v>
      </c>
      <c r="BS9" s="49">
        <v>151</v>
      </c>
      <c r="BT9" s="49">
        <v>0</v>
      </c>
      <c r="BU9" s="49">
        <f t="shared" si="18"/>
        <v>558</v>
      </c>
      <c r="BV9" s="24">
        <v>1.3</v>
      </c>
      <c r="BW9" s="86">
        <v>0</v>
      </c>
      <c r="BX9" s="88">
        <f t="shared" si="19"/>
        <v>0</v>
      </c>
      <c r="BY9" s="89">
        <f t="shared" si="20"/>
        <v>558</v>
      </c>
      <c r="BZ9" s="5" t="s">
        <v>132</v>
      </c>
      <c r="CA9" s="33">
        <v>61388149</v>
      </c>
      <c r="CB9" s="35">
        <f t="shared" si="21"/>
        <v>14474</v>
      </c>
      <c r="CC9" s="35">
        <f t="shared" si="22"/>
        <v>46</v>
      </c>
      <c r="CD9" s="35">
        <f t="shared" si="23"/>
        <v>5393</v>
      </c>
      <c r="CE9" s="35">
        <f t="shared" si="24"/>
        <v>272</v>
      </c>
      <c r="CF9" s="35">
        <f t="shared" si="25"/>
        <v>20185</v>
      </c>
      <c r="CG9" s="7">
        <f t="shared" si="26"/>
        <v>65</v>
      </c>
      <c r="CH9" s="91">
        <f t="shared" si="27"/>
        <v>5276</v>
      </c>
      <c r="CI9" s="128">
        <v>150</v>
      </c>
      <c r="CJ9" s="87">
        <f t="shared" si="28"/>
        <v>5426</v>
      </c>
      <c r="CK9" s="93">
        <f t="shared" si="29"/>
        <v>25611</v>
      </c>
    </row>
    <row r="10" spans="1:89" ht="12.75">
      <c r="A10" s="5" t="s">
        <v>133</v>
      </c>
      <c r="B10" s="33">
        <v>70845883</v>
      </c>
      <c r="C10" s="35">
        <v>0</v>
      </c>
      <c r="D10" s="35">
        <v>0</v>
      </c>
      <c r="E10" s="35">
        <v>0</v>
      </c>
      <c r="F10" s="35">
        <v>0</v>
      </c>
      <c r="G10" s="49">
        <f t="shared" si="0"/>
        <v>0</v>
      </c>
      <c r="H10" s="7">
        <v>0</v>
      </c>
      <c r="I10" s="91">
        <v>0</v>
      </c>
      <c r="J10" s="92">
        <f t="shared" si="1"/>
        <v>0</v>
      </c>
      <c r="K10" s="93">
        <f t="shared" si="2"/>
        <v>0</v>
      </c>
      <c r="L10" s="5" t="s">
        <v>133</v>
      </c>
      <c r="M10" s="33">
        <v>70845883</v>
      </c>
      <c r="N10" s="35">
        <v>2825</v>
      </c>
      <c r="O10" s="35">
        <v>20</v>
      </c>
      <c r="P10" s="35">
        <v>1060</v>
      </c>
      <c r="Q10" s="35">
        <v>130</v>
      </c>
      <c r="R10" s="35">
        <f t="shared" si="3"/>
        <v>4035</v>
      </c>
      <c r="S10" s="7">
        <v>10.3</v>
      </c>
      <c r="T10" s="91">
        <v>477</v>
      </c>
      <c r="U10" s="35">
        <f t="shared" si="4"/>
        <v>477</v>
      </c>
      <c r="V10" s="93">
        <f t="shared" si="5"/>
        <v>4512</v>
      </c>
      <c r="W10" s="5" t="s">
        <v>133</v>
      </c>
      <c r="X10" s="33">
        <v>70845883</v>
      </c>
      <c r="Y10" s="35">
        <v>0</v>
      </c>
      <c r="Z10" s="35">
        <v>0</v>
      </c>
      <c r="AA10" s="35">
        <v>0</v>
      </c>
      <c r="AB10" s="35">
        <v>0</v>
      </c>
      <c r="AC10" s="35">
        <f t="shared" si="6"/>
        <v>0</v>
      </c>
      <c r="AD10" s="94">
        <v>0</v>
      </c>
      <c r="AE10" s="91">
        <v>0</v>
      </c>
      <c r="AF10" s="35">
        <f t="shared" si="7"/>
        <v>0</v>
      </c>
      <c r="AG10" s="93">
        <f t="shared" si="8"/>
        <v>0</v>
      </c>
      <c r="AH10" s="5" t="s">
        <v>133</v>
      </c>
      <c r="AI10" s="123">
        <v>70845883</v>
      </c>
      <c r="AJ10" s="35">
        <v>0</v>
      </c>
      <c r="AK10" s="35">
        <v>0</v>
      </c>
      <c r="AL10" s="35">
        <v>0</v>
      </c>
      <c r="AM10" s="35">
        <v>0</v>
      </c>
      <c r="AN10" s="35">
        <f t="shared" si="9"/>
        <v>0</v>
      </c>
      <c r="AO10" s="7">
        <v>0</v>
      </c>
      <c r="AP10" s="91">
        <v>0</v>
      </c>
      <c r="AQ10" s="35">
        <f t="shared" si="10"/>
        <v>0</v>
      </c>
      <c r="AR10" s="93">
        <f t="shared" si="11"/>
        <v>0</v>
      </c>
      <c r="AS10" s="5" t="s">
        <v>133</v>
      </c>
      <c r="AT10" s="33">
        <v>70845883</v>
      </c>
      <c r="AU10" s="35">
        <v>0</v>
      </c>
      <c r="AV10" s="35">
        <v>0</v>
      </c>
      <c r="AW10" s="35">
        <v>0</v>
      </c>
      <c r="AX10" s="35">
        <v>0</v>
      </c>
      <c r="AY10" s="35">
        <f t="shared" si="12"/>
        <v>0</v>
      </c>
      <c r="AZ10" s="7">
        <v>0</v>
      </c>
      <c r="BA10" s="91">
        <v>0</v>
      </c>
      <c r="BB10" s="35">
        <f t="shared" si="13"/>
        <v>0</v>
      </c>
      <c r="BC10" s="93">
        <f t="shared" si="14"/>
        <v>0</v>
      </c>
      <c r="BD10" s="5" t="s">
        <v>133</v>
      </c>
      <c r="BE10" s="33">
        <v>70845883</v>
      </c>
      <c r="BF10" s="35">
        <v>0</v>
      </c>
      <c r="BG10" s="35">
        <v>0</v>
      </c>
      <c r="BH10" s="35">
        <v>0</v>
      </c>
      <c r="BI10" s="35">
        <v>0</v>
      </c>
      <c r="BJ10" s="49">
        <f t="shared" si="15"/>
        <v>0</v>
      </c>
      <c r="BK10" s="7">
        <v>0</v>
      </c>
      <c r="BL10" s="91">
        <v>0</v>
      </c>
      <c r="BM10" s="88">
        <f t="shared" si="16"/>
        <v>0</v>
      </c>
      <c r="BN10" s="89">
        <f t="shared" si="17"/>
        <v>0</v>
      </c>
      <c r="BO10" s="5" t="s">
        <v>133</v>
      </c>
      <c r="BP10" s="33">
        <v>70845883</v>
      </c>
      <c r="BQ10" s="49">
        <v>0</v>
      </c>
      <c r="BR10" s="49">
        <v>0</v>
      </c>
      <c r="BS10" s="49">
        <v>0</v>
      </c>
      <c r="BT10" s="49">
        <v>0</v>
      </c>
      <c r="BU10" s="49">
        <f t="shared" si="18"/>
        <v>0</v>
      </c>
      <c r="BV10" s="24">
        <v>0</v>
      </c>
      <c r="BW10" s="86">
        <v>0</v>
      </c>
      <c r="BX10" s="88">
        <f t="shared" si="19"/>
        <v>0</v>
      </c>
      <c r="BY10" s="89">
        <f t="shared" si="20"/>
        <v>0</v>
      </c>
      <c r="BZ10" s="5" t="s">
        <v>133</v>
      </c>
      <c r="CA10" s="33">
        <v>70845883</v>
      </c>
      <c r="CB10" s="35">
        <f t="shared" si="21"/>
        <v>2825</v>
      </c>
      <c r="CC10" s="35">
        <f t="shared" si="22"/>
        <v>20</v>
      </c>
      <c r="CD10" s="35">
        <f t="shared" si="23"/>
        <v>1060</v>
      </c>
      <c r="CE10" s="35">
        <f t="shared" si="24"/>
        <v>130</v>
      </c>
      <c r="CF10" s="35">
        <f t="shared" si="25"/>
        <v>4035</v>
      </c>
      <c r="CG10" s="7">
        <f t="shared" si="26"/>
        <v>10.3</v>
      </c>
      <c r="CH10" s="91">
        <f t="shared" si="27"/>
        <v>477</v>
      </c>
      <c r="CI10" s="128">
        <v>0</v>
      </c>
      <c r="CJ10" s="87">
        <f t="shared" si="28"/>
        <v>477</v>
      </c>
      <c r="CK10" s="93">
        <f t="shared" si="29"/>
        <v>4512</v>
      </c>
    </row>
    <row r="11" spans="1:89" ht="12.75">
      <c r="A11" s="5" t="s">
        <v>134</v>
      </c>
      <c r="B11" s="33">
        <v>70922306</v>
      </c>
      <c r="C11" s="35">
        <v>0</v>
      </c>
      <c r="D11" s="35">
        <v>0</v>
      </c>
      <c r="E11" s="35">
        <v>0</v>
      </c>
      <c r="F11" s="35">
        <v>0</v>
      </c>
      <c r="G11" s="49">
        <f t="shared" si="0"/>
        <v>0</v>
      </c>
      <c r="H11" s="7">
        <v>0</v>
      </c>
      <c r="I11" s="91">
        <v>0</v>
      </c>
      <c r="J11" s="92">
        <f t="shared" si="1"/>
        <v>0</v>
      </c>
      <c r="K11" s="93">
        <f t="shared" si="2"/>
        <v>0</v>
      </c>
      <c r="L11" s="5" t="s">
        <v>134</v>
      </c>
      <c r="M11" s="33">
        <v>70922306</v>
      </c>
      <c r="N11" s="35">
        <v>6245</v>
      </c>
      <c r="O11" s="35">
        <v>60</v>
      </c>
      <c r="P11" s="35">
        <v>2335</v>
      </c>
      <c r="Q11" s="35">
        <v>143</v>
      </c>
      <c r="R11" s="35">
        <f t="shared" si="3"/>
        <v>8783</v>
      </c>
      <c r="S11" s="7">
        <v>26.4</v>
      </c>
      <c r="T11" s="91">
        <v>2592</v>
      </c>
      <c r="U11" s="35">
        <f t="shared" si="4"/>
        <v>2592</v>
      </c>
      <c r="V11" s="93">
        <f t="shared" si="5"/>
        <v>11375</v>
      </c>
      <c r="W11" s="5" t="s">
        <v>134</v>
      </c>
      <c r="X11" s="33">
        <v>70922306</v>
      </c>
      <c r="Y11" s="35">
        <v>0</v>
      </c>
      <c r="Z11" s="35">
        <v>0</v>
      </c>
      <c r="AA11" s="35">
        <v>0</v>
      </c>
      <c r="AB11" s="35">
        <v>0</v>
      </c>
      <c r="AC11" s="35">
        <f t="shared" si="6"/>
        <v>0</v>
      </c>
      <c r="AD11" s="94">
        <v>0</v>
      </c>
      <c r="AE11" s="91">
        <v>0</v>
      </c>
      <c r="AF11" s="35">
        <f t="shared" si="7"/>
        <v>0</v>
      </c>
      <c r="AG11" s="93">
        <f t="shared" si="8"/>
        <v>0</v>
      </c>
      <c r="AH11" s="5" t="s">
        <v>134</v>
      </c>
      <c r="AI11" s="123">
        <v>70922306</v>
      </c>
      <c r="AJ11" s="35">
        <v>0</v>
      </c>
      <c r="AK11" s="35">
        <v>0</v>
      </c>
      <c r="AL11" s="35">
        <v>0</v>
      </c>
      <c r="AM11" s="35">
        <v>0</v>
      </c>
      <c r="AN11" s="35">
        <f t="shared" si="9"/>
        <v>0</v>
      </c>
      <c r="AO11" s="7">
        <v>0</v>
      </c>
      <c r="AP11" s="91">
        <v>0</v>
      </c>
      <c r="AQ11" s="35">
        <f t="shared" si="10"/>
        <v>0</v>
      </c>
      <c r="AR11" s="93">
        <f t="shared" si="11"/>
        <v>0</v>
      </c>
      <c r="AS11" s="5" t="s">
        <v>134</v>
      </c>
      <c r="AT11" s="33">
        <v>70922306</v>
      </c>
      <c r="AU11" s="35">
        <v>0</v>
      </c>
      <c r="AV11" s="35">
        <v>0</v>
      </c>
      <c r="AW11" s="35">
        <v>0</v>
      </c>
      <c r="AX11" s="35">
        <v>0</v>
      </c>
      <c r="AY11" s="35">
        <f t="shared" si="12"/>
        <v>0</v>
      </c>
      <c r="AZ11" s="7">
        <v>0</v>
      </c>
      <c r="BA11" s="91">
        <v>0</v>
      </c>
      <c r="BB11" s="35">
        <f t="shared" si="13"/>
        <v>0</v>
      </c>
      <c r="BC11" s="93">
        <f t="shared" si="14"/>
        <v>0</v>
      </c>
      <c r="BD11" s="5" t="s">
        <v>134</v>
      </c>
      <c r="BE11" s="33">
        <v>70922306</v>
      </c>
      <c r="BF11" s="35">
        <v>0</v>
      </c>
      <c r="BG11" s="35">
        <v>0</v>
      </c>
      <c r="BH11" s="35">
        <v>0</v>
      </c>
      <c r="BI11" s="35">
        <v>0</v>
      </c>
      <c r="BJ11" s="49">
        <f t="shared" si="15"/>
        <v>0</v>
      </c>
      <c r="BK11" s="7">
        <v>0</v>
      </c>
      <c r="BL11" s="91">
        <v>0</v>
      </c>
      <c r="BM11" s="88">
        <f t="shared" si="16"/>
        <v>0</v>
      </c>
      <c r="BN11" s="89">
        <f t="shared" si="17"/>
        <v>0</v>
      </c>
      <c r="BO11" s="5" t="s">
        <v>134</v>
      </c>
      <c r="BP11" s="33">
        <v>70922306</v>
      </c>
      <c r="BQ11" s="49">
        <v>0</v>
      </c>
      <c r="BR11" s="49">
        <v>0</v>
      </c>
      <c r="BS11" s="49">
        <v>0</v>
      </c>
      <c r="BT11" s="49">
        <v>0</v>
      </c>
      <c r="BU11" s="49">
        <f t="shared" si="18"/>
        <v>0</v>
      </c>
      <c r="BV11" s="24">
        <v>0</v>
      </c>
      <c r="BW11" s="86">
        <v>0</v>
      </c>
      <c r="BX11" s="88">
        <f t="shared" si="19"/>
        <v>0</v>
      </c>
      <c r="BY11" s="89">
        <f t="shared" si="20"/>
        <v>0</v>
      </c>
      <c r="BZ11" s="5" t="s">
        <v>134</v>
      </c>
      <c r="CA11" s="33">
        <v>70922306</v>
      </c>
      <c r="CB11" s="35">
        <f t="shared" si="21"/>
        <v>6245</v>
      </c>
      <c r="CC11" s="35">
        <f t="shared" si="22"/>
        <v>60</v>
      </c>
      <c r="CD11" s="35">
        <f t="shared" si="23"/>
        <v>2335</v>
      </c>
      <c r="CE11" s="35">
        <f t="shared" si="24"/>
        <v>143</v>
      </c>
      <c r="CF11" s="35">
        <f t="shared" si="25"/>
        <v>8783</v>
      </c>
      <c r="CG11" s="7">
        <f t="shared" si="26"/>
        <v>26.4</v>
      </c>
      <c r="CH11" s="91">
        <f t="shared" si="27"/>
        <v>2592</v>
      </c>
      <c r="CI11" s="128">
        <v>395.5</v>
      </c>
      <c r="CJ11" s="87">
        <f t="shared" si="28"/>
        <v>2987.5</v>
      </c>
      <c r="CK11" s="93">
        <f t="shared" si="29"/>
        <v>11770.5</v>
      </c>
    </row>
    <row r="12" spans="1:89" ht="12.75">
      <c r="A12" s="5" t="s">
        <v>135</v>
      </c>
      <c r="B12" s="33">
        <v>48135411</v>
      </c>
      <c r="C12" s="35">
        <v>0</v>
      </c>
      <c r="D12" s="35">
        <v>0</v>
      </c>
      <c r="E12" s="35">
        <v>0</v>
      </c>
      <c r="F12" s="35">
        <v>0</v>
      </c>
      <c r="G12" s="49">
        <f t="shared" si="0"/>
        <v>0</v>
      </c>
      <c r="H12" s="7">
        <v>0</v>
      </c>
      <c r="I12" s="91">
        <v>0</v>
      </c>
      <c r="J12" s="92">
        <f t="shared" si="1"/>
        <v>0</v>
      </c>
      <c r="K12" s="93">
        <f t="shared" si="2"/>
        <v>0</v>
      </c>
      <c r="L12" s="5" t="s">
        <v>135</v>
      </c>
      <c r="M12" s="33">
        <v>48135411</v>
      </c>
      <c r="N12" s="35">
        <v>9597</v>
      </c>
      <c r="O12" s="35">
        <v>130</v>
      </c>
      <c r="P12" s="35">
        <v>3606</v>
      </c>
      <c r="Q12" s="35">
        <v>399</v>
      </c>
      <c r="R12" s="35">
        <f t="shared" si="3"/>
        <v>13732</v>
      </c>
      <c r="S12" s="7">
        <v>40.2</v>
      </c>
      <c r="T12" s="91">
        <v>4770</v>
      </c>
      <c r="U12" s="35">
        <f t="shared" si="4"/>
        <v>4770</v>
      </c>
      <c r="V12" s="93">
        <f t="shared" si="5"/>
        <v>18502</v>
      </c>
      <c r="W12" s="5" t="s">
        <v>135</v>
      </c>
      <c r="X12" s="33">
        <v>48135411</v>
      </c>
      <c r="Y12" s="35">
        <v>0</v>
      </c>
      <c r="Z12" s="35">
        <v>0</v>
      </c>
      <c r="AA12" s="35">
        <v>0</v>
      </c>
      <c r="AB12" s="35">
        <v>0</v>
      </c>
      <c r="AC12" s="35">
        <f t="shared" si="6"/>
        <v>0</v>
      </c>
      <c r="AD12" s="94">
        <v>0</v>
      </c>
      <c r="AE12" s="91">
        <v>0</v>
      </c>
      <c r="AF12" s="35">
        <f t="shared" si="7"/>
        <v>0</v>
      </c>
      <c r="AG12" s="93">
        <f t="shared" si="8"/>
        <v>0</v>
      </c>
      <c r="AH12" s="5" t="s">
        <v>135</v>
      </c>
      <c r="AI12" s="123">
        <v>48135411</v>
      </c>
      <c r="AJ12" s="35">
        <v>0</v>
      </c>
      <c r="AK12" s="35">
        <v>0</v>
      </c>
      <c r="AL12" s="35">
        <v>0</v>
      </c>
      <c r="AM12" s="35">
        <v>0</v>
      </c>
      <c r="AN12" s="35">
        <f t="shared" si="9"/>
        <v>0</v>
      </c>
      <c r="AO12" s="7">
        <v>0</v>
      </c>
      <c r="AP12" s="91">
        <v>0</v>
      </c>
      <c r="AQ12" s="35">
        <f t="shared" si="10"/>
        <v>0</v>
      </c>
      <c r="AR12" s="93">
        <f t="shared" si="11"/>
        <v>0</v>
      </c>
      <c r="AS12" s="5" t="s">
        <v>135</v>
      </c>
      <c r="AT12" s="33">
        <v>48135411</v>
      </c>
      <c r="AU12" s="35">
        <v>0</v>
      </c>
      <c r="AV12" s="35">
        <v>0</v>
      </c>
      <c r="AW12" s="35">
        <v>0</v>
      </c>
      <c r="AX12" s="35">
        <v>0</v>
      </c>
      <c r="AY12" s="35">
        <f t="shared" si="12"/>
        <v>0</v>
      </c>
      <c r="AZ12" s="7">
        <v>0</v>
      </c>
      <c r="BA12" s="91">
        <v>0</v>
      </c>
      <c r="BB12" s="35">
        <f t="shared" si="13"/>
        <v>0</v>
      </c>
      <c r="BC12" s="93">
        <f t="shared" si="14"/>
        <v>0</v>
      </c>
      <c r="BD12" s="5" t="s">
        <v>135</v>
      </c>
      <c r="BE12" s="33">
        <v>48135411</v>
      </c>
      <c r="BF12" s="35">
        <v>0</v>
      </c>
      <c r="BG12" s="35">
        <v>0</v>
      </c>
      <c r="BH12" s="35">
        <v>0</v>
      </c>
      <c r="BI12" s="35">
        <v>0</v>
      </c>
      <c r="BJ12" s="49">
        <f t="shared" si="15"/>
        <v>0</v>
      </c>
      <c r="BK12" s="7">
        <v>0</v>
      </c>
      <c r="BL12" s="91">
        <v>0</v>
      </c>
      <c r="BM12" s="88">
        <f t="shared" si="16"/>
        <v>0</v>
      </c>
      <c r="BN12" s="89">
        <f t="shared" si="17"/>
        <v>0</v>
      </c>
      <c r="BO12" s="5" t="s">
        <v>135</v>
      </c>
      <c r="BP12" s="33">
        <v>48135411</v>
      </c>
      <c r="BQ12" s="49">
        <v>0</v>
      </c>
      <c r="BR12" s="49">
        <v>0</v>
      </c>
      <c r="BS12" s="49">
        <v>0</v>
      </c>
      <c r="BT12" s="49">
        <v>0</v>
      </c>
      <c r="BU12" s="49">
        <f t="shared" si="18"/>
        <v>0</v>
      </c>
      <c r="BV12" s="24">
        <v>0</v>
      </c>
      <c r="BW12" s="86">
        <v>0</v>
      </c>
      <c r="BX12" s="88">
        <f t="shared" si="19"/>
        <v>0</v>
      </c>
      <c r="BY12" s="89">
        <f t="shared" si="20"/>
        <v>0</v>
      </c>
      <c r="BZ12" s="5" t="s">
        <v>135</v>
      </c>
      <c r="CA12" s="33">
        <v>48135411</v>
      </c>
      <c r="CB12" s="35">
        <f t="shared" si="21"/>
        <v>9597</v>
      </c>
      <c r="CC12" s="35">
        <f t="shared" si="22"/>
        <v>130</v>
      </c>
      <c r="CD12" s="35">
        <f t="shared" si="23"/>
        <v>3606</v>
      </c>
      <c r="CE12" s="35">
        <f t="shared" si="24"/>
        <v>399</v>
      </c>
      <c r="CF12" s="35">
        <f t="shared" si="25"/>
        <v>13732</v>
      </c>
      <c r="CG12" s="7">
        <f t="shared" si="26"/>
        <v>40.2</v>
      </c>
      <c r="CH12" s="91">
        <f t="shared" si="27"/>
        <v>4770</v>
      </c>
      <c r="CI12" s="128">
        <v>-22</v>
      </c>
      <c r="CJ12" s="87">
        <f t="shared" si="28"/>
        <v>4748</v>
      </c>
      <c r="CK12" s="93">
        <f t="shared" si="29"/>
        <v>18480</v>
      </c>
    </row>
    <row r="13" spans="1:89" ht="12.75">
      <c r="A13" s="5" t="s">
        <v>136</v>
      </c>
      <c r="B13" s="33">
        <v>60446714</v>
      </c>
      <c r="C13" s="35">
        <v>0</v>
      </c>
      <c r="D13" s="35">
        <v>0</v>
      </c>
      <c r="E13" s="35">
        <v>0</v>
      </c>
      <c r="F13" s="35">
        <v>0</v>
      </c>
      <c r="G13" s="49">
        <f t="shared" si="0"/>
        <v>0</v>
      </c>
      <c r="H13" s="7">
        <v>0</v>
      </c>
      <c r="I13" s="91">
        <v>0</v>
      </c>
      <c r="J13" s="92">
        <f t="shared" si="1"/>
        <v>0</v>
      </c>
      <c r="K13" s="93">
        <f t="shared" si="2"/>
        <v>0</v>
      </c>
      <c r="L13" s="5" t="s">
        <v>136</v>
      </c>
      <c r="M13" s="33">
        <v>60446714</v>
      </c>
      <c r="N13" s="35">
        <v>6191</v>
      </c>
      <c r="O13" s="35">
        <v>0</v>
      </c>
      <c r="P13" s="35">
        <v>2305</v>
      </c>
      <c r="Q13" s="35">
        <v>425</v>
      </c>
      <c r="R13" s="35">
        <f t="shared" si="3"/>
        <v>8921</v>
      </c>
      <c r="S13" s="7">
        <v>23.5</v>
      </c>
      <c r="T13" s="91">
        <v>617</v>
      </c>
      <c r="U13" s="35">
        <f t="shared" si="4"/>
        <v>617</v>
      </c>
      <c r="V13" s="93">
        <f t="shared" si="5"/>
        <v>9538</v>
      </c>
      <c r="W13" s="5" t="s">
        <v>136</v>
      </c>
      <c r="X13" s="33">
        <v>60446714</v>
      </c>
      <c r="Y13" s="35">
        <v>0</v>
      </c>
      <c r="Z13" s="35">
        <v>0</v>
      </c>
      <c r="AA13" s="35">
        <v>0</v>
      </c>
      <c r="AB13" s="35">
        <v>0</v>
      </c>
      <c r="AC13" s="35">
        <f t="shared" si="6"/>
        <v>0</v>
      </c>
      <c r="AD13" s="94">
        <v>0</v>
      </c>
      <c r="AE13" s="91">
        <v>0</v>
      </c>
      <c r="AF13" s="35">
        <f t="shared" si="7"/>
        <v>0</v>
      </c>
      <c r="AG13" s="93">
        <f t="shared" si="8"/>
        <v>0</v>
      </c>
      <c r="AH13" s="5" t="s">
        <v>136</v>
      </c>
      <c r="AI13" s="123">
        <v>60446714</v>
      </c>
      <c r="AJ13" s="35">
        <v>0</v>
      </c>
      <c r="AK13" s="35">
        <v>0</v>
      </c>
      <c r="AL13" s="35">
        <v>0</v>
      </c>
      <c r="AM13" s="35">
        <v>0</v>
      </c>
      <c r="AN13" s="35">
        <f t="shared" si="9"/>
        <v>0</v>
      </c>
      <c r="AO13" s="7">
        <v>0</v>
      </c>
      <c r="AP13" s="91">
        <v>0</v>
      </c>
      <c r="AQ13" s="35">
        <f t="shared" si="10"/>
        <v>0</v>
      </c>
      <c r="AR13" s="93">
        <f t="shared" si="11"/>
        <v>0</v>
      </c>
      <c r="AS13" s="5" t="s">
        <v>136</v>
      </c>
      <c r="AT13" s="33">
        <v>60446714</v>
      </c>
      <c r="AU13" s="35">
        <v>0</v>
      </c>
      <c r="AV13" s="35">
        <v>0</v>
      </c>
      <c r="AW13" s="35">
        <v>0</v>
      </c>
      <c r="AX13" s="35">
        <v>0</v>
      </c>
      <c r="AY13" s="35">
        <f t="shared" si="12"/>
        <v>0</v>
      </c>
      <c r="AZ13" s="7">
        <v>0</v>
      </c>
      <c r="BA13" s="91">
        <v>0</v>
      </c>
      <c r="BB13" s="35">
        <f t="shared" si="13"/>
        <v>0</v>
      </c>
      <c r="BC13" s="93">
        <f t="shared" si="14"/>
        <v>0</v>
      </c>
      <c r="BD13" s="5" t="s">
        <v>136</v>
      </c>
      <c r="BE13" s="33">
        <v>60446714</v>
      </c>
      <c r="BF13" s="35">
        <v>0</v>
      </c>
      <c r="BG13" s="35">
        <v>0</v>
      </c>
      <c r="BH13" s="35">
        <v>0</v>
      </c>
      <c r="BI13" s="35">
        <v>0</v>
      </c>
      <c r="BJ13" s="49">
        <f t="shared" si="15"/>
        <v>0</v>
      </c>
      <c r="BK13" s="7">
        <v>0</v>
      </c>
      <c r="BL13" s="91">
        <v>0</v>
      </c>
      <c r="BM13" s="88">
        <f t="shared" si="16"/>
        <v>0</v>
      </c>
      <c r="BN13" s="89">
        <f t="shared" si="17"/>
        <v>0</v>
      </c>
      <c r="BO13" s="5" t="s">
        <v>136</v>
      </c>
      <c r="BP13" s="33">
        <v>60446714</v>
      </c>
      <c r="BQ13" s="49">
        <v>0</v>
      </c>
      <c r="BR13" s="49">
        <v>0</v>
      </c>
      <c r="BS13" s="49">
        <v>0</v>
      </c>
      <c r="BT13" s="49">
        <v>0</v>
      </c>
      <c r="BU13" s="49">
        <f t="shared" si="18"/>
        <v>0</v>
      </c>
      <c r="BV13" s="24">
        <v>0</v>
      </c>
      <c r="BW13" s="86">
        <v>0</v>
      </c>
      <c r="BX13" s="88">
        <f t="shared" si="19"/>
        <v>0</v>
      </c>
      <c r="BY13" s="89">
        <f t="shared" si="20"/>
        <v>0</v>
      </c>
      <c r="BZ13" s="5" t="s">
        <v>136</v>
      </c>
      <c r="CA13" s="33">
        <v>60446714</v>
      </c>
      <c r="CB13" s="35">
        <f t="shared" si="21"/>
        <v>6191</v>
      </c>
      <c r="CC13" s="35">
        <f t="shared" si="22"/>
        <v>0</v>
      </c>
      <c r="CD13" s="35">
        <f t="shared" si="23"/>
        <v>2305</v>
      </c>
      <c r="CE13" s="35">
        <f t="shared" si="24"/>
        <v>425</v>
      </c>
      <c r="CF13" s="35">
        <f t="shared" si="25"/>
        <v>8921</v>
      </c>
      <c r="CG13" s="7">
        <f t="shared" si="26"/>
        <v>23.5</v>
      </c>
      <c r="CH13" s="91">
        <f t="shared" si="27"/>
        <v>617</v>
      </c>
      <c r="CI13" s="128">
        <v>0</v>
      </c>
      <c r="CJ13" s="87">
        <f t="shared" si="28"/>
        <v>617</v>
      </c>
      <c r="CK13" s="93">
        <f t="shared" si="29"/>
        <v>9538</v>
      </c>
    </row>
    <row r="14" spans="1:89" ht="12.75">
      <c r="A14" s="5" t="s">
        <v>137</v>
      </c>
      <c r="B14" s="33">
        <v>60446170</v>
      </c>
      <c r="C14" s="35">
        <v>0</v>
      </c>
      <c r="D14" s="35">
        <v>0</v>
      </c>
      <c r="E14" s="35">
        <v>0</v>
      </c>
      <c r="F14" s="35">
        <v>0</v>
      </c>
      <c r="G14" s="49">
        <f t="shared" si="0"/>
        <v>0</v>
      </c>
      <c r="H14" s="7">
        <v>0</v>
      </c>
      <c r="I14" s="91">
        <v>0</v>
      </c>
      <c r="J14" s="92">
        <f t="shared" si="1"/>
        <v>0</v>
      </c>
      <c r="K14" s="93">
        <f t="shared" si="2"/>
        <v>0</v>
      </c>
      <c r="L14" s="5" t="s">
        <v>137</v>
      </c>
      <c r="M14" s="33">
        <v>60446170</v>
      </c>
      <c r="N14" s="35">
        <v>6143</v>
      </c>
      <c r="O14" s="35">
        <v>20</v>
      </c>
      <c r="P14" s="35">
        <v>2289</v>
      </c>
      <c r="Q14" s="35">
        <v>181</v>
      </c>
      <c r="R14" s="35">
        <f t="shared" si="3"/>
        <v>8633</v>
      </c>
      <c r="S14" s="7">
        <v>25.9</v>
      </c>
      <c r="T14" s="91">
        <v>778</v>
      </c>
      <c r="U14" s="35">
        <f t="shared" si="4"/>
        <v>778</v>
      </c>
      <c r="V14" s="93">
        <f t="shared" si="5"/>
        <v>9411</v>
      </c>
      <c r="W14" s="5" t="s">
        <v>137</v>
      </c>
      <c r="X14" s="33">
        <v>60446170</v>
      </c>
      <c r="Y14" s="35">
        <v>0</v>
      </c>
      <c r="Z14" s="35">
        <v>0</v>
      </c>
      <c r="AA14" s="35">
        <v>0</v>
      </c>
      <c r="AB14" s="35">
        <v>0</v>
      </c>
      <c r="AC14" s="35">
        <f t="shared" si="6"/>
        <v>0</v>
      </c>
      <c r="AD14" s="94">
        <v>0</v>
      </c>
      <c r="AE14" s="91">
        <v>0</v>
      </c>
      <c r="AF14" s="35">
        <f t="shared" si="7"/>
        <v>0</v>
      </c>
      <c r="AG14" s="93">
        <f t="shared" si="8"/>
        <v>0</v>
      </c>
      <c r="AH14" s="5" t="s">
        <v>137</v>
      </c>
      <c r="AI14" s="123">
        <v>60446170</v>
      </c>
      <c r="AJ14" s="35">
        <v>0</v>
      </c>
      <c r="AK14" s="35">
        <v>0</v>
      </c>
      <c r="AL14" s="35">
        <v>0</v>
      </c>
      <c r="AM14" s="35">
        <v>0</v>
      </c>
      <c r="AN14" s="35">
        <f t="shared" si="9"/>
        <v>0</v>
      </c>
      <c r="AO14" s="7">
        <v>0</v>
      </c>
      <c r="AP14" s="91">
        <v>0</v>
      </c>
      <c r="AQ14" s="35">
        <f t="shared" si="10"/>
        <v>0</v>
      </c>
      <c r="AR14" s="93">
        <f t="shared" si="11"/>
        <v>0</v>
      </c>
      <c r="AS14" s="5" t="s">
        <v>137</v>
      </c>
      <c r="AT14" s="33">
        <v>60446170</v>
      </c>
      <c r="AU14" s="35">
        <v>0</v>
      </c>
      <c r="AV14" s="35">
        <v>0</v>
      </c>
      <c r="AW14" s="35">
        <v>0</v>
      </c>
      <c r="AX14" s="35">
        <v>0</v>
      </c>
      <c r="AY14" s="35">
        <f t="shared" si="12"/>
        <v>0</v>
      </c>
      <c r="AZ14" s="7">
        <v>0</v>
      </c>
      <c r="BA14" s="91">
        <v>0</v>
      </c>
      <c r="BB14" s="35">
        <f t="shared" si="13"/>
        <v>0</v>
      </c>
      <c r="BC14" s="93">
        <f t="shared" si="14"/>
        <v>0</v>
      </c>
      <c r="BD14" s="5" t="s">
        <v>137</v>
      </c>
      <c r="BE14" s="33">
        <v>60446170</v>
      </c>
      <c r="BF14" s="35">
        <v>0</v>
      </c>
      <c r="BG14" s="35">
        <v>0</v>
      </c>
      <c r="BH14" s="35">
        <v>0</v>
      </c>
      <c r="BI14" s="35">
        <v>0</v>
      </c>
      <c r="BJ14" s="49">
        <f t="shared" si="15"/>
        <v>0</v>
      </c>
      <c r="BK14" s="7">
        <v>0</v>
      </c>
      <c r="BL14" s="91">
        <v>0</v>
      </c>
      <c r="BM14" s="88">
        <f t="shared" si="16"/>
        <v>0</v>
      </c>
      <c r="BN14" s="89">
        <f t="shared" si="17"/>
        <v>0</v>
      </c>
      <c r="BO14" s="5" t="s">
        <v>137</v>
      </c>
      <c r="BP14" s="33">
        <v>60446170</v>
      </c>
      <c r="BQ14" s="49">
        <v>0</v>
      </c>
      <c r="BR14" s="49">
        <v>0</v>
      </c>
      <c r="BS14" s="49">
        <v>0</v>
      </c>
      <c r="BT14" s="49">
        <v>0</v>
      </c>
      <c r="BU14" s="49">
        <f t="shared" si="18"/>
        <v>0</v>
      </c>
      <c r="BV14" s="24">
        <v>0</v>
      </c>
      <c r="BW14" s="86">
        <v>0</v>
      </c>
      <c r="BX14" s="88">
        <f t="shared" si="19"/>
        <v>0</v>
      </c>
      <c r="BY14" s="89">
        <f t="shared" si="20"/>
        <v>0</v>
      </c>
      <c r="BZ14" s="5" t="s">
        <v>137</v>
      </c>
      <c r="CA14" s="33">
        <v>60446170</v>
      </c>
      <c r="CB14" s="35">
        <f t="shared" si="21"/>
        <v>6143</v>
      </c>
      <c r="CC14" s="35">
        <f t="shared" si="22"/>
        <v>20</v>
      </c>
      <c r="CD14" s="35">
        <f t="shared" si="23"/>
        <v>2289</v>
      </c>
      <c r="CE14" s="35">
        <f t="shared" si="24"/>
        <v>181</v>
      </c>
      <c r="CF14" s="35">
        <f t="shared" si="25"/>
        <v>8633</v>
      </c>
      <c r="CG14" s="7">
        <f t="shared" si="26"/>
        <v>25.9</v>
      </c>
      <c r="CH14" s="91">
        <f t="shared" si="27"/>
        <v>778</v>
      </c>
      <c r="CI14" s="128">
        <v>30.9</v>
      </c>
      <c r="CJ14" s="87">
        <f t="shared" si="28"/>
        <v>808.9</v>
      </c>
      <c r="CK14" s="93">
        <f t="shared" si="29"/>
        <v>9441.9</v>
      </c>
    </row>
    <row r="15" spans="1:89" ht="12.75">
      <c r="A15" s="5" t="s">
        <v>138</v>
      </c>
      <c r="B15" s="33">
        <v>60446161</v>
      </c>
      <c r="C15" s="35">
        <v>0</v>
      </c>
      <c r="D15" s="35">
        <v>0</v>
      </c>
      <c r="E15" s="35">
        <v>0</v>
      </c>
      <c r="F15" s="35">
        <v>0</v>
      </c>
      <c r="G15" s="49">
        <f t="shared" si="0"/>
        <v>0</v>
      </c>
      <c r="H15" s="7">
        <v>0</v>
      </c>
      <c r="I15" s="91">
        <v>0</v>
      </c>
      <c r="J15" s="92">
        <f t="shared" si="1"/>
        <v>0</v>
      </c>
      <c r="K15" s="93">
        <f t="shared" si="2"/>
        <v>0</v>
      </c>
      <c r="L15" s="5" t="s">
        <v>138</v>
      </c>
      <c r="M15" s="33">
        <v>60446161</v>
      </c>
      <c r="N15" s="35">
        <v>7248</v>
      </c>
      <c r="O15" s="35">
        <v>50</v>
      </c>
      <c r="P15" s="35">
        <v>2706</v>
      </c>
      <c r="Q15" s="35">
        <v>184</v>
      </c>
      <c r="R15" s="35">
        <f t="shared" si="3"/>
        <v>10188</v>
      </c>
      <c r="S15" s="7">
        <v>28.7</v>
      </c>
      <c r="T15" s="91">
        <v>1251</v>
      </c>
      <c r="U15" s="35">
        <f t="shared" si="4"/>
        <v>1251</v>
      </c>
      <c r="V15" s="93">
        <f t="shared" si="5"/>
        <v>11439</v>
      </c>
      <c r="W15" s="5" t="s">
        <v>138</v>
      </c>
      <c r="X15" s="33">
        <v>60446161</v>
      </c>
      <c r="Y15" s="35">
        <v>0</v>
      </c>
      <c r="Z15" s="35">
        <v>0</v>
      </c>
      <c r="AA15" s="35">
        <v>0</v>
      </c>
      <c r="AB15" s="35">
        <v>0</v>
      </c>
      <c r="AC15" s="35">
        <f t="shared" si="6"/>
        <v>0</v>
      </c>
      <c r="AD15" s="94">
        <v>0</v>
      </c>
      <c r="AE15" s="91">
        <v>0</v>
      </c>
      <c r="AF15" s="35">
        <f t="shared" si="7"/>
        <v>0</v>
      </c>
      <c r="AG15" s="93">
        <f t="shared" si="8"/>
        <v>0</v>
      </c>
      <c r="AH15" s="5" t="s">
        <v>138</v>
      </c>
      <c r="AI15" s="123">
        <v>60446161</v>
      </c>
      <c r="AJ15" s="35">
        <v>0</v>
      </c>
      <c r="AK15" s="35">
        <v>0</v>
      </c>
      <c r="AL15" s="35">
        <v>0</v>
      </c>
      <c r="AM15" s="35">
        <v>0</v>
      </c>
      <c r="AN15" s="35">
        <f t="shared" si="9"/>
        <v>0</v>
      </c>
      <c r="AO15" s="7">
        <v>0</v>
      </c>
      <c r="AP15" s="91">
        <v>0</v>
      </c>
      <c r="AQ15" s="35">
        <f t="shared" si="10"/>
        <v>0</v>
      </c>
      <c r="AR15" s="93">
        <f t="shared" si="11"/>
        <v>0</v>
      </c>
      <c r="AS15" s="5" t="s">
        <v>138</v>
      </c>
      <c r="AT15" s="33">
        <v>60446161</v>
      </c>
      <c r="AU15" s="35">
        <v>0</v>
      </c>
      <c r="AV15" s="35">
        <v>0</v>
      </c>
      <c r="AW15" s="35">
        <v>0</v>
      </c>
      <c r="AX15" s="35">
        <v>0</v>
      </c>
      <c r="AY15" s="35">
        <f t="shared" si="12"/>
        <v>0</v>
      </c>
      <c r="AZ15" s="7">
        <v>0</v>
      </c>
      <c r="BA15" s="91">
        <v>0</v>
      </c>
      <c r="BB15" s="35">
        <f t="shared" si="13"/>
        <v>0</v>
      </c>
      <c r="BC15" s="93">
        <f t="shared" si="14"/>
        <v>0</v>
      </c>
      <c r="BD15" s="5" t="s">
        <v>138</v>
      </c>
      <c r="BE15" s="33">
        <v>60446161</v>
      </c>
      <c r="BF15" s="35">
        <v>0</v>
      </c>
      <c r="BG15" s="35">
        <v>0</v>
      </c>
      <c r="BH15" s="35">
        <v>0</v>
      </c>
      <c r="BI15" s="35">
        <v>0</v>
      </c>
      <c r="BJ15" s="49">
        <f t="shared" si="15"/>
        <v>0</v>
      </c>
      <c r="BK15" s="7">
        <v>0</v>
      </c>
      <c r="BL15" s="91">
        <v>0</v>
      </c>
      <c r="BM15" s="88">
        <f t="shared" si="16"/>
        <v>0</v>
      </c>
      <c r="BN15" s="89">
        <f t="shared" si="17"/>
        <v>0</v>
      </c>
      <c r="BO15" s="5" t="s">
        <v>138</v>
      </c>
      <c r="BP15" s="33">
        <v>60446161</v>
      </c>
      <c r="BQ15" s="49">
        <v>0</v>
      </c>
      <c r="BR15" s="49">
        <v>0</v>
      </c>
      <c r="BS15" s="49">
        <v>0</v>
      </c>
      <c r="BT15" s="49">
        <v>0</v>
      </c>
      <c r="BU15" s="49">
        <f t="shared" si="18"/>
        <v>0</v>
      </c>
      <c r="BV15" s="24">
        <v>0</v>
      </c>
      <c r="BW15" s="86">
        <v>0</v>
      </c>
      <c r="BX15" s="88">
        <f t="shared" si="19"/>
        <v>0</v>
      </c>
      <c r="BY15" s="89">
        <f t="shared" si="20"/>
        <v>0</v>
      </c>
      <c r="BZ15" s="5" t="s">
        <v>138</v>
      </c>
      <c r="CA15" s="33">
        <v>60446161</v>
      </c>
      <c r="CB15" s="35">
        <f t="shared" si="21"/>
        <v>7248</v>
      </c>
      <c r="CC15" s="35">
        <f t="shared" si="22"/>
        <v>50</v>
      </c>
      <c r="CD15" s="35">
        <f t="shared" si="23"/>
        <v>2706</v>
      </c>
      <c r="CE15" s="35">
        <f t="shared" si="24"/>
        <v>184</v>
      </c>
      <c r="CF15" s="35">
        <f t="shared" si="25"/>
        <v>10188</v>
      </c>
      <c r="CG15" s="7">
        <f t="shared" si="26"/>
        <v>28.7</v>
      </c>
      <c r="CH15" s="91">
        <f t="shared" si="27"/>
        <v>1251</v>
      </c>
      <c r="CI15" s="128">
        <v>-79</v>
      </c>
      <c r="CJ15" s="87">
        <f t="shared" si="28"/>
        <v>1172</v>
      </c>
      <c r="CK15" s="93">
        <f t="shared" si="29"/>
        <v>11360</v>
      </c>
    </row>
    <row r="16" spans="1:89" ht="12.75">
      <c r="A16" s="5" t="s">
        <v>139</v>
      </c>
      <c r="B16" s="33">
        <v>60446633</v>
      </c>
      <c r="C16" s="35">
        <v>0</v>
      </c>
      <c r="D16" s="35">
        <v>0</v>
      </c>
      <c r="E16" s="35">
        <v>0</v>
      </c>
      <c r="F16" s="35">
        <v>0</v>
      </c>
      <c r="G16" s="49">
        <f t="shared" si="0"/>
        <v>0</v>
      </c>
      <c r="H16" s="7">
        <v>0</v>
      </c>
      <c r="I16" s="91">
        <v>0</v>
      </c>
      <c r="J16" s="92">
        <f t="shared" si="1"/>
        <v>0</v>
      </c>
      <c r="K16" s="93">
        <f t="shared" si="2"/>
        <v>0</v>
      </c>
      <c r="L16" s="5" t="s">
        <v>139</v>
      </c>
      <c r="M16" s="33">
        <v>60446633</v>
      </c>
      <c r="N16" s="35">
        <v>0</v>
      </c>
      <c r="O16" s="35">
        <v>0</v>
      </c>
      <c r="P16" s="35">
        <v>0</v>
      </c>
      <c r="Q16" s="35">
        <v>0</v>
      </c>
      <c r="R16" s="35">
        <f t="shared" si="3"/>
        <v>0</v>
      </c>
      <c r="S16" s="7">
        <v>0</v>
      </c>
      <c r="T16" s="91">
        <v>0</v>
      </c>
      <c r="U16" s="35">
        <f t="shared" si="4"/>
        <v>0</v>
      </c>
      <c r="V16" s="93">
        <f t="shared" si="5"/>
        <v>0</v>
      </c>
      <c r="W16" s="5" t="s">
        <v>139</v>
      </c>
      <c r="X16" s="33">
        <v>60446633</v>
      </c>
      <c r="Y16" s="35">
        <v>2878</v>
      </c>
      <c r="Z16" s="35">
        <v>10</v>
      </c>
      <c r="AA16" s="35">
        <v>1076</v>
      </c>
      <c r="AB16" s="35">
        <v>101</v>
      </c>
      <c r="AC16" s="35">
        <f t="shared" si="6"/>
        <v>4065</v>
      </c>
      <c r="AD16" s="94">
        <v>12.7</v>
      </c>
      <c r="AE16" s="91">
        <v>848</v>
      </c>
      <c r="AF16" s="35">
        <f t="shared" si="7"/>
        <v>848</v>
      </c>
      <c r="AG16" s="93">
        <f t="shared" si="8"/>
        <v>4913</v>
      </c>
      <c r="AH16" s="5" t="s">
        <v>139</v>
      </c>
      <c r="AI16" s="123">
        <v>60446633</v>
      </c>
      <c r="AJ16" s="35">
        <v>0</v>
      </c>
      <c r="AK16" s="35">
        <v>0</v>
      </c>
      <c r="AL16" s="35">
        <v>0</v>
      </c>
      <c r="AM16" s="35">
        <v>0</v>
      </c>
      <c r="AN16" s="35">
        <f t="shared" si="9"/>
        <v>0</v>
      </c>
      <c r="AO16" s="7">
        <v>0</v>
      </c>
      <c r="AP16" s="91">
        <v>0</v>
      </c>
      <c r="AQ16" s="35">
        <f t="shared" si="10"/>
        <v>0</v>
      </c>
      <c r="AR16" s="93">
        <f t="shared" si="11"/>
        <v>0</v>
      </c>
      <c r="AS16" s="5" t="s">
        <v>139</v>
      </c>
      <c r="AT16" s="33">
        <v>60446633</v>
      </c>
      <c r="AU16" s="35">
        <v>0</v>
      </c>
      <c r="AV16" s="35">
        <v>0</v>
      </c>
      <c r="AW16" s="35">
        <v>0</v>
      </c>
      <c r="AX16" s="35">
        <v>0</v>
      </c>
      <c r="AY16" s="35">
        <f t="shared" si="12"/>
        <v>0</v>
      </c>
      <c r="AZ16" s="7">
        <v>0</v>
      </c>
      <c r="BA16" s="91">
        <v>0</v>
      </c>
      <c r="BB16" s="35">
        <f t="shared" si="13"/>
        <v>0</v>
      </c>
      <c r="BC16" s="93">
        <f t="shared" si="14"/>
        <v>0</v>
      </c>
      <c r="BD16" s="5" t="s">
        <v>139</v>
      </c>
      <c r="BE16" s="33">
        <v>60446633</v>
      </c>
      <c r="BF16" s="35">
        <v>0</v>
      </c>
      <c r="BG16" s="35">
        <v>0</v>
      </c>
      <c r="BH16" s="35">
        <v>0</v>
      </c>
      <c r="BI16" s="35">
        <v>0</v>
      </c>
      <c r="BJ16" s="49">
        <f t="shared" si="15"/>
        <v>0</v>
      </c>
      <c r="BK16" s="7">
        <v>0</v>
      </c>
      <c r="BL16" s="91">
        <v>0</v>
      </c>
      <c r="BM16" s="88">
        <f t="shared" si="16"/>
        <v>0</v>
      </c>
      <c r="BN16" s="89">
        <f t="shared" si="17"/>
        <v>0</v>
      </c>
      <c r="BO16" s="5" t="s">
        <v>139</v>
      </c>
      <c r="BP16" s="33">
        <v>60446633</v>
      </c>
      <c r="BQ16" s="49">
        <v>488</v>
      </c>
      <c r="BR16" s="49">
        <v>0</v>
      </c>
      <c r="BS16" s="49">
        <v>180</v>
      </c>
      <c r="BT16" s="49">
        <v>0</v>
      </c>
      <c r="BU16" s="49">
        <f t="shared" si="18"/>
        <v>668</v>
      </c>
      <c r="BV16" s="24">
        <v>1.8</v>
      </c>
      <c r="BW16" s="86">
        <v>0</v>
      </c>
      <c r="BX16" s="88">
        <f t="shared" si="19"/>
        <v>0</v>
      </c>
      <c r="BY16" s="89">
        <f t="shared" si="20"/>
        <v>668</v>
      </c>
      <c r="BZ16" s="5" t="s">
        <v>139</v>
      </c>
      <c r="CA16" s="33">
        <v>60446633</v>
      </c>
      <c r="CB16" s="35">
        <f t="shared" si="21"/>
        <v>3366</v>
      </c>
      <c r="CC16" s="35">
        <f t="shared" si="22"/>
        <v>10</v>
      </c>
      <c r="CD16" s="35">
        <f t="shared" si="23"/>
        <v>1256</v>
      </c>
      <c r="CE16" s="35">
        <f t="shared" si="24"/>
        <v>101</v>
      </c>
      <c r="CF16" s="35">
        <f t="shared" si="25"/>
        <v>4733</v>
      </c>
      <c r="CG16" s="7">
        <f t="shared" si="26"/>
        <v>14.5</v>
      </c>
      <c r="CH16" s="91">
        <f t="shared" si="27"/>
        <v>848</v>
      </c>
      <c r="CI16" s="128">
        <v>-10</v>
      </c>
      <c r="CJ16" s="87">
        <f t="shared" si="28"/>
        <v>838</v>
      </c>
      <c r="CK16" s="93">
        <f t="shared" si="29"/>
        <v>5571</v>
      </c>
    </row>
    <row r="17" spans="1:89" ht="12.75">
      <c r="A17" s="5" t="s">
        <v>140</v>
      </c>
      <c r="B17" s="33">
        <v>61386561</v>
      </c>
      <c r="C17" s="35">
        <v>1320</v>
      </c>
      <c r="D17" s="35">
        <v>49</v>
      </c>
      <c r="E17" s="35">
        <v>497</v>
      </c>
      <c r="F17" s="35">
        <v>60</v>
      </c>
      <c r="G17" s="49">
        <f t="shared" si="0"/>
        <v>1926</v>
      </c>
      <c r="H17" s="7">
        <v>6.5</v>
      </c>
      <c r="I17" s="91">
        <v>873</v>
      </c>
      <c r="J17" s="92">
        <f t="shared" si="1"/>
        <v>873</v>
      </c>
      <c r="K17" s="93">
        <f t="shared" si="2"/>
        <v>2799</v>
      </c>
      <c r="L17" s="5" t="s">
        <v>140</v>
      </c>
      <c r="M17" s="33">
        <v>61386561</v>
      </c>
      <c r="N17" s="35">
        <v>0</v>
      </c>
      <c r="O17" s="35">
        <v>0</v>
      </c>
      <c r="P17" s="35">
        <v>0</v>
      </c>
      <c r="Q17" s="35">
        <v>0</v>
      </c>
      <c r="R17" s="35">
        <f t="shared" si="3"/>
        <v>0</v>
      </c>
      <c r="S17" s="7">
        <v>0</v>
      </c>
      <c r="T17" s="91">
        <v>0</v>
      </c>
      <c r="U17" s="35">
        <f t="shared" si="4"/>
        <v>0</v>
      </c>
      <c r="V17" s="93">
        <f t="shared" si="5"/>
        <v>0</v>
      </c>
      <c r="W17" s="5" t="s">
        <v>140</v>
      </c>
      <c r="X17" s="33">
        <v>61386561</v>
      </c>
      <c r="Y17" s="35">
        <v>0</v>
      </c>
      <c r="Z17" s="35">
        <v>0</v>
      </c>
      <c r="AA17" s="35">
        <v>0</v>
      </c>
      <c r="AB17" s="35">
        <v>0</v>
      </c>
      <c r="AC17" s="35">
        <f t="shared" si="6"/>
        <v>0</v>
      </c>
      <c r="AD17" s="94">
        <v>0</v>
      </c>
      <c r="AE17" s="91">
        <v>0</v>
      </c>
      <c r="AF17" s="35">
        <f t="shared" si="7"/>
        <v>0</v>
      </c>
      <c r="AG17" s="93">
        <f t="shared" si="8"/>
        <v>0</v>
      </c>
      <c r="AH17" s="5" t="s">
        <v>140</v>
      </c>
      <c r="AI17" s="123">
        <v>61386561</v>
      </c>
      <c r="AJ17" s="35">
        <v>0</v>
      </c>
      <c r="AK17" s="35">
        <v>0</v>
      </c>
      <c r="AL17" s="35">
        <v>0</v>
      </c>
      <c r="AM17" s="35">
        <v>0</v>
      </c>
      <c r="AN17" s="35">
        <f t="shared" si="9"/>
        <v>0</v>
      </c>
      <c r="AO17" s="7">
        <v>0</v>
      </c>
      <c r="AP17" s="91">
        <v>0</v>
      </c>
      <c r="AQ17" s="35">
        <f t="shared" si="10"/>
        <v>0</v>
      </c>
      <c r="AR17" s="93">
        <f t="shared" si="11"/>
        <v>0</v>
      </c>
      <c r="AS17" s="5" t="s">
        <v>140</v>
      </c>
      <c r="AT17" s="33">
        <v>61386561</v>
      </c>
      <c r="AU17" s="35">
        <v>0</v>
      </c>
      <c r="AV17" s="35">
        <v>0</v>
      </c>
      <c r="AW17" s="35">
        <v>0</v>
      </c>
      <c r="AX17" s="35">
        <v>0</v>
      </c>
      <c r="AY17" s="35">
        <f t="shared" si="12"/>
        <v>0</v>
      </c>
      <c r="AZ17" s="7">
        <v>0</v>
      </c>
      <c r="BA17" s="91">
        <v>0</v>
      </c>
      <c r="BB17" s="35">
        <f t="shared" si="13"/>
        <v>0</v>
      </c>
      <c r="BC17" s="93">
        <f t="shared" si="14"/>
        <v>0</v>
      </c>
      <c r="BD17" s="5" t="s">
        <v>140</v>
      </c>
      <c r="BE17" s="33">
        <v>61386561</v>
      </c>
      <c r="BF17" s="35">
        <v>0</v>
      </c>
      <c r="BG17" s="35">
        <v>0</v>
      </c>
      <c r="BH17" s="35">
        <v>0</v>
      </c>
      <c r="BI17" s="35">
        <v>0</v>
      </c>
      <c r="BJ17" s="49">
        <f t="shared" si="15"/>
        <v>0</v>
      </c>
      <c r="BK17" s="7">
        <v>0</v>
      </c>
      <c r="BL17" s="91">
        <v>0</v>
      </c>
      <c r="BM17" s="88">
        <f t="shared" si="16"/>
        <v>0</v>
      </c>
      <c r="BN17" s="89">
        <f t="shared" si="17"/>
        <v>0</v>
      </c>
      <c r="BO17" s="5" t="s">
        <v>140</v>
      </c>
      <c r="BP17" s="33">
        <v>61386561</v>
      </c>
      <c r="BQ17" s="49">
        <v>0</v>
      </c>
      <c r="BR17" s="49">
        <v>0</v>
      </c>
      <c r="BS17" s="49">
        <v>0</v>
      </c>
      <c r="BT17" s="49">
        <v>0</v>
      </c>
      <c r="BU17" s="49">
        <f t="shared" si="18"/>
        <v>0</v>
      </c>
      <c r="BV17" s="24">
        <v>0</v>
      </c>
      <c r="BW17" s="86">
        <v>0</v>
      </c>
      <c r="BX17" s="88">
        <f t="shared" si="19"/>
        <v>0</v>
      </c>
      <c r="BY17" s="89">
        <f t="shared" si="20"/>
        <v>0</v>
      </c>
      <c r="BZ17" s="5" t="s">
        <v>140</v>
      </c>
      <c r="CA17" s="33">
        <v>61386561</v>
      </c>
      <c r="CB17" s="35">
        <f t="shared" si="21"/>
        <v>1320</v>
      </c>
      <c r="CC17" s="35">
        <f t="shared" si="22"/>
        <v>49</v>
      </c>
      <c r="CD17" s="35">
        <f t="shared" si="23"/>
        <v>497</v>
      </c>
      <c r="CE17" s="35">
        <f t="shared" si="24"/>
        <v>60</v>
      </c>
      <c r="CF17" s="35">
        <f t="shared" si="25"/>
        <v>1926</v>
      </c>
      <c r="CG17" s="7">
        <f t="shared" si="26"/>
        <v>6.5</v>
      </c>
      <c r="CH17" s="91">
        <f t="shared" si="27"/>
        <v>873</v>
      </c>
      <c r="CI17" s="128">
        <v>-46</v>
      </c>
      <c r="CJ17" s="87">
        <f t="shared" si="28"/>
        <v>827</v>
      </c>
      <c r="CK17" s="93">
        <f t="shared" si="29"/>
        <v>2753</v>
      </c>
    </row>
    <row r="18" spans="1:89" ht="12.75">
      <c r="A18" s="5" t="s">
        <v>141</v>
      </c>
      <c r="B18" s="95" t="s">
        <v>142</v>
      </c>
      <c r="C18" s="35">
        <v>0</v>
      </c>
      <c r="D18" s="35">
        <v>0</v>
      </c>
      <c r="E18" s="35">
        <v>0</v>
      </c>
      <c r="F18" s="35">
        <v>0</v>
      </c>
      <c r="G18" s="49">
        <f t="shared" si="0"/>
        <v>0</v>
      </c>
      <c r="H18" s="7">
        <v>0</v>
      </c>
      <c r="I18" s="91">
        <v>0</v>
      </c>
      <c r="J18" s="92">
        <f t="shared" si="1"/>
        <v>0</v>
      </c>
      <c r="K18" s="93">
        <f t="shared" si="2"/>
        <v>0</v>
      </c>
      <c r="L18" s="5" t="s">
        <v>141</v>
      </c>
      <c r="M18" s="95" t="s">
        <v>142</v>
      </c>
      <c r="N18" s="35">
        <v>0</v>
      </c>
      <c r="O18" s="35">
        <v>0</v>
      </c>
      <c r="P18" s="35">
        <v>0</v>
      </c>
      <c r="Q18" s="35">
        <v>0</v>
      </c>
      <c r="R18" s="35">
        <f t="shared" si="3"/>
        <v>0</v>
      </c>
      <c r="S18" s="7">
        <v>0</v>
      </c>
      <c r="T18" s="91">
        <v>0</v>
      </c>
      <c r="U18" s="35">
        <f t="shared" si="4"/>
        <v>0</v>
      </c>
      <c r="V18" s="93">
        <f t="shared" si="5"/>
        <v>0</v>
      </c>
      <c r="W18" s="5" t="s">
        <v>141</v>
      </c>
      <c r="X18" s="95" t="s">
        <v>142</v>
      </c>
      <c r="Y18" s="35">
        <v>0</v>
      </c>
      <c r="Z18" s="35">
        <v>0</v>
      </c>
      <c r="AA18" s="35">
        <v>0</v>
      </c>
      <c r="AB18" s="35">
        <v>0</v>
      </c>
      <c r="AC18" s="35">
        <f t="shared" si="6"/>
        <v>0</v>
      </c>
      <c r="AD18" s="94">
        <v>0</v>
      </c>
      <c r="AE18" s="91">
        <v>0</v>
      </c>
      <c r="AF18" s="35">
        <f t="shared" si="7"/>
        <v>0</v>
      </c>
      <c r="AG18" s="93">
        <f t="shared" si="8"/>
        <v>0</v>
      </c>
      <c r="AH18" s="5" t="s">
        <v>141</v>
      </c>
      <c r="AI18" s="123" t="s">
        <v>142</v>
      </c>
      <c r="AJ18" s="35">
        <v>0</v>
      </c>
      <c r="AK18" s="35">
        <v>0</v>
      </c>
      <c r="AL18" s="35">
        <v>0</v>
      </c>
      <c r="AM18" s="35">
        <v>0</v>
      </c>
      <c r="AN18" s="35">
        <f t="shared" si="9"/>
        <v>0</v>
      </c>
      <c r="AO18" s="7">
        <v>0</v>
      </c>
      <c r="AP18" s="91">
        <v>0</v>
      </c>
      <c r="AQ18" s="35">
        <f t="shared" si="10"/>
        <v>0</v>
      </c>
      <c r="AR18" s="93">
        <f t="shared" si="11"/>
        <v>0</v>
      </c>
      <c r="AS18" s="5" t="s">
        <v>141</v>
      </c>
      <c r="AT18" s="95" t="s">
        <v>142</v>
      </c>
      <c r="AU18" s="35">
        <v>0</v>
      </c>
      <c r="AV18" s="35">
        <v>0</v>
      </c>
      <c r="AW18" s="35">
        <v>0</v>
      </c>
      <c r="AX18" s="35">
        <v>0</v>
      </c>
      <c r="AY18" s="35">
        <f t="shared" si="12"/>
        <v>0</v>
      </c>
      <c r="AZ18" s="7">
        <v>0</v>
      </c>
      <c r="BA18" s="91">
        <v>0</v>
      </c>
      <c r="BB18" s="35">
        <f t="shared" si="13"/>
        <v>0</v>
      </c>
      <c r="BC18" s="93">
        <f t="shared" si="14"/>
        <v>0</v>
      </c>
      <c r="BD18" s="5" t="s">
        <v>141</v>
      </c>
      <c r="BE18" s="95" t="s">
        <v>142</v>
      </c>
      <c r="BF18" s="35">
        <v>12557</v>
      </c>
      <c r="BG18" s="35">
        <v>282</v>
      </c>
      <c r="BH18" s="35">
        <v>4758</v>
      </c>
      <c r="BI18" s="35">
        <v>707</v>
      </c>
      <c r="BJ18" s="49">
        <f t="shared" si="15"/>
        <v>18304</v>
      </c>
      <c r="BK18" s="7">
        <v>55.8</v>
      </c>
      <c r="BL18" s="91">
        <v>4614</v>
      </c>
      <c r="BM18" s="88">
        <f t="shared" si="16"/>
        <v>4614</v>
      </c>
      <c r="BN18" s="89">
        <f t="shared" si="17"/>
        <v>22918</v>
      </c>
      <c r="BO18" s="5" t="s">
        <v>141</v>
      </c>
      <c r="BP18" s="95" t="s">
        <v>142</v>
      </c>
      <c r="BQ18" s="49">
        <v>0</v>
      </c>
      <c r="BR18" s="49">
        <v>0</v>
      </c>
      <c r="BS18" s="49">
        <v>0</v>
      </c>
      <c r="BT18" s="49">
        <v>0</v>
      </c>
      <c r="BU18" s="49">
        <f t="shared" si="18"/>
        <v>0</v>
      </c>
      <c r="BV18" s="24">
        <v>0</v>
      </c>
      <c r="BW18" s="86">
        <v>0</v>
      </c>
      <c r="BX18" s="88">
        <f t="shared" si="19"/>
        <v>0</v>
      </c>
      <c r="BY18" s="89">
        <f t="shared" si="20"/>
        <v>0</v>
      </c>
      <c r="BZ18" s="5" t="s">
        <v>141</v>
      </c>
      <c r="CA18" s="95" t="s">
        <v>142</v>
      </c>
      <c r="CB18" s="35">
        <f t="shared" si="21"/>
        <v>12557</v>
      </c>
      <c r="CC18" s="35">
        <f t="shared" si="22"/>
        <v>282</v>
      </c>
      <c r="CD18" s="35">
        <f t="shared" si="23"/>
        <v>4758</v>
      </c>
      <c r="CE18" s="35">
        <f t="shared" si="24"/>
        <v>707</v>
      </c>
      <c r="CF18" s="35">
        <f t="shared" si="25"/>
        <v>18304</v>
      </c>
      <c r="CG18" s="7">
        <f t="shared" si="26"/>
        <v>55.8</v>
      </c>
      <c r="CH18" s="91">
        <f t="shared" si="27"/>
        <v>4614</v>
      </c>
      <c r="CI18" s="128">
        <v>-86</v>
      </c>
      <c r="CJ18" s="87">
        <f t="shared" si="28"/>
        <v>4528</v>
      </c>
      <c r="CK18" s="93">
        <f t="shared" si="29"/>
        <v>22832</v>
      </c>
    </row>
    <row r="19" spans="1:89" ht="12.75">
      <c r="A19" s="5" t="s">
        <v>143</v>
      </c>
      <c r="B19" s="33">
        <v>63831708</v>
      </c>
      <c r="C19" s="35">
        <v>3878</v>
      </c>
      <c r="D19" s="35">
        <v>50</v>
      </c>
      <c r="E19" s="35">
        <v>1460</v>
      </c>
      <c r="F19" s="35">
        <v>192</v>
      </c>
      <c r="G19" s="49">
        <f t="shared" si="0"/>
        <v>5580</v>
      </c>
      <c r="H19" s="7">
        <v>19.2</v>
      </c>
      <c r="I19" s="91">
        <v>890</v>
      </c>
      <c r="J19" s="92">
        <f t="shared" si="1"/>
        <v>890</v>
      </c>
      <c r="K19" s="93">
        <f t="shared" si="2"/>
        <v>6470</v>
      </c>
      <c r="L19" s="5" t="s">
        <v>143</v>
      </c>
      <c r="M19" s="33">
        <v>63831708</v>
      </c>
      <c r="N19" s="35">
        <v>0</v>
      </c>
      <c r="O19" s="35">
        <v>0</v>
      </c>
      <c r="P19" s="35">
        <v>0</v>
      </c>
      <c r="Q19" s="35">
        <v>0</v>
      </c>
      <c r="R19" s="35">
        <f t="shared" si="3"/>
        <v>0</v>
      </c>
      <c r="S19" s="7">
        <v>0</v>
      </c>
      <c r="T19" s="91">
        <v>0</v>
      </c>
      <c r="U19" s="35">
        <f t="shared" si="4"/>
        <v>0</v>
      </c>
      <c r="V19" s="93">
        <f t="shared" si="5"/>
        <v>0</v>
      </c>
      <c r="W19" s="5" t="s">
        <v>143</v>
      </c>
      <c r="X19" s="33">
        <v>63831708</v>
      </c>
      <c r="Y19" s="35">
        <v>0</v>
      </c>
      <c r="Z19" s="35">
        <v>0</v>
      </c>
      <c r="AA19" s="35">
        <v>0</v>
      </c>
      <c r="AB19" s="35">
        <v>0</v>
      </c>
      <c r="AC19" s="35">
        <f t="shared" si="6"/>
        <v>0</v>
      </c>
      <c r="AD19" s="94">
        <v>0</v>
      </c>
      <c r="AE19" s="91">
        <v>0</v>
      </c>
      <c r="AF19" s="35">
        <f t="shared" si="7"/>
        <v>0</v>
      </c>
      <c r="AG19" s="93">
        <f t="shared" si="8"/>
        <v>0</v>
      </c>
      <c r="AH19" s="5" t="s">
        <v>143</v>
      </c>
      <c r="AI19" s="123">
        <v>63831708</v>
      </c>
      <c r="AJ19" s="35">
        <v>0</v>
      </c>
      <c r="AK19" s="35">
        <v>0</v>
      </c>
      <c r="AL19" s="35">
        <v>0</v>
      </c>
      <c r="AM19" s="35">
        <v>0</v>
      </c>
      <c r="AN19" s="35">
        <f t="shared" si="9"/>
        <v>0</v>
      </c>
      <c r="AO19" s="7">
        <v>0</v>
      </c>
      <c r="AP19" s="91">
        <v>0</v>
      </c>
      <c r="AQ19" s="35">
        <f t="shared" si="10"/>
        <v>0</v>
      </c>
      <c r="AR19" s="93">
        <f t="shared" si="11"/>
        <v>0</v>
      </c>
      <c r="AS19" s="5" t="s">
        <v>143</v>
      </c>
      <c r="AT19" s="33">
        <v>63831708</v>
      </c>
      <c r="AU19" s="35">
        <v>0</v>
      </c>
      <c r="AV19" s="35">
        <v>0</v>
      </c>
      <c r="AW19" s="35">
        <v>0</v>
      </c>
      <c r="AX19" s="35">
        <v>0</v>
      </c>
      <c r="AY19" s="35">
        <f t="shared" si="12"/>
        <v>0</v>
      </c>
      <c r="AZ19" s="7">
        <v>0</v>
      </c>
      <c r="BA19" s="91">
        <v>0</v>
      </c>
      <c r="BB19" s="35">
        <f t="shared" si="13"/>
        <v>0</v>
      </c>
      <c r="BC19" s="93">
        <f t="shared" si="14"/>
        <v>0</v>
      </c>
      <c r="BD19" s="5" t="s">
        <v>143</v>
      </c>
      <c r="BE19" s="33">
        <v>63831708</v>
      </c>
      <c r="BF19" s="35">
        <v>0</v>
      </c>
      <c r="BG19" s="35">
        <v>0</v>
      </c>
      <c r="BH19" s="35">
        <v>0</v>
      </c>
      <c r="BI19" s="35">
        <v>0</v>
      </c>
      <c r="BJ19" s="49">
        <f t="shared" si="15"/>
        <v>0</v>
      </c>
      <c r="BK19" s="7">
        <v>0</v>
      </c>
      <c r="BL19" s="91">
        <v>0</v>
      </c>
      <c r="BM19" s="88">
        <f t="shared" si="16"/>
        <v>0</v>
      </c>
      <c r="BN19" s="89">
        <f t="shared" si="17"/>
        <v>0</v>
      </c>
      <c r="BO19" s="5" t="s">
        <v>143</v>
      </c>
      <c r="BP19" s="33">
        <v>63831708</v>
      </c>
      <c r="BQ19" s="49">
        <v>613</v>
      </c>
      <c r="BR19" s="49">
        <v>0</v>
      </c>
      <c r="BS19" s="49">
        <v>226</v>
      </c>
      <c r="BT19" s="49">
        <v>0</v>
      </c>
      <c r="BU19" s="49">
        <f t="shared" si="18"/>
        <v>839</v>
      </c>
      <c r="BV19" s="24">
        <v>2.8</v>
      </c>
      <c r="BW19" s="86">
        <v>0</v>
      </c>
      <c r="BX19" s="88">
        <f t="shared" si="19"/>
        <v>0</v>
      </c>
      <c r="BY19" s="89">
        <f t="shared" si="20"/>
        <v>839</v>
      </c>
      <c r="BZ19" s="5" t="s">
        <v>143</v>
      </c>
      <c r="CA19" s="33">
        <v>63831708</v>
      </c>
      <c r="CB19" s="35">
        <f t="shared" si="21"/>
        <v>4491</v>
      </c>
      <c r="CC19" s="35">
        <f t="shared" si="22"/>
        <v>50</v>
      </c>
      <c r="CD19" s="35">
        <f t="shared" si="23"/>
        <v>1686</v>
      </c>
      <c r="CE19" s="35">
        <f t="shared" si="24"/>
        <v>192</v>
      </c>
      <c r="CF19" s="35">
        <f t="shared" si="25"/>
        <v>6419</v>
      </c>
      <c r="CG19" s="7">
        <f t="shared" si="26"/>
        <v>22</v>
      </c>
      <c r="CH19" s="91">
        <f t="shared" si="27"/>
        <v>890</v>
      </c>
      <c r="CI19" s="128">
        <v>-10</v>
      </c>
      <c r="CJ19" s="87">
        <f t="shared" si="28"/>
        <v>880</v>
      </c>
      <c r="CK19" s="93">
        <f t="shared" si="29"/>
        <v>7299</v>
      </c>
    </row>
    <row r="20" spans="1:89" ht="12.75">
      <c r="A20" s="5" t="s">
        <v>144</v>
      </c>
      <c r="B20" s="33">
        <v>48134058</v>
      </c>
      <c r="C20" s="35">
        <v>0</v>
      </c>
      <c r="D20" s="35">
        <v>0</v>
      </c>
      <c r="E20" s="35">
        <v>0</v>
      </c>
      <c r="F20" s="35">
        <v>0</v>
      </c>
      <c r="G20" s="49">
        <f t="shared" si="0"/>
        <v>0</v>
      </c>
      <c r="H20" s="7">
        <v>0</v>
      </c>
      <c r="I20" s="91">
        <v>0</v>
      </c>
      <c r="J20" s="92">
        <f t="shared" si="1"/>
        <v>0</v>
      </c>
      <c r="K20" s="93">
        <f t="shared" si="2"/>
        <v>0</v>
      </c>
      <c r="L20" s="5" t="s">
        <v>144</v>
      </c>
      <c r="M20" s="33">
        <v>48134058</v>
      </c>
      <c r="N20" s="35">
        <v>0</v>
      </c>
      <c r="O20" s="35">
        <v>0</v>
      </c>
      <c r="P20" s="35">
        <v>0</v>
      </c>
      <c r="Q20" s="35">
        <v>0</v>
      </c>
      <c r="R20" s="35">
        <f t="shared" si="3"/>
        <v>0</v>
      </c>
      <c r="S20" s="7">
        <v>0</v>
      </c>
      <c r="T20" s="91">
        <v>0</v>
      </c>
      <c r="U20" s="35">
        <f t="shared" si="4"/>
        <v>0</v>
      </c>
      <c r="V20" s="93">
        <f t="shared" si="5"/>
        <v>0</v>
      </c>
      <c r="W20" s="5" t="s">
        <v>144</v>
      </c>
      <c r="X20" s="33">
        <v>48134058</v>
      </c>
      <c r="Y20" s="35">
        <v>0</v>
      </c>
      <c r="Z20" s="35">
        <v>0</v>
      </c>
      <c r="AA20" s="35">
        <v>0</v>
      </c>
      <c r="AB20" s="35">
        <v>0</v>
      </c>
      <c r="AC20" s="35">
        <f t="shared" si="6"/>
        <v>0</v>
      </c>
      <c r="AD20" s="94">
        <v>0</v>
      </c>
      <c r="AE20" s="91">
        <v>0</v>
      </c>
      <c r="AF20" s="35">
        <f t="shared" si="7"/>
        <v>0</v>
      </c>
      <c r="AG20" s="93">
        <f t="shared" si="8"/>
        <v>0</v>
      </c>
      <c r="AH20" s="5" t="s">
        <v>144</v>
      </c>
      <c r="AI20" s="123">
        <v>48134058</v>
      </c>
      <c r="AJ20" s="35">
        <v>10300</v>
      </c>
      <c r="AK20" s="35">
        <v>160</v>
      </c>
      <c r="AL20" s="35">
        <v>3884</v>
      </c>
      <c r="AM20" s="35">
        <v>431</v>
      </c>
      <c r="AN20" s="35">
        <f t="shared" si="9"/>
        <v>14775</v>
      </c>
      <c r="AO20" s="7">
        <v>53.4</v>
      </c>
      <c r="AP20" s="91">
        <v>3821</v>
      </c>
      <c r="AQ20" s="35">
        <f t="shared" si="10"/>
        <v>3821</v>
      </c>
      <c r="AR20" s="93">
        <f t="shared" si="11"/>
        <v>18596</v>
      </c>
      <c r="AS20" s="5" t="s">
        <v>144</v>
      </c>
      <c r="AT20" s="33">
        <v>48134058</v>
      </c>
      <c r="AU20" s="35">
        <v>0</v>
      </c>
      <c r="AV20" s="35">
        <v>0</v>
      </c>
      <c r="AW20" s="35">
        <v>0</v>
      </c>
      <c r="AX20" s="35">
        <v>0</v>
      </c>
      <c r="AY20" s="35">
        <f t="shared" si="12"/>
        <v>0</v>
      </c>
      <c r="AZ20" s="7">
        <v>0</v>
      </c>
      <c r="BA20" s="91">
        <v>0</v>
      </c>
      <c r="BB20" s="35">
        <f t="shared" si="13"/>
        <v>0</v>
      </c>
      <c r="BC20" s="93">
        <f t="shared" si="14"/>
        <v>0</v>
      </c>
      <c r="BD20" s="5" t="s">
        <v>144</v>
      </c>
      <c r="BE20" s="33">
        <v>48134058</v>
      </c>
      <c r="BF20" s="35">
        <v>0</v>
      </c>
      <c r="BG20" s="35">
        <v>0</v>
      </c>
      <c r="BH20" s="35">
        <v>0</v>
      </c>
      <c r="BI20" s="35">
        <v>0</v>
      </c>
      <c r="BJ20" s="49">
        <f t="shared" si="15"/>
        <v>0</v>
      </c>
      <c r="BK20" s="7">
        <v>0</v>
      </c>
      <c r="BL20" s="91">
        <v>0</v>
      </c>
      <c r="BM20" s="88">
        <f t="shared" si="16"/>
        <v>0</v>
      </c>
      <c r="BN20" s="89">
        <f t="shared" si="17"/>
        <v>0</v>
      </c>
      <c r="BO20" s="5" t="s">
        <v>144</v>
      </c>
      <c r="BP20" s="33">
        <v>48134058</v>
      </c>
      <c r="BQ20" s="49">
        <v>630</v>
      </c>
      <c r="BR20" s="49">
        <v>0</v>
      </c>
      <c r="BS20" s="49">
        <v>233</v>
      </c>
      <c r="BT20" s="49">
        <v>0</v>
      </c>
      <c r="BU20" s="49">
        <f t="shared" si="18"/>
        <v>863</v>
      </c>
      <c r="BV20" s="24">
        <v>1.3</v>
      </c>
      <c r="BW20" s="86">
        <v>0</v>
      </c>
      <c r="BX20" s="88">
        <f t="shared" si="19"/>
        <v>0</v>
      </c>
      <c r="BY20" s="89">
        <f t="shared" si="20"/>
        <v>863</v>
      </c>
      <c r="BZ20" s="5" t="s">
        <v>144</v>
      </c>
      <c r="CA20" s="33">
        <v>48134058</v>
      </c>
      <c r="CB20" s="35">
        <f t="shared" si="21"/>
        <v>10930</v>
      </c>
      <c r="CC20" s="35">
        <f t="shared" si="22"/>
        <v>160</v>
      </c>
      <c r="CD20" s="35">
        <f t="shared" si="23"/>
        <v>4117</v>
      </c>
      <c r="CE20" s="35">
        <f t="shared" si="24"/>
        <v>431</v>
      </c>
      <c r="CF20" s="35">
        <f t="shared" si="25"/>
        <v>15638</v>
      </c>
      <c r="CG20" s="7">
        <f t="shared" si="26"/>
        <v>54.699999999999996</v>
      </c>
      <c r="CH20" s="91">
        <f t="shared" si="27"/>
        <v>3821</v>
      </c>
      <c r="CI20" s="128">
        <v>70</v>
      </c>
      <c r="CJ20" s="87">
        <f t="shared" si="28"/>
        <v>3891</v>
      </c>
      <c r="CK20" s="93">
        <f t="shared" si="29"/>
        <v>19529</v>
      </c>
    </row>
    <row r="21" spans="1:89" ht="12.75">
      <c r="A21" s="5" t="s">
        <v>145</v>
      </c>
      <c r="B21" s="33">
        <v>70845964</v>
      </c>
      <c r="C21" s="35">
        <v>0</v>
      </c>
      <c r="D21" s="35">
        <v>0</v>
      </c>
      <c r="E21" s="35">
        <v>0</v>
      </c>
      <c r="F21" s="35">
        <v>0</v>
      </c>
      <c r="G21" s="49">
        <f t="shared" si="0"/>
        <v>0</v>
      </c>
      <c r="H21" s="7">
        <v>0</v>
      </c>
      <c r="I21" s="91">
        <v>0</v>
      </c>
      <c r="J21" s="92">
        <f t="shared" si="1"/>
        <v>0</v>
      </c>
      <c r="K21" s="93">
        <f t="shared" si="2"/>
        <v>0</v>
      </c>
      <c r="L21" s="5" t="s">
        <v>145</v>
      </c>
      <c r="M21" s="33">
        <v>70845964</v>
      </c>
      <c r="N21" s="35">
        <v>6952</v>
      </c>
      <c r="O21" s="35">
        <v>0</v>
      </c>
      <c r="P21" s="35">
        <v>2583</v>
      </c>
      <c r="Q21" s="35">
        <v>170</v>
      </c>
      <c r="R21" s="35">
        <f t="shared" si="3"/>
        <v>9705</v>
      </c>
      <c r="S21" s="7">
        <v>28.9</v>
      </c>
      <c r="T21" s="91">
        <v>1524</v>
      </c>
      <c r="U21" s="35">
        <f t="shared" si="4"/>
        <v>1524</v>
      </c>
      <c r="V21" s="93">
        <f t="shared" si="5"/>
        <v>11229</v>
      </c>
      <c r="W21" s="5" t="s">
        <v>145</v>
      </c>
      <c r="X21" s="33">
        <v>70845964</v>
      </c>
      <c r="Y21" s="35">
        <v>0</v>
      </c>
      <c r="Z21" s="35">
        <v>0</v>
      </c>
      <c r="AA21" s="35">
        <v>0</v>
      </c>
      <c r="AB21" s="35">
        <v>0</v>
      </c>
      <c r="AC21" s="35">
        <f t="shared" si="6"/>
        <v>0</v>
      </c>
      <c r="AD21" s="94">
        <v>0</v>
      </c>
      <c r="AE21" s="91">
        <v>0</v>
      </c>
      <c r="AF21" s="35">
        <f t="shared" si="7"/>
        <v>0</v>
      </c>
      <c r="AG21" s="93">
        <f t="shared" si="8"/>
        <v>0</v>
      </c>
      <c r="AH21" s="5" t="s">
        <v>145</v>
      </c>
      <c r="AI21" s="123">
        <v>70845964</v>
      </c>
      <c r="AJ21" s="35">
        <v>0</v>
      </c>
      <c r="AK21" s="35">
        <v>0</v>
      </c>
      <c r="AL21" s="35">
        <v>0</v>
      </c>
      <c r="AM21" s="35">
        <v>0</v>
      </c>
      <c r="AN21" s="35">
        <f t="shared" si="9"/>
        <v>0</v>
      </c>
      <c r="AO21" s="7">
        <v>0</v>
      </c>
      <c r="AP21" s="91">
        <v>0</v>
      </c>
      <c r="AQ21" s="35">
        <f t="shared" si="10"/>
        <v>0</v>
      </c>
      <c r="AR21" s="93">
        <f t="shared" si="11"/>
        <v>0</v>
      </c>
      <c r="AS21" s="5" t="s">
        <v>145</v>
      </c>
      <c r="AT21" s="33">
        <v>70845964</v>
      </c>
      <c r="AU21" s="35">
        <v>0</v>
      </c>
      <c r="AV21" s="35">
        <v>0</v>
      </c>
      <c r="AW21" s="35">
        <v>0</v>
      </c>
      <c r="AX21" s="35">
        <v>0</v>
      </c>
      <c r="AY21" s="35">
        <f t="shared" si="12"/>
        <v>0</v>
      </c>
      <c r="AZ21" s="7">
        <v>0</v>
      </c>
      <c r="BA21" s="91">
        <v>0</v>
      </c>
      <c r="BB21" s="35">
        <f t="shared" si="13"/>
        <v>0</v>
      </c>
      <c r="BC21" s="93">
        <f t="shared" si="14"/>
        <v>0</v>
      </c>
      <c r="BD21" s="5" t="s">
        <v>145</v>
      </c>
      <c r="BE21" s="33">
        <v>70845964</v>
      </c>
      <c r="BF21" s="35">
        <v>0</v>
      </c>
      <c r="BG21" s="35">
        <v>0</v>
      </c>
      <c r="BH21" s="35">
        <v>0</v>
      </c>
      <c r="BI21" s="35">
        <v>0</v>
      </c>
      <c r="BJ21" s="49">
        <f t="shared" si="15"/>
        <v>0</v>
      </c>
      <c r="BK21" s="7">
        <v>0</v>
      </c>
      <c r="BL21" s="91">
        <v>0</v>
      </c>
      <c r="BM21" s="88">
        <f t="shared" si="16"/>
        <v>0</v>
      </c>
      <c r="BN21" s="89">
        <f t="shared" si="17"/>
        <v>0</v>
      </c>
      <c r="BO21" s="5" t="s">
        <v>145</v>
      </c>
      <c r="BP21" s="33">
        <v>70845964</v>
      </c>
      <c r="BQ21" s="49">
        <v>0</v>
      </c>
      <c r="BR21" s="49">
        <v>0</v>
      </c>
      <c r="BS21" s="49">
        <v>0</v>
      </c>
      <c r="BT21" s="49">
        <v>0</v>
      </c>
      <c r="BU21" s="49">
        <f t="shared" si="18"/>
        <v>0</v>
      </c>
      <c r="BV21" s="24">
        <v>0</v>
      </c>
      <c r="BW21" s="86">
        <v>0</v>
      </c>
      <c r="BX21" s="88">
        <f t="shared" si="19"/>
        <v>0</v>
      </c>
      <c r="BY21" s="89">
        <f t="shared" si="20"/>
        <v>0</v>
      </c>
      <c r="BZ21" s="5" t="s">
        <v>145</v>
      </c>
      <c r="CA21" s="33">
        <v>70845964</v>
      </c>
      <c r="CB21" s="35">
        <f t="shared" si="21"/>
        <v>6952</v>
      </c>
      <c r="CC21" s="35">
        <f t="shared" si="22"/>
        <v>0</v>
      </c>
      <c r="CD21" s="35">
        <f t="shared" si="23"/>
        <v>2583</v>
      </c>
      <c r="CE21" s="35">
        <f t="shared" si="24"/>
        <v>170</v>
      </c>
      <c r="CF21" s="35">
        <f t="shared" si="25"/>
        <v>9705</v>
      </c>
      <c r="CG21" s="7">
        <f t="shared" si="26"/>
        <v>28.9</v>
      </c>
      <c r="CH21" s="91">
        <f t="shared" si="27"/>
        <v>1524</v>
      </c>
      <c r="CI21" s="128">
        <v>30</v>
      </c>
      <c r="CJ21" s="87">
        <f t="shared" si="28"/>
        <v>1554</v>
      </c>
      <c r="CK21" s="93">
        <f t="shared" si="29"/>
        <v>11259</v>
      </c>
    </row>
    <row r="22" spans="1:89" ht="12.75">
      <c r="A22" s="5" t="s">
        <v>146</v>
      </c>
      <c r="B22" s="33">
        <v>70107084</v>
      </c>
      <c r="C22" s="35">
        <v>0</v>
      </c>
      <c r="D22" s="35">
        <v>0</v>
      </c>
      <c r="E22" s="35">
        <v>0</v>
      </c>
      <c r="F22" s="35">
        <v>0</v>
      </c>
      <c r="G22" s="49">
        <f t="shared" si="0"/>
        <v>0</v>
      </c>
      <c r="H22" s="7">
        <v>0</v>
      </c>
      <c r="I22" s="91">
        <v>0</v>
      </c>
      <c r="J22" s="92">
        <f t="shared" si="1"/>
        <v>0</v>
      </c>
      <c r="K22" s="93">
        <f t="shared" si="2"/>
        <v>0</v>
      </c>
      <c r="L22" s="5" t="s">
        <v>146</v>
      </c>
      <c r="M22" s="33">
        <v>70107084</v>
      </c>
      <c r="N22" s="35">
        <v>7787</v>
      </c>
      <c r="O22" s="35">
        <v>33</v>
      </c>
      <c r="P22" s="35">
        <v>2900</v>
      </c>
      <c r="Q22" s="35">
        <v>206</v>
      </c>
      <c r="R22" s="35">
        <f t="shared" si="3"/>
        <v>10926</v>
      </c>
      <c r="S22" s="7">
        <v>31.9</v>
      </c>
      <c r="T22" s="91">
        <v>1582</v>
      </c>
      <c r="U22" s="35">
        <f t="shared" si="4"/>
        <v>1582</v>
      </c>
      <c r="V22" s="93">
        <f t="shared" si="5"/>
        <v>12508</v>
      </c>
      <c r="W22" s="5" t="s">
        <v>146</v>
      </c>
      <c r="X22" s="33">
        <v>70107084</v>
      </c>
      <c r="Y22" s="35">
        <v>0</v>
      </c>
      <c r="Z22" s="35">
        <v>0</v>
      </c>
      <c r="AA22" s="35">
        <v>0</v>
      </c>
      <c r="AB22" s="35">
        <v>0</v>
      </c>
      <c r="AC22" s="35">
        <f t="shared" si="6"/>
        <v>0</v>
      </c>
      <c r="AD22" s="94">
        <v>0</v>
      </c>
      <c r="AE22" s="91">
        <v>0</v>
      </c>
      <c r="AF22" s="35">
        <f t="shared" si="7"/>
        <v>0</v>
      </c>
      <c r="AG22" s="93">
        <f t="shared" si="8"/>
        <v>0</v>
      </c>
      <c r="AH22" s="5" t="s">
        <v>146</v>
      </c>
      <c r="AI22" s="123">
        <v>70107084</v>
      </c>
      <c r="AJ22" s="35">
        <v>0</v>
      </c>
      <c r="AK22" s="35">
        <v>0</v>
      </c>
      <c r="AL22" s="35">
        <v>0</v>
      </c>
      <c r="AM22" s="35">
        <v>0</v>
      </c>
      <c r="AN22" s="35">
        <f t="shared" si="9"/>
        <v>0</v>
      </c>
      <c r="AO22" s="7">
        <v>0</v>
      </c>
      <c r="AP22" s="91">
        <v>0</v>
      </c>
      <c r="AQ22" s="35">
        <f t="shared" si="10"/>
        <v>0</v>
      </c>
      <c r="AR22" s="93">
        <f t="shared" si="11"/>
        <v>0</v>
      </c>
      <c r="AS22" s="5" t="s">
        <v>146</v>
      </c>
      <c r="AT22" s="33">
        <v>70107084</v>
      </c>
      <c r="AU22" s="35">
        <v>0</v>
      </c>
      <c r="AV22" s="35">
        <v>0</v>
      </c>
      <c r="AW22" s="35">
        <v>0</v>
      </c>
      <c r="AX22" s="35">
        <v>0</v>
      </c>
      <c r="AY22" s="35">
        <f t="shared" si="12"/>
        <v>0</v>
      </c>
      <c r="AZ22" s="7">
        <v>0</v>
      </c>
      <c r="BA22" s="91">
        <v>0</v>
      </c>
      <c r="BB22" s="35">
        <f t="shared" si="13"/>
        <v>0</v>
      </c>
      <c r="BC22" s="93">
        <f t="shared" si="14"/>
        <v>0</v>
      </c>
      <c r="BD22" s="5" t="s">
        <v>146</v>
      </c>
      <c r="BE22" s="33">
        <v>70107084</v>
      </c>
      <c r="BF22" s="35">
        <v>0</v>
      </c>
      <c r="BG22" s="35">
        <v>0</v>
      </c>
      <c r="BH22" s="35">
        <v>0</v>
      </c>
      <c r="BI22" s="35">
        <v>0</v>
      </c>
      <c r="BJ22" s="49">
        <f t="shared" si="15"/>
        <v>0</v>
      </c>
      <c r="BK22" s="7">
        <v>0</v>
      </c>
      <c r="BL22" s="91">
        <v>0</v>
      </c>
      <c r="BM22" s="88">
        <f t="shared" si="16"/>
        <v>0</v>
      </c>
      <c r="BN22" s="89">
        <f t="shared" si="17"/>
        <v>0</v>
      </c>
      <c r="BO22" s="5" t="s">
        <v>146</v>
      </c>
      <c r="BP22" s="33">
        <v>70107084</v>
      </c>
      <c r="BQ22" s="49">
        <v>847</v>
      </c>
      <c r="BR22" s="49">
        <v>0</v>
      </c>
      <c r="BS22" s="49">
        <v>316</v>
      </c>
      <c r="BT22" s="49">
        <v>0</v>
      </c>
      <c r="BU22" s="49">
        <f t="shared" si="18"/>
        <v>1163</v>
      </c>
      <c r="BV22" s="24">
        <v>3.1</v>
      </c>
      <c r="BW22" s="86">
        <v>0</v>
      </c>
      <c r="BX22" s="88">
        <f t="shared" si="19"/>
        <v>0</v>
      </c>
      <c r="BY22" s="89">
        <f t="shared" si="20"/>
        <v>1163</v>
      </c>
      <c r="BZ22" s="5" t="s">
        <v>146</v>
      </c>
      <c r="CA22" s="33">
        <v>70107084</v>
      </c>
      <c r="CB22" s="35">
        <f t="shared" si="21"/>
        <v>8634</v>
      </c>
      <c r="CC22" s="35">
        <f t="shared" si="22"/>
        <v>33</v>
      </c>
      <c r="CD22" s="35">
        <f t="shared" si="23"/>
        <v>3216</v>
      </c>
      <c r="CE22" s="35">
        <f t="shared" si="24"/>
        <v>206</v>
      </c>
      <c r="CF22" s="35">
        <f t="shared" si="25"/>
        <v>12089</v>
      </c>
      <c r="CG22" s="7">
        <f t="shared" si="26"/>
        <v>35</v>
      </c>
      <c r="CH22" s="91">
        <f t="shared" si="27"/>
        <v>1582</v>
      </c>
      <c r="CI22" s="128">
        <v>14.6</v>
      </c>
      <c r="CJ22" s="87">
        <f t="shared" si="28"/>
        <v>1596.6</v>
      </c>
      <c r="CK22" s="93">
        <f t="shared" si="29"/>
        <v>13685.6</v>
      </c>
    </row>
    <row r="23" spans="1:89" ht="12.75">
      <c r="A23" s="5" t="s">
        <v>147</v>
      </c>
      <c r="B23" s="33">
        <v>67774172</v>
      </c>
      <c r="C23" s="35">
        <v>0</v>
      </c>
      <c r="D23" s="35">
        <v>0</v>
      </c>
      <c r="E23" s="35">
        <v>0</v>
      </c>
      <c r="F23" s="35">
        <v>0</v>
      </c>
      <c r="G23" s="49">
        <f t="shared" si="0"/>
        <v>0</v>
      </c>
      <c r="H23" s="7">
        <v>0</v>
      </c>
      <c r="I23" s="91">
        <v>0</v>
      </c>
      <c r="J23" s="92">
        <f t="shared" si="1"/>
        <v>0</v>
      </c>
      <c r="K23" s="93">
        <f t="shared" si="2"/>
        <v>0</v>
      </c>
      <c r="L23" s="5" t="s">
        <v>147</v>
      </c>
      <c r="M23" s="33">
        <v>67774172</v>
      </c>
      <c r="N23" s="35">
        <v>10146</v>
      </c>
      <c r="O23" s="35">
        <v>60</v>
      </c>
      <c r="P23" s="35">
        <v>3790</v>
      </c>
      <c r="Q23" s="35">
        <v>232</v>
      </c>
      <c r="R23" s="35">
        <f t="shared" si="3"/>
        <v>14228</v>
      </c>
      <c r="S23" s="7">
        <v>42.9</v>
      </c>
      <c r="T23" s="91">
        <v>1777</v>
      </c>
      <c r="U23" s="35">
        <f t="shared" si="4"/>
        <v>1777</v>
      </c>
      <c r="V23" s="93">
        <f t="shared" si="5"/>
        <v>16005</v>
      </c>
      <c r="W23" s="5" t="s">
        <v>147</v>
      </c>
      <c r="X23" s="33">
        <v>67774172</v>
      </c>
      <c r="Y23" s="35">
        <v>0</v>
      </c>
      <c r="Z23" s="35">
        <v>0</v>
      </c>
      <c r="AA23" s="35">
        <v>0</v>
      </c>
      <c r="AB23" s="35">
        <v>0</v>
      </c>
      <c r="AC23" s="35">
        <f t="shared" si="6"/>
        <v>0</v>
      </c>
      <c r="AD23" s="94">
        <v>0</v>
      </c>
      <c r="AE23" s="91">
        <v>0</v>
      </c>
      <c r="AF23" s="35">
        <f t="shared" si="7"/>
        <v>0</v>
      </c>
      <c r="AG23" s="93">
        <f t="shared" si="8"/>
        <v>0</v>
      </c>
      <c r="AH23" s="5" t="s">
        <v>147</v>
      </c>
      <c r="AI23" s="123">
        <v>67774172</v>
      </c>
      <c r="AJ23" s="35">
        <v>0</v>
      </c>
      <c r="AK23" s="35">
        <v>0</v>
      </c>
      <c r="AL23" s="35">
        <v>0</v>
      </c>
      <c r="AM23" s="35">
        <v>0</v>
      </c>
      <c r="AN23" s="35">
        <f t="shared" si="9"/>
        <v>0</v>
      </c>
      <c r="AO23" s="7">
        <v>0</v>
      </c>
      <c r="AP23" s="91">
        <v>0</v>
      </c>
      <c r="AQ23" s="35">
        <f t="shared" si="10"/>
        <v>0</v>
      </c>
      <c r="AR23" s="93">
        <f t="shared" si="11"/>
        <v>0</v>
      </c>
      <c r="AS23" s="5" t="s">
        <v>147</v>
      </c>
      <c r="AT23" s="33">
        <v>67774172</v>
      </c>
      <c r="AU23" s="35">
        <v>0</v>
      </c>
      <c r="AV23" s="35">
        <v>0</v>
      </c>
      <c r="AW23" s="35">
        <v>0</v>
      </c>
      <c r="AX23" s="35">
        <v>0</v>
      </c>
      <c r="AY23" s="35">
        <f t="shared" si="12"/>
        <v>0</v>
      </c>
      <c r="AZ23" s="7">
        <v>0</v>
      </c>
      <c r="BA23" s="91">
        <v>0</v>
      </c>
      <c r="BB23" s="35">
        <f t="shared" si="13"/>
        <v>0</v>
      </c>
      <c r="BC23" s="93">
        <f t="shared" si="14"/>
        <v>0</v>
      </c>
      <c r="BD23" s="5" t="s">
        <v>147</v>
      </c>
      <c r="BE23" s="33">
        <v>67774172</v>
      </c>
      <c r="BF23" s="35">
        <v>0</v>
      </c>
      <c r="BG23" s="35">
        <v>0</v>
      </c>
      <c r="BH23" s="35">
        <v>0</v>
      </c>
      <c r="BI23" s="35">
        <v>0</v>
      </c>
      <c r="BJ23" s="49">
        <f t="shared" si="15"/>
        <v>0</v>
      </c>
      <c r="BK23" s="7">
        <v>0</v>
      </c>
      <c r="BL23" s="91">
        <v>0</v>
      </c>
      <c r="BM23" s="88">
        <f t="shared" si="16"/>
        <v>0</v>
      </c>
      <c r="BN23" s="89">
        <f t="shared" si="17"/>
        <v>0</v>
      </c>
      <c r="BO23" s="5" t="s">
        <v>147</v>
      </c>
      <c r="BP23" s="33">
        <v>67774172</v>
      </c>
      <c r="BQ23" s="49">
        <v>0</v>
      </c>
      <c r="BR23" s="49">
        <v>0</v>
      </c>
      <c r="BS23" s="49">
        <v>0</v>
      </c>
      <c r="BT23" s="49">
        <v>0</v>
      </c>
      <c r="BU23" s="49">
        <f t="shared" si="18"/>
        <v>0</v>
      </c>
      <c r="BV23" s="24">
        <v>0</v>
      </c>
      <c r="BW23" s="86">
        <v>0</v>
      </c>
      <c r="BX23" s="88">
        <f t="shared" si="19"/>
        <v>0</v>
      </c>
      <c r="BY23" s="89">
        <f t="shared" si="20"/>
        <v>0</v>
      </c>
      <c r="BZ23" s="5" t="s">
        <v>147</v>
      </c>
      <c r="CA23" s="33">
        <v>67774172</v>
      </c>
      <c r="CB23" s="35">
        <f t="shared" si="21"/>
        <v>10146</v>
      </c>
      <c r="CC23" s="35">
        <f t="shared" si="22"/>
        <v>60</v>
      </c>
      <c r="CD23" s="35">
        <f t="shared" si="23"/>
        <v>3790</v>
      </c>
      <c r="CE23" s="35">
        <f t="shared" si="24"/>
        <v>232</v>
      </c>
      <c r="CF23" s="35">
        <f t="shared" si="25"/>
        <v>14228</v>
      </c>
      <c r="CG23" s="7">
        <f t="shared" si="26"/>
        <v>42.9</v>
      </c>
      <c r="CH23" s="91">
        <f t="shared" si="27"/>
        <v>1777</v>
      </c>
      <c r="CI23" s="128">
        <v>63</v>
      </c>
      <c r="CJ23" s="87">
        <f t="shared" si="28"/>
        <v>1840</v>
      </c>
      <c r="CK23" s="93">
        <f t="shared" si="29"/>
        <v>16068</v>
      </c>
    </row>
    <row r="24" spans="1:89" ht="12.75">
      <c r="A24" s="5" t="s">
        <v>148</v>
      </c>
      <c r="B24" s="33">
        <v>70840237</v>
      </c>
      <c r="C24" s="35">
        <v>0</v>
      </c>
      <c r="D24" s="35">
        <v>0</v>
      </c>
      <c r="E24" s="35">
        <v>0</v>
      </c>
      <c r="F24" s="35">
        <v>0</v>
      </c>
      <c r="G24" s="49">
        <f t="shared" si="0"/>
        <v>0</v>
      </c>
      <c r="H24" s="7">
        <v>0</v>
      </c>
      <c r="I24" s="91">
        <v>0</v>
      </c>
      <c r="J24" s="92">
        <f t="shared" si="1"/>
        <v>0</v>
      </c>
      <c r="K24" s="93">
        <f t="shared" si="2"/>
        <v>0</v>
      </c>
      <c r="L24" s="5" t="s">
        <v>148</v>
      </c>
      <c r="M24" s="33">
        <v>70840237</v>
      </c>
      <c r="N24" s="35">
        <v>2989</v>
      </c>
      <c r="O24" s="35">
        <v>80</v>
      </c>
      <c r="P24" s="35">
        <v>1142</v>
      </c>
      <c r="Q24" s="35">
        <v>122</v>
      </c>
      <c r="R24" s="35">
        <f t="shared" si="3"/>
        <v>4333</v>
      </c>
      <c r="S24" s="7">
        <v>12</v>
      </c>
      <c r="T24" s="91">
        <v>761</v>
      </c>
      <c r="U24" s="35">
        <f t="shared" si="4"/>
        <v>761</v>
      </c>
      <c r="V24" s="93">
        <f t="shared" si="5"/>
        <v>5094</v>
      </c>
      <c r="W24" s="5" t="s">
        <v>148</v>
      </c>
      <c r="X24" s="33">
        <v>70840237</v>
      </c>
      <c r="Y24" s="35">
        <v>0</v>
      </c>
      <c r="Z24" s="35">
        <v>0</v>
      </c>
      <c r="AA24" s="35">
        <v>0</v>
      </c>
      <c r="AB24" s="35">
        <v>0</v>
      </c>
      <c r="AC24" s="35">
        <f t="shared" si="6"/>
        <v>0</v>
      </c>
      <c r="AD24" s="94">
        <v>0</v>
      </c>
      <c r="AE24" s="91">
        <v>0</v>
      </c>
      <c r="AF24" s="35">
        <f t="shared" si="7"/>
        <v>0</v>
      </c>
      <c r="AG24" s="93">
        <f t="shared" si="8"/>
        <v>0</v>
      </c>
      <c r="AH24" s="5" t="s">
        <v>148</v>
      </c>
      <c r="AI24" s="123">
        <v>70840237</v>
      </c>
      <c r="AJ24" s="35">
        <v>0</v>
      </c>
      <c r="AK24" s="35">
        <v>0</v>
      </c>
      <c r="AL24" s="35">
        <v>0</v>
      </c>
      <c r="AM24" s="35">
        <v>0</v>
      </c>
      <c r="AN24" s="35">
        <f t="shared" si="9"/>
        <v>0</v>
      </c>
      <c r="AO24" s="7">
        <v>0</v>
      </c>
      <c r="AP24" s="91">
        <v>0</v>
      </c>
      <c r="AQ24" s="35">
        <f t="shared" si="10"/>
        <v>0</v>
      </c>
      <c r="AR24" s="93">
        <f t="shared" si="11"/>
        <v>0</v>
      </c>
      <c r="AS24" s="5" t="s">
        <v>148</v>
      </c>
      <c r="AT24" s="33">
        <v>70840237</v>
      </c>
      <c r="AU24" s="35">
        <v>0</v>
      </c>
      <c r="AV24" s="35">
        <v>0</v>
      </c>
      <c r="AW24" s="35">
        <v>0</v>
      </c>
      <c r="AX24" s="35">
        <v>0</v>
      </c>
      <c r="AY24" s="35">
        <f t="shared" si="12"/>
        <v>0</v>
      </c>
      <c r="AZ24" s="7">
        <v>0</v>
      </c>
      <c r="BA24" s="91">
        <v>0</v>
      </c>
      <c r="BB24" s="35">
        <f t="shared" si="13"/>
        <v>0</v>
      </c>
      <c r="BC24" s="93">
        <f t="shared" si="14"/>
        <v>0</v>
      </c>
      <c r="BD24" s="5" t="s">
        <v>148</v>
      </c>
      <c r="BE24" s="33">
        <v>70840237</v>
      </c>
      <c r="BF24" s="35">
        <v>0</v>
      </c>
      <c r="BG24" s="35">
        <v>0</v>
      </c>
      <c r="BH24" s="35">
        <v>0</v>
      </c>
      <c r="BI24" s="35">
        <v>0</v>
      </c>
      <c r="BJ24" s="49">
        <f t="shared" si="15"/>
        <v>0</v>
      </c>
      <c r="BK24" s="7">
        <v>0</v>
      </c>
      <c r="BL24" s="91">
        <v>0</v>
      </c>
      <c r="BM24" s="88">
        <f t="shared" si="16"/>
        <v>0</v>
      </c>
      <c r="BN24" s="89">
        <f t="shared" si="17"/>
        <v>0</v>
      </c>
      <c r="BO24" s="5" t="s">
        <v>148</v>
      </c>
      <c r="BP24" s="33">
        <v>70840237</v>
      </c>
      <c r="BQ24" s="49">
        <v>0</v>
      </c>
      <c r="BR24" s="49">
        <v>0</v>
      </c>
      <c r="BS24" s="49">
        <v>0</v>
      </c>
      <c r="BT24" s="49">
        <v>0</v>
      </c>
      <c r="BU24" s="49">
        <f t="shared" si="18"/>
        <v>0</v>
      </c>
      <c r="BV24" s="24">
        <v>0</v>
      </c>
      <c r="BW24" s="86">
        <v>0</v>
      </c>
      <c r="BX24" s="88">
        <f t="shared" si="19"/>
        <v>0</v>
      </c>
      <c r="BY24" s="89">
        <f t="shared" si="20"/>
        <v>0</v>
      </c>
      <c r="BZ24" s="5" t="s">
        <v>148</v>
      </c>
      <c r="CA24" s="33">
        <v>70840237</v>
      </c>
      <c r="CB24" s="35">
        <f t="shared" si="21"/>
        <v>2989</v>
      </c>
      <c r="CC24" s="35">
        <f t="shared" si="22"/>
        <v>80</v>
      </c>
      <c r="CD24" s="35">
        <f t="shared" si="23"/>
        <v>1142</v>
      </c>
      <c r="CE24" s="35">
        <f t="shared" si="24"/>
        <v>122</v>
      </c>
      <c r="CF24" s="35">
        <f t="shared" si="25"/>
        <v>4333</v>
      </c>
      <c r="CG24" s="7">
        <f t="shared" si="26"/>
        <v>12</v>
      </c>
      <c r="CH24" s="91">
        <f t="shared" si="27"/>
        <v>761</v>
      </c>
      <c r="CI24" s="128">
        <v>0</v>
      </c>
      <c r="CJ24" s="87">
        <f t="shared" si="28"/>
        <v>761</v>
      </c>
      <c r="CK24" s="93">
        <f t="shared" si="29"/>
        <v>5094</v>
      </c>
    </row>
    <row r="25" spans="1:89" ht="12.75">
      <c r="A25" s="5" t="s">
        <v>149</v>
      </c>
      <c r="B25" s="33">
        <v>60461683</v>
      </c>
      <c r="C25" s="35">
        <v>0</v>
      </c>
      <c r="D25" s="35">
        <v>0</v>
      </c>
      <c r="E25" s="35">
        <v>0</v>
      </c>
      <c r="F25" s="35">
        <v>0</v>
      </c>
      <c r="G25" s="49">
        <f t="shared" si="0"/>
        <v>0</v>
      </c>
      <c r="H25" s="7">
        <v>0</v>
      </c>
      <c r="I25" s="91">
        <v>0</v>
      </c>
      <c r="J25" s="92">
        <f t="shared" si="1"/>
        <v>0</v>
      </c>
      <c r="K25" s="93">
        <f t="shared" si="2"/>
        <v>0</v>
      </c>
      <c r="L25" s="5" t="s">
        <v>149</v>
      </c>
      <c r="M25" s="33">
        <v>60461683</v>
      </c>
      <c r="N25" s="35">
        <v>5749</v>
      </c>
      <c r="O25" s="35">
        <v>20</v>
      </c>
      <c r="P25" s="35">
        <v>2145</v>
      </c>
      <c r="Q25" s="35">
        <v>229</v>
      </c>
      <c r="R25" s="35">
        <f t="shared" si="3"/>
        <v>8143</v>
      </c>
      <c r="S25" s="7">
        <v>23.2</v>
      </c>
      <c r="T25" s="91">
        <v>650</v>
      </c>
      <c r="U25" s="35">
        <f t="shared" si="4"/>
        <v>650</v>
      </c>
      <c r="V25" s="93">
        <f t="shared" si="5"/>
        <v>8793</v>
      </c>
      <c r="W25" s="5" t="s">
        <v>149</v>
      </c>
      <c r="X25" s="33">
        <v>60461683</v>
      </c>
      <c r="Y25" s="35">
        <v>0</v>
      </c>
      <c r="Z25" s="35">
        <v>0</v>
      </c>
      <c r="AA25" s="35">
        <v>0</v>
      </c>
      <c r="AB25" s="35">
        <v>0</v>
      </c>
      <c r="AC25" s="35">
        <f t="shared" si="6"/>
        <v>0</v>
      </c>
      <c r="AD25" s="94">
        <v>0</v>
      </c>
      <c r="AE25" s="91">
        <v>0</v>
      </c>
      <c r="AF25" s="35">
        <f t="shared" si="7"/>
        <v>0</v>
      </c>
      <c r="AG25" s="93">
        <f t="shared" si="8"/>
        <v>0</v>
      </c>
      <c r="AH25" s="5" t="s">
        <v>149</v>
      </c>
      <c r="AI25" s="123">
        <v>60461683</v>
      </c>
      <c r="AJ25" s="35">
        <v>0</v>
      </c>
      <c r="AK25" s="35">
        <v>0</v>
      </c>
      <c r="AL25" s="35">
        <v>0</v>
      </c>
      <c r="AM25" s="35">
        <v>0</v>
      </c>
      <c r="AN25" s="35">
        <f t="shared" si="9"/>
        <v>0</v>
      </c>
      <c r="AO25" s="7">
        <v>0</v>
      </c>
      <c r="AP25" s="91">
        <v>0</v>
      </c>
      <c r="AQ25" s="35">
        <f t="shared" si="10"/>
        <v>0</v>
      </c>
      <c r="AR25" s="93">
        <f t="shared" si="11"/>
        <v>0</v>
      </c>
      <c r="AS25" s="5" t="s">
        <v>149</v>
      </c>
      <c r="AT25" s="33">
        <v>60461683</v>
      </c>
      <c r="AU25" s="35">
        <v>0</v>
      </c>
      <c r="AV25" s="35">
        <v>0</v>
      </c>
      <c r="AW25" s="35">
        <v>0</v>
      </c>
      <c r="AX25" s="35">
        <v>0</v>
      </c>
      <c r="AY25" s="35">
        <f t="shared" si="12"/>
        <v>0</v>
      </c>
      <c r="AZ25" s="7">
        <v>0</v>
      </c>
      <c r="BA25" s="91">
        <v>0</v>
      </c>
      <c r="BB25" s="35">
        <f t="shared" si="13"/>
        <v>0</v>
      </c>
      <c r="BC25" s="93">
        <f t="shared" si="14"/>
        <v>0</v>
      </c>
      <c r="BD25" s="5" t="s">
        <v>149</v>
      </c>
      <c r="BE25" s="33">
        <v>60461683</v>
      </c>
      <c r="BF25" s="35">
        <v>0</v>
      </c>
      <c r="BG25" s="35">
        <v>0</v>
      </c>
      <c r="BH25" s="35">
        <v>0</v>
      </c>
      <c r="BI25" s="35">
        <v>0</v>
      </c>
      <c r="BJ25" s="49">
        <f t="shared" si="15"/>
        <v>0</v>
      </c>
      <c r="BK25" s="7">
        <v>0</v>
      </c>
      <c r="BL25" s="91">
        <v>0</v>
      </c>
      <c r="BM25" s="88">
        <f t="shared" si="16"/>
        <v>0</v>
      </c>
      <c r="BN25" s="89">
        <f t="shared" si="17"/>
        <v>0</v>
      </c>
      <c r="BO25" s="5" t="s">
        <v>149</v>
      </c>
      <c r="BP25" s="33">
        <v>60461683</v>
      </c>
      <c r="BQ25" s="49">
        <v>0</v>
      </c>
      <c r="BR25" s="49">
        <v>0</v>
      </c>
      <c r="BS25" s="49">
        <v>0</v>
      </c>
      <c r="BT25" s="49">
        <v>0</v>
      </c>
      <c r="BU25" s="49">
        <f t="shared" si="18"/>
        <v>0</v>
      </c>
      <c r="BV25" s="24">
        <v>0</v>
      </c>
      <c r="BW25" s="86">
        <v>0</v>
      </c>
      <c r="BX25" s="88">
        <f t="shared" si="19"/>
        <v>0</v>
      </c>
      <c r="BY25" s="89">
        <f t="shared" si="20"/>
        <v>0</v>
      </c>
      <c r="BZ25" s="5" t="s">
        <v>149</v>
      </c>
      <c r="CA25" s="33">
        <v>60461683</v>
      </c>
      <c r="CB25" s="35">
        <f t="shared" si="21"/>
        <v>5749</v>
      </c>
      <c r="CC25" s="35">
        <f t="shared" si="22"/>
        <v>20</v>
      </c>
      <c r="CD25" s="35">
        <f t="shared" si="23"/>
        <v>2145</v>
      </c>
      <c r="CE25" s="35">
        <f t="shared" si="24"/>
        <v>229</v>
      </c>
      <c r="CF25" s="35">
        <f t="shared" si="25"/>
        <v>8143</v>
      </c>
      <c r="CG25" s="7">
        <f t="shared" si="26"/>
        <v>23.2</v>
      </c>
      <c r="CH25" s="91">
        <f t="shared" si="27"/>
        <v>650</v>
      </c>
      <c r="CI25" s="128">
        <v>0</v>
      </c>
      <c r="CJ25" s="87">
        <f t="shared" si="28"/>
        <v>650</v>
      </c>
      <c r="CK25" s="93">
        <f t="shared" si="29"/>
        <v>8793</v>
      </c>
    </row>
    <row r="26" spans="1:89" ht="12.75">
      <c r="A26" s="5" t="s">
        <v>150</v>
      </c>
      <c r="B26" s="33">
        <v>61386901</v>
      </c>
      <c r="C26" s="35">
        <v>0</v>
      </c>
      <c r="D26" s="35">
        <v>0</v>
      </c>
      <c r="E26" s="35">
        <v>0</v>
      </c>
      <c r="F26" s="35">
        <v>0</v>
      </c>
      <c r="G26" s="49">
        <f t="shared" si="0"/>
        <v>0</v>
      </c>
      <c r="H26" s="7">
        <v>0</v>
      </c>
      <c r="I26" s="91">
        <v>0</v>
      </c>
      <c r="J26" s="92">
        <f t="shared" si="1"/>
        <v>0</v>
      </c>
      <c r="K26" s="93">
        <f t="shared" si="2"/>
        <v>0</v>
      </c>
      <c r="L26" s="5" t="s">
        <v>150</v>
      </c>
      <c r="M26" s="33">
        <v>61386901</v>
      </c>
      <c r="N26" s="35">
        <v>0</v>
      </c>
      <c r="O26" s="35">
        <v>0</v>
      </c>
      <c r="P26" s="35">
        <v>0</v>
      </c>
      <c r="Q26" s="35">
        <v>0</v>
      </c>
      <c r="R26" s="35">
        <f t="shared" si="3"/>
        <v>0</v>
      </c>
      <c r="S26" s="7">
        <v>0</v>
      </c>
      <c r="T26" s="91">
        <v>0</v>
      </c>
      <c r="U26" s="35">
        <f t="shared" si="4"/>
        <v>0</v>
      </c>
      <c r="V26" s="93">
        <f t="shared" si="5"/>
        <v>0</v>
      </c>
      <c r="W26" s="5" t="s">
        <v>150</v>
      </c>
      <c r="X26" s="33">
        <v>61386901</v>
      </c>
      <c r="Y26" s="35">
        <v>0</v>
      </c>
      <c r="Z26" s="35">
        <v>0</v>
      </c>
      <c r="AA26" s="35">
        <v>0</v>
      </c>
      <c r="AB26" s="35">
        <v>0</v>
      </c>
      <c r="AC26" s="35">
        <f t="shared" si="6"/>
        <v>0</v>
      </c>
      <c r="AD26" s="94">
        <v>0</v>
      </c>
      <c r="AE26" s="91">
        <v>0</v>
      </c>
      <c r="AF26" s="35">
        <f t="shared" si="7"/>
        <v>0</v>
      </c>
      <c r="AG26" s="93">
        <f t="shared" si="8"/>
        <v>0</v>
      </c>
      <c r="AH26" s="5" t="s">
        <v>150</v>
      </c>
      <c r="AI26" s="123">
        <v>61386901</v>
      </c>
      <c r="AJ26" s="35">
        <v>0</v>
      </c>
      <c r="AK26" s="35">
        <v>0</v>
      </c>
      <c r="AL26" s="35">
        <v>0</v>
      </c>
      <c r="AM26" s="35">
        <v>0</v>
      </c>
      <c r="AN26" s="35">
        <f t="shared" si="9"/>
        <v>0</v>
      </c>
      <c r="AO26" s="7">
        <v>0</v>
      </c>
      <c r="AP26" s="91">
        <v>0</v>
      </c>
      <c r="AQ26" s="35">
        <f t="shared" si="10"/>
        <v>0</v>
      </c>
      <c r="AR26" s="93">
        <f t="shared" si="11"/>
        <v>0</v>
      </c>
      <c r="AS26" s="5" t="s">
        <v>150</v>
      </c>
      <c r="AT26" s="33">
        <v>61386901</v>
      </c>
      <c r="AU26" s="35">
        <v>8341</v>
      </c>
      <c r="AV26" s="35">
        <v>60</v>
      </c>
      <c r="AW26" s="35">
        <v>3116</v>
      </c>
      <c r="AX26" s="35">
        <v>819</v>
      </c>
      <c r="AY26" s="35">
        <f t="shared" si="12"/>
        <v>12336</v>
      </c>
      <c r="AZ26" s="7">
        <v>32.1</v>
      </c>
      <c r="BA26" s="91">
        <v>2854</v>
      </c>
      <c r="BB26" s="35">
        <f t="shared" si="13"/>
        <v>2854</v>
      </c>
      <c r="BC26" s="93">
        <f t="shared" si="14"/>
        <v>15190</v>
      </c>
      <c r="BD26" s="5" t="s">
        <v>150</v>
      </c>
      <c r="BE26" s="33">
        <v>61386901</v>
      </c>
      <c r="BF26" s="35">
        <v>0</v>
      </c>
      <c r="BG26" s="35">
        <v>0</v>
      </c>
      <c r="BH26" s="35">
        <v>0</v>
      </c>
      <c r="BI26" s="35">
        <v>0</v>
      </c>
      <c r="BJ26" s="49">
        <f t="shared" si="15"/>
        <v>0</v>
      </c>
      <c r="BK26" s="7">
        <v>0</v>
      </c>
      <c r="BL26" s="91">
        <v>0</v>
      </c>
      <c r="BM26" s="88">
        <f t="shared" si="16"/>
        <v>0</v>
      </c>
      <c r="BN26" s="89">
        <f t="shared" si="17"/>
        <v>0</v>
      </c>
      <c r="BO26" s="5" t="s">
        <v>150</v>
      </c>
      <c r="BP26" s="33">
        <v>61386901</v>
      </c>
      <c r="BQ26" s="49">
        <v>0</v>
      </c>
      <c r="BR26" s="49">
        <v>0</v>
      </c>
      <c r="BS26" s="49">
        <v>0</v>
      </c>
      <c r="BT26" s="49">
        <v>0</v>
      </c>
      <c r="BU26" s="49">
        <f t="shared" si="18"/>
        <v>0</v>
      </c>
      <c r="BV26" s="24">
        <v>0</v>
      </c>
      <c r="BW26" s="86">
        <v>0</v>
      </c>
      <c r="BX26" s="88">
        <f t="shared" si="19"/>
        <v>0</v>
      </c>
      <c r="BY26" s="89">
        <f t="shared" si="20"/>
        <v>0</v>
      </c>
      <c r="BZ26" s="5" t="s">
        <v>150</v>
      </c>
      <c r="CA26" s="33">
        <v>61386901</v>
      </c>
      <c r="CB26" s="35">
        <f t="shared" si="21"/>
        <v>8341</v>
      </c>
      <c r="CC26" s="35">
        <f t="shared" si="22"/>
        <v>60</v>
      </c>
      <c r="CD26" s="35">
        <f t="shared" si="23"/>
        <v>3116</v>
      </c>
      <c r="CE26" s="35">
        <f t="shared" si="24"/>
        <v>819</v>
      </c>
      <c r="CF26" s="35">
        <f t="shared" si="25"/>
        <v>12336</v>
      </c>
      <c r="CG26" s="7">
        <f t="shared" si="26"/>
        <v>32.1</v>
      </c>
      <c r="CH26" s="91">
        <f t="shared" si="27"/>
        <v>2854</v>
      </c>
      <c r="CI26" s="128">
        <v>-69</v>
      </c>
      <c r="CJ26" s="87">
        <f t="shared" si="28"/>
        <v>2785</v>
      </c>
      <c r="CK26" s="93">
        <f t="shared" si="29"/>
        <v>15121</v>
      </c>
    </row>
    <row r="27" spans="1:89" ht="12.75">
      <c r="A27" s="5" t="s">
        <v>151</v>
      </c>
      <c r="B27" s="33">
        <v>68379919</v>
      </c>
      <c r="C27" s="35">
        <v>0</v>
      </c>
      <c r="D27" s="35">
        <v>0</v>
      </c>
      <c r="E27" s="35">
        <v>0</v>
      </c>
      <c r="F27" s="35">
        <v>0</v>
      </c>
      <c r="G27" s="49">
        <f t="shared" si="0"/>
        <v>0</v>
      </c>
      <c r="H27" s="7">
        <v>0</v>
      </c>
      <c r="I27" s="91">
        <v>0</v>
      </c>
      <c r="J27" s="92">
        <f t="shared" si="1"/>
        <v>0</v>
      </c>
      <c r="K27" s="93">
        <f t="shared" si="2"/>
        <v>0</v>
      </c>
      <c r="L27" s="5" t="s">
        <v>151</v>
      </c>
      <c r="M27" s="33">
        <v>68379919</v>
      </c>
      <c r="N27" s="35">
        <v>6135</v>
      </c>
      <c r="O27" s="35">
        <v>60</v>
      </c>
      <c r="P27" s="35">
        <v>2301</v>
      </c>
      <c r="Q27" s="35">
        <v>255</v>
      </c>
      <c r="R27" s="35">
        <f t="shared" si="3"/>
        <v>8751</v>
      </c>
      <c r="S27" s="7">
        <v>26.6</v>
      </c>
      <c r="T27" s="91">
        <v>2345</v>
      </c>
      <c r="U27" s="35">
        <f t="shared" si="4"/>
        <v>2345</v>
      </c>
      <c r="V27" s="93">
        <f t="shared" si="5"/>
        <v>11096</v>
      </c>
      <c r="W27" s="5" t="s">
        <v>151</v>
      </c>
      <c r="X27" s="33">
        <v>68379919</v>
      </c>
      <c r="Y27" s="35">
        <v>0</v>
      </c>
      <c r="Z27" s="35">
        <v>0</v>
      </c>
      <c r="AA27" s="35">
        <v>0</v>
      </c>
      <c r="AB27" s="35">
        <v>0</v>
      </c>
      <c r="AC27" s="35">
        <f t="shared" si="6"/>
        <v>0</v>
      </c>
      <c r="AD27" s="94">
        <v>0</v>
      </c>
      <c r="AE27" s="91">
        <v>0</v>
      </c>
      <c r="AF27" s="35">
        <f t="shared" si="7"/>
        <v>0</v>
      </c>
      <c r="AG27" s="93">
        <f t="shared" si="8"/>
        <v>0</v>
      </c>
      <c r="AH27" s="5" t="s">
        <v>151</v>
      </c>
      <c r="AI27" s="123">
        <v>68379919</v>
      </c>
      <c r="AJ27" s="35">
        <v>0</v>
      </c>
      <c r="AK27" s="35">
        <v>0</v>
      </c>
      <c r="AL27" s="35">
        <v>0</v>
      </c>
      <c r="AM27" s="35">
        <v>0</v>
      </c>
      <c r="AN27" s="35">
        <f t="shared" si="9"/>
        <v>0</v>
      </c>
      <c r="AO27" s="7">
        <v>0</v>
      </c>
      <c r="AP27" s="91">
        <v>0</v>
      </c>
      <c r="AQ27" s="35">
        <f t="shared" si="10"/>
        <v>0</v>
      </c>
      <c r="AR27" s="93">
        <f t="shared" si="11"/>
        <v>0</v>
      </c>
      <c r="AS27" s="5" t="s">
        <v>151</v>
      </c>
      <c r="AT27" s="33">
        <v>68379919</v>
      </c>
      <c r="AU27" s="35">
        <v>0</v>
      </c>
      <c r="AV27" s="35">
        <v>0</v>
      </c>
      <c r="AW27" s="35">
        <v>0</v>
      </c>
      <c r="AX27" s="35">
        <v>0</v>
      </c>
      <c r="AY27" s="35">
        <f t="shared" si="12"/>
        <v>0</v>
      </c>
      <c r="AZ27" s="7">
        <v>0</v>
      </c>
      <c r="BA27" s="91">
        <v>0</v>
      </c>
      <c r="BB27" s="35">
        <f t="shared" si="13"/>
        <v>0</v>
      </c>
      <c r="BC27" s="93">
        <f t="shared" si="14"/>
        <v>0</v>
      </c>
      <c r="BD27" s="5" t="s">
        <v>151</v>
      </c>
      <c r="BE27" s="33">
        <v>68379919</v>
      </c>
      <c r="BF27" s="35">
        <v>0</v>
      </c>
      <c r="BG27" s="35">
        <v>0</v>
      </c>
      <c r="BH27" s="35">
        <v>0</v>
      </c>
      <c r="BI27" s="35">
        <v>0</v>
      </c>
      <c r="BJ27" s="49">
        <f t="shared" si="15"/>
        <v>0</v>
      </c>
      <c r="BK27" s="7">
        <v>0</v>
      </c>
      <c r="BL27" s="91">
        <v>0</v>
      </c>
      <c r="BM27" s="88">
        <f t="shared" si="16"/>
        <v>0</v>
      </c>
      <c r="BN27" s="89">
        <f t="shared" si="17"/>
        <v>0</v>
      </c>
      <c r="BO27" s="5" t="s">
        <v>151</v>
      </c>
      <c r="BP27" s="33">
        <v>68379919</v>
      </c>
      <c r="BQ27" s="49">
        <v>0</v>
      </c>
      <c r="BR27" s="49">
        <v>0</v>
      </c>
      <c r="BS27" s="49">
        <v>0</v>
      </c>
      <c r="BT27" s="49">
        <v>0</v>
      </c>
      <c r="BU27" s="49">
        <f t="shared" si="18"/>
        <v>0</v>
      </c>
      <c r="BV27" s="24">
        <v>0</v>
      </c>
      <c r="BW27" s="86">
        <v>0</v>
      </c>
      <c r="BX27" s="88">
        <f t="shared" si="19"/>
        <v>0</v>
      </c>
      <c r="BY27" s="89">
        <f t="shared" si="20"/>
        <v>0</v>
      </c>
      <c r="BZ27" s="5" t="s">
        <v>151</v>
      </c>
      <c r="CA27" s="33">
        <v>68379919</v>
      </c>
      <c r="CB27" s="35">
        <f t="shared" si="21"/>
        <v>6135</v>
      </c>
      <c r="CC27" s="35">
        <f t="shared" si="22"/>
        <v>60</v>
      </c>
      <c r="CD27" s="35">
        <f t="shared" si="23"/>
        <v>2301</v>
      </c>
      <c r="CE27" s="35">
        <f t="shared" si="24"/>
        <v>255</v>
      </c>
      <c r="CF27" s="35">
        <f t="shared" si="25"/>
        <v>8751</v>
      </c>
      <c r="CG27" s="7">
        <f t="shared" si="26"/>
        <v>26.6</v>
      </c>
      <c r="CH27" s="91">
        <f t="shared" si="27"/>
        <v>2345</v>
      </c>
      <c r="CI27" s="128">
        <v>33</v>
      </c>
      <c r="CJ27" s="87">
        <f t="shared" si="28"/>
        <v>2378</v>
      </c>
      <c r="CK27" s="93">
        <f t="shared" si="29"/>
        <v>11129</v>
      </c>
    </row>
    <row r="28" spans="1:89" ht="12.75">
      <c r="A28" s="5" t="s">
        <v>152</v>
      </c>
      <c r="B28" s="33">
        <v>60461969</v>
      </c>
      <c r="C28" s="35">
        <v>0</v>
      </c>
      <c r="D28" s="35">
        <v>0</v>
      </c>
      <c r="E28" s="35">
        <v>0</v>
      </c>
      <c r="F28" s="35">
        <v>0</v>
      </c>
      <c r="G28" s="49">
        <f t="shared" si="0"/>
        <v>0</v>
      </c>
      <c r="H28" s="7">
        <v>0</v>
      </c>
      <c r="I28" s="91">
        <v>0</v>
      </c>
      <c r="J28" s="92">
        <f t="shared" si="1"/>
        <v>0</v>
      </c>
      <c r="K28" s="93">
        <f t="shared" si="2"/>
        <v>0</v>
      </c>
      <c r="L28" s="5" t="s">
        <v>152</v>
      </c>
      <c r="M28" s="33">
        <v>60461969</v>
      </c>
      <c r="N28" s="35">
        <v>4325</v>
      </c>
      <c r="O28" s="35">
        <v>75</v>
      </c>
      <c r="P28" s="35">
        <v>1632</v>
      </c>
      <c r="Q28" s="35">
        <v>148</v>
      </c>
      <c r="R28" s="35">
        <f t="shared" si="3"/>
        <v>6180</v>
      </c>
      <c r="S28" s="7">
        <v>17.7</v>
      </c>
      <c r="T28" s="91">
        <v>1670</v>
      </c>
      <c r="U28" s="35">
        <f t="shared" si="4"/>
        <v>1670</v>
      </c>
      <c r="V28" s="93">
        <f t="shared" si="5"/>
        <v>7850</v>
      </c>
      <c r="W28" s="5" t="s">
        <v>152</v>
      </c>
      <c r="X28" s="33">
        <v>60461969</v>
      </c>
      <c r="Y28" s="35">
        <v>0</v>
      </c>
      <c r="Z28" s="35">
        <v>0</v>
      </c>
      <c r="AA28" s="35">
        <v>0</v>
      </c>
      <c r="AB28" s="35">
        <v>0</v>
      </c>
      <c r="AC28" s="35">
        <f t="shared" si="6"/>
        <v>0</v>
      </c>
      <c r="AD28" s="94">
        <v>0</v>
      </c>
      <c r="AE28" s="91">
        <v>0</v>
      </c>
      <c r="AF28" s="35">
        <f t="shared" si="7"/>
        <v>0</v>
      </c>
      <c r="AG28" s="93">
        <f t="shared" si="8"/>
        <v>0</v>
      </c>
      <c r="AH28" s="5" t="s">
        <v>152</v>
      </c>
      <c r="AI28" s="123">
        <v>60461969</v>
      </c>
      <c r="AJ28" s="35">
        <v>0</v>
      </c>
      <c r="AK28" s="35">
        <v>0</v>
      </c>
      <c r="AL28" s="35">
        <v>0</v>
      </c>
      <c r="AM28" s="35">
        <v>0</v>
      </c>
      <c r="AN28" s="35">
        <f t="shared" si="9"/>
        <v>0</v>
      </c>
      <c r="AO28" s="7">
        <v>0</v>
      </c>
      <c r="AP28" s="91">
        <v>0</v>
      </c>
      <c r="AQ28" s="35">
        <f t="shared" si="10"/>
        <v>0</v>
      </c>
      <c r="AR28" s="93">
        <f t="shared" si="11"/>
        <v>0</v>
      </c>
      <c r="AS28" s="5" t="s">
        <v>152</v>
      </c>
      <c r="AT28" s="33">
        <v>60461969</v>
      </c>
      <c r="AU28" s="35">
        <v>0</v>
      </c>
      <c r="AV28" s="35">
        <v>0</v>
      </c>
      <c r="AW28" s="35">
        <v>0</v>
      </c>
      <c r="AX28" s="35">
        <v>0</v>
      </c>
      <c r="AY28" s="35">
        <f t="shared" si="12"/>
        <v>0</v>
      </c>
      <c r="AZ28" s="7">
        <v>0</v>
      </c>
      <c r="BA28" s="91">
        <v>0</v>
      </c>
      <c r="BB28" s="35">
        <f t="shared" si="13"/>
        <v>0</v>
      </c>
      <c r="BC28" s="93">
        <f t="shared" si="14"/>
        <v>0</v>
      </c>
      <c r="BD28" s="5" t="s">
        <v>152</v>
      </c>
      <c r="BE28" s="33">
        <v>60461969</v>
      </c>
      <c r="BF28" s="35">
        <v>0</v>
      </c>
      <c r="BG28" s="35">
        <v>0</v>
      </c>
      <c r="BH28" s="35">
        <v>0</v>
      </c>
      <c r="BI28" s="35">
        <v>0</v>
      </c>
      <c r="BJ28" s="49">
        <f t="shared" si="15"/>
        <v>0</v>
      </c>
      <c r="BK28" s="7">
        <v>0</v>
      </c>
      <c r="BL28" s="91">
        <v>0</v>
      </c>
      <c r="BM28" s="88">
        <f t="shared" si="16"/>
        <v>0</v>
      </c>
      <c r="BN28" s="89">
        <f t="shared" si="17"/>
        <v>0</v>
      </c>
      <c r="BO28" s="5" t="s">
        <v>152</v>
      </c>
      <c r="BP28" s="33">
        <v>60461969</v>
      </c>
      <c r="BQ28" s="49">
        <v>0</v>
      </c>
      <c r="BR28" s="49">
        <v>0</v>
      </c>
      <c r="BS28" s="49">
        <v>0</v>
      </c>
      <c r="BT28" s="49">
        <v>0</v>
      </c>
      <c r="BU28" s="49">
        <f t="shared" si="18"/>
        <v>0</v>
      </c>
      <c r="BV28" s="24">
        <v>0</v>
      </c>
      <c r="BW28" s="86">
        <v>0</v>
      </c>
      <c r="BX28" s="88">
        <f t="shared" si="19"/>
        <v>0</v>
      </c>
      <c r="BY28" s="89">
        <f t="shared" si="20"/>
        <v>0</v>
      </c>
      <c r="BZ28" s="5" t="s">
        <v>152</v>
      </c>
      <c r="CA28" s="33">
        <v>60461969</v>
      </c>
      <c r="CB28" s="35">
        <f t="shared" si="21"/>
        <v>4325</v>
      </c>
      <c r="CC28" s="35">
        <f t="shared" si="22"/>
        <v>75</v>
      </c>
      <c r="CD28" s="35">
        <f t="shared" si="23"/>
        <v>1632</v>
      </c>
      <c r="CE28" s="35">
        <f t="shared" si="24"/>
        <v>148</v>
      </c>
      <c r="CF28" s="35">
        <f t="shared" si="25"/>
        <v>6180</v>
      </c>
      <c r="CG28" s="7">
        <f t="shared" si="26"/>
        <v>17.7</v>
      </c>
      <c r="CH28" s="91">
        <f t="shared" si="27"/>
        <v>1670</v>
      </c>
      <c r="CI28" s="128">
        <v>65</v>
      </c>
      <c r="CJ28" s="87">
        <f t="shared" si="28"/>
        <v>1735</v>
      </c>
      <c r="CK28" s="93">
        <f t="shared" si="29"/>
        <v>7915</v>
      </c>
    </row>
    <row r="29" spans="1:89" ht="12.75">
      <c r="A29" s="5" t="s">
        <v>153</v>
      </c>
      <c r="B29" s="33">
        <v>68407157</v>
      </c>
      <c r="C29" s="35">
        <v>0</v>
      </c>
      <c r="D29" s="35">
        <v>0</v>
      </c>
      <c r="E29" s="35">
        <v>0</v>
      </c>
      <c r="F29" s="35">
        <v>0</v>
      </c>
      <c r="G29" s="49">
        <f t="shared" si="0"/>
        <v>0</v>
      </c>
      <c r="H29" s="7">
        <v>0</v>
      </c>
      <c r="I29" s="91">
        <v>0</v>
      </c>
      <c r="J29" s="92">
        <f t="shared" si="1"/>
        <v>0</v>
      </c>
      <c r="K29" s="93">
        <f t="shared" si="2"/>
        <v>0</v>
      </c>
      <c r="L29" s="5" t="s">
        <v>153</v>
      </c>
      <c r="M29" s="33">
        <v>68407157</v>
      </c>
      <c r="N29" s="35">
        <v>6432</v>
      </c>
      <c r="O29" s="35">
        <v>80</v>
      </c>
      <c r="P29" s="35">
        <v>2418</v>
      </c>
      <c r="Q29" s="35">
        <v>177</v>
      </c>
      <c r="R29" s="35">
        <f t="shared" si="3"/>
        <v>9107</v>
      </c>
      <c r="S29" s="7">
        <v>28.2</v>
      </c>
      <c r="T29" s="91">
        <v>1217</v>
      </c>
      <c r="U29" s="35">
        <f t="shared" si="4"/>
        <v>1217</v>
      </c>
      <c r="V29" s="93">
        <f t="shared" si="5"/>
        <v>10324</v>
      </c>
      <c r="W29" s="5" t="s">
        <v>153</v>
      </c>
      <c r="X29" s="33">
        <v>68407157</v>
      </c>
      <c r="Y29" s="35">
        <v>0</v>
      </c>
      <c r="Z29" s="35">
        <v>0</v>
      </c>
      <c r="AA29" s="35">
        <v>0</v>
      </c>
      <c r="AB29" s="35">
        <v>0</v>
      </c>
      <c r="AC29" s="35">
        <f t="shared" si="6"/>
        <v>0</v>
      </c>
      <c r="AD29" s="94">
        <v>0</v>
      </c>
      <c r="AE29" s="91">
        <v>0</v>
      </c>
      <c r="AF29" s="35">
        <f t="shared" si="7"/>
        <v>0</v>
      </c>
      <c r="AG29" s="93">
        <f t="shared" si="8"/>
        <v>0</v>
      </c>
      <c r="AH29" s="5" t="s">
        <v>153</v>
      </c>
      <c r="AI29" s="123">
        <v>68407157</v>
      </c>
      <c r="AJ29" s="35">
        <v>0</v>
      </c>
      <c r="AK29" s="35">
        <v>0</v>
      </c>
      <c r="AL29" s="35">
        <v>0</v>
      </c>
      <c r="AM29" s="35">
        <v>0</v>
      </c>
      <c r="AN29" s="35">
        <f t="shared" si="9"/>
        <v>0</v>
      </c>
      <c r="AO29" s="7">
        <v>0</v>
      </c>
      <c r="AP29" s="91">
        <v>0</v>
      </c>
      <c r="AQ29" s="35">
        <f t="shared" si="10"/>
        <v>0</v>
      </c>
      <c r="AR29" s="93">
        <f t="shared" si="11"/>
        <v>0</v>
      </c>
      <c r="AS29" s="5" t="s">
        <v>153</v>
      </c>
      <c r="AT29" s="33">
        <v>68407157</v>
      </c>
      <c r="AU29" s="35">
        <v>0</v>
      </c>
      <c r="AV29" s="35">
        <v>0</v>
      </c>
      <c r="AW29" s="35">
        <v>0</v>
      </c>
      <c r="AX29" s="35">
        <v>0</v>
      </c>
      <c r="AY29" s="35">
        <f t="shared" si="12"/>
        <v>0</v>
      </c>
      <c r="AZ29" s="7">
        <v>0</v>
      </c>
      <c r="BA29" s="91">
        <v>0</v>
      </c>
      <c r="BB29" s="35">
        <f t="shared" si="13"/>
        <v>0</v>
      </c>
      <c r="BC29" s="93">
        <f t="shared" si="14"/>
        <v>0</v>
      </c>
      <c r="BD29" s="5" t="s">
        <v>153</v>
      </c>
      <c r="BE29" s="33">
        <v>68407157</v>
      </c>
      <c r="BF29" s="35">
        <v>0</v>
      </c>
      <c r="BG29" s="35">
        <v>0</v>
      </c>
      <c r="BH29" s="35">
        <v>0</v>
      </c>
      <c r="BI29" s="35">
        <v>0</v>
      </c>
      <c r="BJ29" s="49">
        <f t="shared" si="15"/>
        <v>0</v>
      </c>
      <c r="BK29" s="7">
        <v>0</v>
      </c>
      <c r="BL29" s="91">
        <v>0</v>
      </c>
      <c r="BM29" s="88">
        <f t="shared" si="16"/>
        <v>0</v>
      </c>
      <c r="BN29" s="89">
        <f t="shared" si="17"/>
        <v>0</v>
      </c>
      <c r="BO29" s="5" t="s">
        <v>153</v>
      </c>
      <c r="BP29" s="33">
        <v>68407157</v>
      </c>
      <c r="BQ29" s="49">
        <v>1070</v>
      </c>
      <c r="BR29" s="49">
        <v>0</v>
      </c>
      <c r="BS29" s="49">
        <v>398</v>
      </c>
      <c r="BT29" s="49">
        <v>0</v>
      </c>
      <c r="BU29" s="49">
        <f t="shared" si="18"/>
        <v>1468</v>
      </c>
      <c r="BV29" s="24">
        <v>4.3</v>
      </c>
      <c r="BW29" s="86">
        <v>0</v>
      </c>
      <c r="BX29" s="88">
        <f t="shared" si="19"/>
        <v>0</v>
      </c>
      <c r="BY29" s="89">
        <f t="shared" si="20"/>
        <v>1468</v>
      </c>
      <c r="BZ29" s="5" t="s">
        <v>153</v>
      </c>
      <c r="CA29" s="33">
        <v>68407157</v>
      </c>
      <c r="CB29" s="35">
        <f t="shared" si="21"/>
        <v>7502</v>
      </c>
      <c r="CC29" s="35">
        <f t="shared" si="22"/>
        <v>80</v>
      </c>
      <c r="CD29" s="35">
        <f t="shared" si="23"/>
        <v>2816</v>
      </c>
      <c r="CE29" s="35">
        <f t="shared" si="24"/>
        <v>177</v>
      </c>
      <c r="CF29" s="35">
        <f t="shared" si="25"/>
        <v>10575</v>
      </c>
      <c r="CG29" s="7">
        <f t="shared" si="26"/>
        <v>32.5</v>
      </c>
      <c r="CH29" s="91">
        <f t="shared" si="27"/>
        <v>1217</v>
      </c>
      <c r="CI29" s="128">
        <v>398</v>
      </c>
      <c r="CJ29" s="87">
        <f t="shared" si="28"/>
        <v>1615</v>
      </c>
      <c r="CK29" s="93">
        <f t="shared" si="29"/>
        <v>12190</v>
      </c>
    </row>
    <row r="30" spans="1:89" ht="12.75">
      <c r="A30" s="5" t="s">
        <v>154</v>
      </c>
      <c r="B30" s="33">
        <v>63832674</v>
      </c>
      <c r="C30" s="35">
        <v>0</v>
      </c>
      <c r="D30" s="35">
        <v>0</v>
      </c>
      <c r="E30" s="35">
        <v>0</v>
      </c>
      <c r="F30" s="35">
        <v>0</v>
      </c>
      <c r="G30" s="49">
        <f t="shared" si="0"/>
        <v>0</v>
      </c>
      <c r="H30" s="7">
        <v>0</v>
      </c>
      <c r="I30" s="91">
        <v>0</v>
      </c>
      <c r="J30" s="92">
        <f t="shared" si="1"/>
        <v>0</v>
      </c>
      <c r="K30" s="93">
        <f t="shared" si="2"/>
        <v>0</v>
      </c>
      <c r="L30" s="5" t="s">
        <v>154</v>
      </c>
      <c r="M30" s="33">
        <v>63832674</v>
      </c>
      <c r="N30" s="35">
        <v>0</v>
      </c>
      <c r="O30" s="35">
        <v>0</v>
      </c>
      <c r="P30" s="35">
        <v>0</v>
      </c>
      <c r="Q30" s="35">
        <v>0</v>
      </c>
      <c r="R30" s="35">
        <f t="shared" si="3"/>
        <v>0</v>
      </c>
      <c r="S30" s="7">
        <v>0</v>
      </c>
      <c r="T30" s="91">
        <v>0</v>
      </c>
      <c r="U30" s="35">
        <f t="shared" si="4"/>
        <v>0</v>
      </c>
      <c r="V30" s="93">
        <f t="shared" si="5"/>
        <v>0</v>
      </c>
      <c r="W30" s="5" t="s">
        <v>154</v>
      </c>
      <c r="X30" s="33">
        <v>63832674</v>
      </c>
      <c r="Y30" s="35">
        <v>4600</v>
      </c>
      <c r="Z30" s="35">
        <v>45</v>
      </c>
      <c r="AA30" s="35">
        <v>1736</v>
      </c>
      <c r="AB30" s="35">
        <v>220</v>
      </c>
      <c r="AC30" s="35">
        <f t="shared" si="6"/>
        <v>6601</v>
      </c>
      <c r="AD30" s="94">
        <v>22.9</v>
      </c>
      <c r="AE30" s="91">
        <v>1102</v>
      </c>
      <c r="AF30" s="35">
        <f t="shared" si="7"/>
        <v>1102</v>
      </c>
      <c r="AG30" s="93">
        <f t="shared" si="8"/>
        <v>7703</v>
      </c>
      <c r="AH30" s="5" t="s">
        <v>154</v>
      </c>
      <c r="AI30" s="123">
        <v>63832674</v>
      </c>
      <c r="AJ30" s="35">
        <v>0</v>
      </c>
      <c r="AK30" s="35">
        <v>0</v>
      </c>
      <c r="AL30" s="35">
        <v>0</v>
      </c>
      <c r="AM30" s="35">
        <v>0</v>
      </c>
      <c r="AN30" s="35">
        <f t="shared" si="9"/>
        <v>0</v>
      </c>
      <c r="AO30" s="7">
        <v>0</v>
      </c>
      <c r="AP30" s="91">
        <v>0</v>
      </c>
      <c r="AQ30" s="35">
        <f t="shared" si="10"/>
        <v>0</v>
      </c>
      <c r="AR30" s="93">
        <f t="shared" si="11"/>
        <v>0</v>
      </c>
      <c r="AS30" s="5" t="s">
        <v>154</v>
      </c>
      <c r="AT30" s="33">
        <v>63832674</v>
      </c>
      <c r="AU30" s="35">
        <v>0</v>
      </c>
      <c r="AV30" s="35">
        <v>0</v>
      </c>
      <c r="AW30" s="35">
        <v>0</v>
      </c>
      <c r="AX30" s="35">
        <v>0</v>
      </c>
      <c r="AY30" s="35">
        <f t="shared" si="12"/>
        <v>0</v>
      </c>
      <c r="AZ30" s="7">
        <v>0</v>
      </c>
      <c r="BA30" s="91">
        <v>0</v>
      </c>
      <c r="BB30" s="35">
        <f t="shared" si="13"/>
        <v>0</v>
      </c>
      <c r="BC30" s="93">
        <f t="shared" si="14"/>
        <v>0</v>
      </c>
      <c r="BD30" s="5" t="s">
        <v>154</v>
      </c>
      <c r="BE30" s="33">
        <v>63832674</v>
      </c>
      <c r="BF30" s="35">
        <v>0</v>
      </c>
      <c r="BG30" s="35">
        <v>0</v>
      </c>
      <c r="BH30" s="35">
        <v>0</v>
      </c>
      <c r="BI30" s="35">
        <v>0</v>
      </c>
      <c r="BJ30" s="49">
        <f t="shared" si="15"/>
        <v>0</v>
      </c>
      <c r="BK30" s="7">
        <v>0</v>
      </c>
      <c r="BL30" s="91">
        <v>0</v>
      </c>
      <c r="BM30" s="88">
        <f t="shared" si="16"/>
        <v>0</v>
      </c>
      <c r="BN30" s="89">
        <f t="shared" si="17"/>
        <v>0</v>
      </c>
      <c r="BO30" s="5" t="s">
        <v>154</v>
      </c>
      <c r="BP30" s="33">
        <v>63832674</v>
      </c>
      <c r="BQ30" s="49">
        <v>0</v>
      </c>
      <c r="BR30" s="49">
        <v>0</v>
      </c>
      <c r="BS30" s="49">
        <v>0</v>
      </c>
      <c r="BT30" s="49">
        <v>0</v>
      </c>
      <c r="BU30" s="49">
        <f t="shared" si="18"/>
        <v>0</v>
      </c>
      <c r="BV30" s="24">
        <v>0</v>
      </c>
      <c r="BW30" s="86">
        <v>0</v>
      </c>
      <c r="BX30" s="88">
        <f t="shared" si="19"/>
        <v>0</v>
      </c>
      <c r="BY30" s="89">
        <f t="shared" si="20"/>
        <v>0</v>
      </c>
      <c r="BZ30" s="5" t="s">
        <v>154</v>
      </c>
      <c r="CA30" s="33">
        <v>63832674</v>
      </c>
      <c r="CB30" s="35">
        <f t="shared" si="21"/>
        <v>4600</v>
      </c>
      <c r="CC30" s="35">
        <f t="shared" si="22"/>
        <v>45</v>
      </c>
      <c r="CD30" s="35">
        <f t="shared" si="23"/>
        <v>1736</v>
      </c>
      <c r="CE30" s="35">
        <f t="shared" si="24"/>
        <v>220</v>
      </c>
      <c r="CF30" s="35">
        <f t="shared" si="25"/>
        <v>6601</v>
      </c>
      <c r="CG30" s="7">
        <f t="shared" si="26"/>
        <v>22.9</v>
      </c>
      <c r="CH30" s="91">
        <f t="shared" si="27"/>
        <v>1102</v>
      </c>
      <c r="CI30" s="128">
        <v>0</v>
      </c>
      <c r="CJ30" s="87">
        <f t="shared" si="28"/>
        <v>1102</v>
      </c>
      <c r="CK30" s="93">
        <f t="shared" si="29"/>
        <v>7703</v>
      </c>
    </row>
    <row r="31" spans="1:89" ht="12.75">
      <c r="A31" s="5" t="s">
        <v>155</v>
      </c>
      <c r="B31" s="33">
        <v>70102520</v>
      </c>
      <c r="C31" s="35">
        <v>4440</v>
      </c>
      <c r="D31" s="35">
        <v>44</v>
      </c>
      <c r="E31" s="35">
        <v>1664</v>
      </c>
      <c r="F31" s="35">
        <v>149</v>
      </c>
      <c r="G31" s="49">
        <f t="shared" si="0"/>
        <v>6297</v>
      </c>
      <c r="H31" s="7">
        <v>20.4</v>
      </c>
      <c r="I31" s="91">
        <v>1693</v>
      </c>
      <c r="J31" s="92">
        <f t="shared" si="1"/>
        <v>1693</v>
      </c>
      <c r="K31" s="93">
        <f t="shared" si="2"/>
        <v>7990</v>
      </c>
      <c r="L31" s="5" t="s">
        <v>155</v>
      </c>
      <c r="M31" s="33">
        <v>70102520</v>
      </c>
      <c r="N31" s="35">
        <v>0</v>
      </c>
      <c r="O31" s="35">
        <v>0</v>
      </c>
      <c r="P31" s="35">
        <v>0</v>
      </c>
      <c r="Q31" s="35">
        <v>0</v>
      </c>
      <c r="R31" s="35">
        <f t="shared" si="3"/>
        <v>0</v>
      </c>
      <c r="S31" s="7">
        <v>0</v>
      </c>
      <c r="T31" s="91">
        <v>0</v>
      </c>
      <c r="U31" s="35">
        <f t="shared" si="4"/>
        <v>0</v>
      </c>
      <c r="V31" s="93">
        <f t="shared" si="5"/>
        <v>0</v>
      </c>
      <c r="W31" s="5" t="s">
        <v>155</v>
      </c>
      <c r="X31" s="33">
        <v>70102520</v>
      </c>
      <c r="Y31" s="35">
        <v>0</v>
      </c>
      <c r="Z31" s="35">
        <v>0</v>
      </c>
      <c r="AA31" s="35">
        <v>0</v>
      </c>
      <c r="AB31" s="35">
        <v>0</v>
      </c>
      <c r="AC31" s="35">
        <f t="shared" si="6"/>
        <v>0</v>
      </c>
      <c r="AD31" s="94">
        <v>0</v>
      </c>
      <c r="AE31" s="91">
        <v>0</v>
      </c>
      <c r="AF31" s="35">
        <f t="shared" si="7"/>
        <v>0</v>
      </c>
      <c r="AG31" s="93">
        <f t="shared" si="8"/>
        <v>0</v>
      </c>
      <c r="AH31" s="5" t="s">
        <v>155</v>
      </c>
      <c r="AI31" s="123">
        <v>70102520</v>
      </c>
      <c r="AJ31" s="35">
        <v>0</v>
      </c>
      <c r="AK31" s="35">
        <v>0</v>
      </c>
      <c r="AL31" s="35">
        <v>0</v>
      </c>
      <c r="AM31" s="35">
        <v>0</v>
      </c>
      <c r="AN31" s="35">
        <f t="shared" si="9"/>
        <v>0</v>
      </c>
      <c r="AO31" s="7">
        <v>0</v>
      </c>
      <c r="AP31" s="91">
        <v>0</v>
      </c>
      <c r="AQ31" s="35">
        <f t="shared" si="10"/>
        <v>0</v>
      </c>
      <c r="AR31" s="93">
        <f t="shared" si="11"/>
        <v>0</v>
      </c>
      <c r="AS31" s="5" t="s">
        <v>155</v>
      </c>
      <c r="AT31" s="33">
        <v>70102520</v>
      </c>
      <c r="AU31" s="35">
        <v>0</v>
      </c>
      <c r="AV31" s="35">
        <v>0</v>
      </c>
      <c r="AW31" s="35">
        <v>0</v>
      </c>
      <c r="AX31" s="35">
        <v>0</v>
      </c>
      <c r="AY31" s="35">
        <f t="shared" si="12"/>
        <v>0</v>
      </c>
      <c r="AZ31" s="7">
        <v>0</v>
      </c>
      <c r="BA31" s="91">
        <v>0</v>
      </c>
      <c r="BB31" s="35">
        <f t="shared" si="13"/>
        <v>0</v>
      </c>
      <c r="BC31" s="93">
        <f t="shared" si="14"/>
        <v>0</v>
      </c>
      <c r="BD31" s="5" t="s">
        <v>155</v>
      </c>
      <c r="BE31" s="33">
        <v>70102520</v>
      </c>
      <c r="BF31" s="35">
        <v>0</v>
      </c>
      <c r="BG31" s="35">
        <v>0</v>
      </c>
      <c r="BH31" s="35">
        <v>0</v>
      </c>
      <c r="BI31" s="35">
        <v>0</v>
      </c>
      <c r="BJ31" s="49">
        <f t="shared" si="15"/>
        <v>0</v>
      </c>
      <c r="BK31" s="7">
        <v>0</v>
      </c>
      <c r="BL31" s="91">
        <v>0</v>
      </c>
      <c r="BM31" s="88">
        <f t="shared" si="16"/>
        <v>0</v>
      </c>
      <c r="BN31" s="89">
        <f t="shared" si="17"/>
        <v>0</v>
      </c>
      <c r="BO31" s="5" t="s">
        <v>155</v>
      </c>
      <c r="BP31" s="33">
        <v>70102520</v>
      </c>
      <c r="BQ31" s="49">
        <v>1160</v>
      </c>
      <c r="BR31" s="49">
        <v>0</v>
      </c>
      <c r="BS31" s="49">
        <v>429</v>
      </c>
      <c r="BT31" s="49">
        <v>0</v>
      </c>
      <c r="BU31" s="49">
        <f t="shared" si="18"/>
        <v>1589</v>
      </c>
      <c r="BV31" s="24">
        <v>5.5</v>
      </c>
      <c r="BW31" s="86">
        <v>0</v>
      </c>
      <c r="BX31" s="88">
        <f t="shared" si="19"/>
        <v>0</v>
      </c>
      <c r="BY31" s="89">
        <f t="shared" si="20"/>
        <v>1589</v>
      </c>
      <c r="BZ31" s="5" t="s">
        <v>155</v>
      </c>
      <c r="CA31" s="33">
        <v>70102520</v>
      </c>
      <c r="CB31" s="35">
        <f t="shared" si="21"/>
        <v>5600</v>
      </c>
      <c r="CC31" s="35">
        <f t="shared" si="22"/>
        <v>44</v>
      </c>
      <c r="CD31" s="35">
        <f t="shared" si="23"/>
        <v>2093</v>
      </c>
      <c r="CE31" s="35">
        <f t="shared" si="24"/>
        <v>149</v>
      </c>
      <c r="CF31" s="35">
        <f t="shared" si="25"/>
        <v>7886</v>
      </c>
      <c r="CG31" s="7">
        <f t="shared" si="26"/>
        <v>25.9</v>
      </c>
      <c r="CH31" s="91">
        <f t="shared" si="27"/>
        <v>1693</v>
      </c>
      <c r="CI31" s="128">
        <v>-19</v>
      </c>
      <c r="CJ31" s="87">
        <f t="shared" si="28"/>
        <v>1674</v>
      </c>
      <c r="CK31" s="93">
        <f t="shared" si="29"/>
        <v>9560</v>
      </c>
    </row>
    <row r="32" spans="1:89" ht="12.75">
      <c r="A32" s="5" t="s">
        <v>156</v>
      </c>
      <c r="B32" s="33">
        <v>61387479</v>
      </c>
      <c r="C32" s="35">
        <v>0</v>
      </c>
      <c r="D32" s="35">
        <v>0</v>
      </c>
      <c r="E32" s="35">
        <v>0</v>
      </c>
      <c r="F32" s="35">
        <v>0</v>
      </c>
      <c r="G32" s="49">
        <f t="shared" si="0"/>
        <v>0</v>
      </c>
      <c r="H32" s="7">
        <v>0</v>
      </c>
      <c r="I32" s="91">
        <v>0</v>
      </c>
      <c r="J32" s="92">
        <f t="shared" si="1"/>
        <v>0</v>
      </c>
      <c r="K32" s="93">
        <f t="shared" si="2"/>
        <v>0</v>
      </c>
      <c r="L32" s="5" t="s">
        <v>156</v>
      </c>
      <c r="M32" s="33">
        <v>61387479</v>
      </c>
      <c r="N32" s="35">
        <v>7781</v>
      </c>
      <c r="O32" s="35">
        <v>60</v>
      </c>
      <c r="P32" s="35">
        <v>2913</v>
      </c>
      <c r="Q32" s="35">
        <v>390</v>
      </c>
      <c r="R32" s="35">
        <f t="shared" si="3"/>
        <v>11144</v>
      </c>
      <c r="S32" s="7">
        <v>30.4</v>
      </c>
      <c r="T32" s="91">
        <v>3106</v>
      </c>
      <c r="U32" s="35">
        <f t="shared" si="4"/>
        <v>3106</v>
      </c>
      <c r="V32" s="93">
        <f t="shared" si="5"/>
        <v>14250</v>
      </c>
      <c r="W32" s="5" t="s">
        <v>156</v>
      </c>
      <c r="X32" s="33">
        <v>61387479</v>
      </c>
      <c r="Y32" s="35">
        <v>0</v>
      </c>
      <c r="Z32" s="35">
        <v>0</v>
      </c>
      <c r="AA32" s="35">
        <v>0</v>
      </c>
      <c r="AB32" s="35">
        <v>0</v>
      </c>
      <c r="AC32" s="35">
        <f t="shared" si="6"/>
        <v>0</v>
      </c>
      <c r="AD32" s="94">
        <v>0</v>
      </c>
      <c r="AE32" s="91">
        <v>0</v>
      </c>
      <c r="AF32" s="35">
        <f t="shared" si="7"/>
        <v>0</v>
      </c>
      <c r="AG32" s="93">
        <f t="shared" si="8"/>
        <v>0</v>
      </c>
      <c r="AH32" s="5" t="s">
        <v>156</v>
      </c>
      <c r="AI32" s="123">
        <v>61387479</v>
      </c>
      <c r="AJ32" s="35">
        <v>0</v>
      </c>
      <c r="AK32" s="35">
        <v>0</v>
      </c>
      <c r="AL32" s="35">
        <v>0</v>
      </c>
      <c r="AM32" s="35">
        <v>0</v>
      </c>
      <c r="AN32" s="35">
        <f t="shared" si="9"/>
        <v>0</v>
      </c>
      <c r="AO32" s="7">
        <v>0</v>
      </c>
      <c r="AP32" s="91">
        <v>0</v>
      </c>
      <c r="AQ32" s="35">
        <f t="shared" si="10"/>
        <v>0</v>
      </c>
      <c r="AR32" s="93">
        <f t="shared" si="11"/>
        <v>0</v>
      </c>
      <c r="AS32" s="5" t="s">
        <v>156</v>
      </c>
      <c r="AT32" s="33">
        <v>61387479</v>
      </c>
      <c r="AU32" s="35">
        <v>0</v>
      </c>
      <c r="AV32" s="35">
        <v>0</v>
      </c>
      <c r="AW32" s="35">
        <v>0</v>
      </c>
      <c r="AX32" s="35">
        <v>0</v>
      </c>
      <c r="AY32" s="35">
        <f t="shared" si="12"/>
        <v>0</v>
      </c>
      <c r="AZ32" s="7">
        <v>0</v>
      </c>
      <c r="BA32" s="91">
        <v>0</v>
      </c>
      <c r="BB32" s="35">
        <f t="shared" si="13"/>
        <v>0</v>
      </c>
      <c r="BC32" s="93">
        <f t="shared" si="14"/>
        <v>0</v>
      </c>
      <c r="BD32" s="5" t="s">
        <v>156</v>
      </c>
      <c r="BE32" s="33">
        <v>61387479</v>
      </c>
      <c r="BF32" s="35">
        <v>0</v>
      </c>
      <c r="BG32" s="35">
        <v>0</v>
      </c>
      <c r="BH32" s="35">
        <v>0</v>
      </c>
      <c r="BI32" s="35">
        <v>0</v>
      </c>
      <c r="BJ32" s="49">
        <f t="shared" si="15"/>
        <v>0</v>
      </c>
      <c r="BK32" s="7">
        <v>0</v>
      </c>
      <c r="BL32" s="91">
        <v>0</v>
      </c>
      <c r="BM32" s="88">
        <f t="shared" si="16"/>
        <v>0</v>
      </c>
      <c r="BN32" s="89">
        <f t="shared" si="17"/>
        <v>0</v>
      </c>
      <c r="BO32" s="5" t="s">
        <v>156</v>
      </c>
      <c r="BP32" s="33">
        <v>61387479</v>
      </c>
      <c r="BQ32" s="49">
        <v>980</v>
      </c>
      <c r="BR32" s="49">
        <v>0</v>
      </c>
      <c r="BS32" s="49">
        <v>363</v>
      </c>
      <c r="BT32" s="49">
        <v>0</v>
      </c>
      <c r="BU32" s="49">
        <f t="shared" si="18"/>
        <v>1343</v>
      </c>
      <c r="BV32" s="24">
        <v>3.2</v>
      </c>
      <c r="BW32" s="86">
        <v>0</v>
      </c>
      <c r="BX32" s="88">
        <f t="shared" si="19"/>
        <v>0</v>
      </c>
      <c r="BY32" s="89">
        <f t="shared" si="20"/>
        <v>1343</v>
      </c>
      <c r="BZ32" s="5" t="s">
        <v>156</v>
      </c>
      <c r="CA32" s="33">
        <v>61387479</v>
      </c>
      <c r="CB32" s="35">
        <f t="shared" si="21"/>
        <v>8761</v>
      </c>
      <c r="CC32" s="35">
        <f t="shared" si="22"/>
        <v>60</v>
      </c>
      <c r="CD32" s="35">
        <f t="shared" si="23"/>
        <v>3276</v>
      </c>
      <c r="CE32" s="35">
        <f t="shared" si="24"/>
        <v>390</v>
      </c>
      <c r="CF32" s="35">
        <f t="shared" si="25"/>
        <v>12487</v>
      </c>
      <c r="CG32" s="7">
        <f t="shared" si="26"/>
        <v>33.6</v>
      </c>
      <c r="CH32" s="91">
        <f t="shared" si="27"/>
        <v>3106</v>
      </c>
      <c r="CI32" s="128">
        <v>-28</v>
      </c>
      <c r="CJ32" s="87">
        <f t="shared" si="28"/>
        <v>3078</v>
      </c>
      <c r="CK32" s="93">
        <f t="shared" si="29"/>
        <v>15565</v>
      </c>
    </row>
    <row r="33" spans="1:89" ht="12.75">
      <c r="A33" s="5" t="s">
        <v>157</v>
      </c>
      <c r="B33" s="33">
        <v>70102431</v>
      </c>
      <c r="C33" s="35">
        <v>0</v>
      </c>
      <c r="D33" s="35">
        <v>0</v>
      </c>
      <c r="E33" s="35">
        <v>0</v>
      </c>
      <c r="F33" s="35">
        <v>0</v>
      </c>
      <c r="G33" s="49">
        <f t="shared" si="0"/>
        <v>0</v>
      </c>
      <c r="H33" s="7">
        <v>0</v>
      </c>
      <c r="I33" s="91">
        <v>0</v>
      </c>
      <c r="J33" s="92">
        <f t="shared" si="1"/>
        <v>0</v>
      </c>
      <c r="K33" s="93">
        <f t="shared" si="2"/>
        <v>0</v>
      </c>
      <c r="L33" s="5" t="s">
        <v>157</v>
      </c>
      <c r="M33" s="33">
        <v>70102431</v>
      </c>
      <c r="N33" s="35">
        <v>5608</v>
      </c>
      <c r="O33" s="35">
        <v>70</v>
      </c>
      <c r="P33" s="35">
        <v>2111</v>
      </c>
      <c r="Q33" s="35">
        <v>126</v>
      </c>
      <c r="R33" s="35">
        <f t="shared" si="3"/>
        <v>7915</v>
      </c>
      <c r="S33" s="7">
        <v>25.8</v>
      </c>
      <c r="T33" s="91">
        <v>1245</v>
      </c>
      <c r="U33" s="35">
        <f t="shared" si="4"/>
        <v>1245</v>
      </c>
      <c r="V33" s="93">
        <f t="shared" si="5"/>
        <v>9160</v>
      </c>
      <c r="W33" s="5" t="s">
        <v>157</v>
      </c>
      <c r="X33" s="33">
        <v>70102431</v>
      </c>
      <c r="Y33" s="35">
        <v>0</v>
      </c>
      <c r="Z33" s="35">
        <v>0</v>
      </c>
      <c r="AA33" s="35">
        <v>0</v>
      </c>
      <c r="AB33" s="35">
        <v>0</v>
      </c>
      <c r="AC33" s="35">
        <f t="shared" si="6"/>
        <v>0</v>
      </c>
      <c r="AD33" s="94">
        <v>0</v>
      </c>
      <c r="AE33" s="91">
        <v>0</v>
      </c>
      <c r="AF33" s="35">
        <f t="shared" si="7"/>
        <v>0</v>
      </c>
      <c r="AG33" s="93">
        <f t="shared" si="8"/>
        <v>0</v>
      </c>
      <c r="AH33" s="5" t="s">
        <v>157</v>
      </c>
      <c r="AI33" s="123">
        <v>70102431</v>
      </c>
      <c r="AJ33" s="35">
        <v>0</v>
      </c>
      <c r="AK33" s="35">
        <v>0</v>
      </c>
      <c r="AL33" s="35">
        <v>0</v>
      </c>
      <c r="AM33" s="35">
        <v>0</v>
      </c>
      <c r="AN33" s="35">
        <f t="shared" si="9"/>
        <v>0</v>
      </c>
      <c r="AO33" s="7">
        <v>0</v>
      </c>
      <c r="AP33" s="91">
        <v>0</v>
      </c>
      <c r="AQ33" s="35">
        <f t="shared" si="10"/>
        <v>0</v>
      </c>
      <c r="AR33" s="93">
        <f t="shared" si="11"/>
        <v>0</v>
      </c>
      <c r="AS33" s="5" t="s">
        <v>157</v>
      </c>
      <c r="AT33" s="33">
        <v>70102431</v>
      </c>
      <c r="AU33" s="35">
        <v>0</v>
      </c>
      <c r="AV33" s="35">
        <v>0</v>
      </c>
      <c r="AW33" s="35">
        <v>0</v>
      </c>
      <c r="AX33" s="35">
        <v>0</v>
      </c>
      <c r="AY33" s="35">
        <f t="shared" si="12"/>
        <v>0</v>
      </c>
      <c r="AZ33" s="7">
        <v>0</v>
      </c>
      <c r="BA33" s="91">
        <v>0</v>
      </c>
      <c r="BB33" s="35">
        <f t="shared" si="13"/>
        <v>0</v>
      </c>
      <c r="BC33" s="93">
        <f t="shared" si="14"/>
        <v>0</v>
      </c>
      <c r="BD33" s="5" t="s">
        <v>157</v>
      </c>
      <c r="BE33" s="33">
        <v>70102431</v>
      </c>
      <c r="BF33" s="35">
        <v>0</v>
      </c>
      <c r="BG33" s="35">
        <v>0</v>
      </c>
      <c r="BH33" s="35">
        <v>0</v>
      </c>
      <c r="BI33" s="35">
        <v>0</v>
      </c>
      <c r="BJ33" s="49">
        <f t="shared" si="15"/>
        <v>0</v>
      </c>
      <c r="BK33" s="7">
        <v>0</v>
      </c>
      <c r="BL33" s="91">
        <v>0</v>
      </c>
      <c r="BM33" s="88">
        <f t="shared" si="16"/>
        <v>0</v>
      </c>
      <c r="BN33" s="89">
        <f t="shared" si="17"/>
        <v>0</v>
      </c>
      <c r="BO33" s="5" t="s">
        <v>157</v>
      </c>
      <c r="BP33" s="33">
        <v>70102431</v>
      </c>
      <c r="BQ33" s="49">
        <v>0</v>
      </c>
      <c r="BR33" s="49">
        <v>0</v>
      </c>
      <c r="BS33" s="49">
        <v>0</v>
      </c>
      <c r="BT33" s="49">
        <v>0</v>
      </c>
      <c r="BU33" s="49">
        <f t="shared" si="18"/>
        <v>0</v>
      </c>
      <c r="BV33" s="24">
        <v>0</v>
      </c>
      <c r="BW33" s="86">
        <v>0</v>
      </c>
      <c r="BX33" s="88">
        <f t="shared" si="19"/>
        <v>0</v>
      </c>
      <c r="BY33" s="89">
        <f t="shared" si="20"/>
        <v>0</v>
      </c>
      <c r="BZ33" s="5" t="s">
        <v>157</v>
      </c>
      <c r="CA33" s="33">
        <v>70102431</v>
      </c>
      <c r="CB33" s="35">
        <f t="shared" si="21"/>
        <v>5608</v>
      </c>
      <c r="CC33" s="35">
        <f t="shared" si="22"/>
        <v>70</v>
      </c>
      <c r="CD33" s="35">
        <f t="shared" si="23"/>
        <v>2111</v>
      </c>
      <c r="CE33" s="35">
        <f t="shared" si="24"/>
        <v>126</v>
      </c>
      <c r="CF33" s="35">
        <f t="shared" si="25"/>
        <v>7915</v>
      </c>
      <c r="CG33" s="7">
        <f t="shared" si="26"/>
        <v>25.8</v>
      </c>
      <c r="CH33" s="91">
        <f t="shared" si="27"/>
        <v>1245</v>
      </c>
      <c r="CI33" s="128">
        <v>79</v>
      </c>
      <c r="CJ33" s="87">
        <f t="shared" si="28"/>
        <v>1324</v>
      </c>
      <c r="CK33" s="93">
        <f t="shared" si="29"/>
        <v>9239</v>
      </c>
    </row>
    <row r="34" spans="1:89" ht="12.75">
      <c r="A34" s="5" t="s">
        <v>158</v>
      </c>
      <c r="B34" s="33">
        <v>63830795</v>
      </c>
      <c r="C34" s="35">
        <v>0</v>
      </c>
      <c r="D34" s="35">
        <v>0</v>
      </c>
      <c r="E34" s="35">
        <v>0</v>
      </c>
      <c r="F34" s="35">
        <v>0</v>
      </c>
      <c r="G34" s="49">
        <f t="shared" si="0"/>
        <v>0</v>
      </c>
      <c r="H34" s="7">
        <v>0</v>
      </c>
      <c r="I34" s="91">
        <v>0</v>
      </c>
      <c r="J34" s="92">
        <f t="shared" si="1"/>
        <v>0</v>
      </c>
      <c r="K34" s="93">
        <f t="shared" si="2"/>
        <v>0</v>
      </c>
      <c r="L34" s="5" t="s">
        <v>158</v>
      </c>
      <c r="M34" s="33">
        <v>63830795</v>
      </c>
      <c r="N34" s="35">
        <v>4958</v>
      </c>
      <c r="O34" s="35">
        <v>40</v>
      </c>
      <c r="P34" s="35">
        <v>1835</v>
      </c>
      <c r="Q34" s="35">
        <v>132</v>
      </c>
      <c r="R34" s="35">
        <f t="shared" si="3"/>
        <v>6965</v>
      </c>
      <c r="S34" s="7">
        <v>20.8</v>
      </c>
      <c r="T34" s="91">
        <v>978</v>
      </c>
      <c r="U34" s="35">
        <f t="shared" si="4"/>
        <v>978</v>
      </c>
      <c r="V34" s="93">
        <f t="shared" si="5"/>
        <v>7943</v>
      </c>
      <c r="W34" s="5" t="s">
        <v>158</v>
      </c>
      <c r="X34" s="33">
        <v>63830795</v>
      </c>
      <c r="Y34" s="35">
        <v>0</v>
      </c>
      <c r="Z34" s="35">
        <v>0</v>
      </c>
      <c r="AA34" s="35">
        <v>0</v>
      </c>
      <c r="AB34" s="35">
        <v>0</v>
      </c>
      <c r="AC34" s="35">
        <f t="shared" si="6"/>
        <v>0</v>
      </c>
      <c r="AD34" s="94">
        <v>0</v>
      </c>
      <c r="AE34" s="91">
        <v>0</v>
      </c>
      <c r="AF34" s="35">
        <f t="shared" si="7"/>
        <v>0</v>
      </c>
      <c r="AG34" s="93">
        <f t="shared" si="8"/>
        <v>0</v>
      </c>
      <c r="AH34" s="5" t="s">
        <v>158</v>
      </c>
      <c r="AI34" s="123">
        <v>63830795</v>
      </c>
      <c r="AJ34" s="35">
        <v>0</v>
      </c>
      <c r="AK34" s="35">
        <v>0</v>
      </c>
      <c r="AL34" s="35">
        <v>0</v>
      </c>
      <c r="AM34" s="35">
        <v>0</v>
      </c>
      <c r="AN34" s="35">
        <f t="shared" si="9"/>
        <v>0</v>
      </c>
      <c r="AO34" s="7">
        <v>0</v>
      </c>
      <c r="AP34" s="91">
        <v>0</v>
      </c>
      <c r="AQ34" s="35">
        <f t="shared" si="10"/>
        <v>0</v>
      </c>
      <c r="AR34" s="93">
        <f t="shared" si="11"/>
        <v>0</v>
      </c>
      <c r="AS34" s="5" t="s">
        <v>158</v>
      </c>
      <c r="AT34" s="33">
        <v>63830795</v>
      </c>
      <c r="AU34" s="35">
        <v>0</v>
      </c>
      <c r="AV34" s="35">
        <v>0</v>
      </c>
      <c r="AW34" s="35">
        <v>0</v>
      </c>
      <c r="AX34" s="35">
        <v>0</v>
      </c>
      <c r="AY34" s="35">
        <f t="shared" si="12"/>
        <v>0</v>
      </c>
      <c r="AZ34" s="7">
        <v>0</v>
      </c>
      <c r="BA34" s="91">
        <v>0</v>
      </c>
      <c r="BB34" s="35">
        <f t="shared" si="13"/>
        <v>0</v>
      </c>
      <c r="BC34" s="93">
        <f t="shared" si="14"/>
        <v>0</v>
      </c>
      <c r="BD34" s="5" t="s">
        <v>158</v>
      </c>
      <c r="BE34" s="33">
        <v>63830795</v>
      </c>
      <c r="BF34" s="35">
        <v>0</v>
      </c>
      <c r="BG34" s="35">
        <v>0</v>
      </c>
      <c r="BH34" s="35">
        <v>0</v>
      </c>
      <c r="BI34" s="35">
        <v>0</v>
      </c>
      <c r="BJ34" s="49">
        <f t="shared" si="15"/>
        <v>0</v>
      </c>
      <c r="BK34" s="7">
        <v>0</v>
      </c>
      <c r="BL34" s="91">
        <v>0</v>
      </c>
      <c r="BM34" s="88">
        <f t="shared" si="16"/>
        <v>0</v>
      </c>
      <c r="BN34" s="89">
        <f t="shared" si="17"/>
        <v>0</v>
      </c>
      <c r="BO34" s="5" t="s">
        <v>158</v>
      </c>
      <c r="BP34" s="33">
        <v>63830795</v>
      </c>
      <c r="BQ34" s="49">
        <v>0</v>
      </c>
      <c r="BR34" s="49">
        <v>0</v>
      </c>
      <c r="BS34" s="49">
        <v>0</v>
      </c>
      <c r="BT34" s="49">
        <v>0</v>
      </c>
      <c r="BU34" s="49">
        <f t="shared" si="18"/>
        <v>0</v>
      </c>
      <c r="BV34" s="24">
        <v>0</v>
      </c>
      <c r="BW34" s="86">
        <v>0</v>
      </c>
      <c r="BX34" s="88">
        <f t="shared" si="19"/>
        <v>0</v>
      </c>
      <c r="BY34" s="89">
        <f t="shared" si="20"/>
        <v>0</v>
      </c>
      <c r="BZ34" s="5" t="s">
        <v>158</v>
      </c>
      <c r="CA34" s="33">
        <v>63830795</v>
      </c>
      <c r="CB34" s="35">
        <f t="shared" si="21"/>
        <v>4958</v>
      </c>
      <c r="CC34" s="35">
        <f t="shared" si="22"/>
        <v>40</v>
      </c>
      <c r="CD34" s="35">
        <f t="shared" si="23"/>
        <v>1835</v>
      </c>
      <c r="CE34" s="35">
        <f t="shared" si="24"/>
        <v>132</v>
      </c>
      <c r="CF34" s="35">
        <f t="shared" si="25"/>
        <v>6965</v>
      </c>
      <c r="CG34" s="7">
        <f t="shared" si="26"/>
        <v>20.8</v>
      </c>
      <c r="CH34" s="91">
        <f t="shared" si="27"/>
        <v>978</v>
      </c>
      <c r="CI34" s="128">
        <v>0</v>
      </c>
      <c r="CJ34" s="87">
        <f t="shared" si="28"/>
        <v>978</v>
      </c>
      <c r="CK34" s="93">
        <f t="shared" si="29"/>
        <v>7943</v>
      </c>
    </row>
    <row r="35" spans="1:89" ht="12.75">
      <c r="A35" s="5" t="s">
        <v>159</v>
      </c>
      <c r="B35" s="33">
        <v>70828083</v>
      </c>
      <c r="C35" s="35">
        <v>0</v>
      </c>
      <c r="D35" s="35">
        <v>0</v>
      </c>
      <c r="E35" s="35">
        <v>0</v>
      </c>
      <c r="F35" s="35">
        <v>0</v>
      </c>
      <c r="G35" s="49">
        <f t="shared" si="0"/>
        <v>0</v>
      </c>
      <c r="H35" s="7">
        <v>0</v>
      </c>
      <c r="I35" s="91">
        <v>0</v>
      </c>
      <c r="J35" s="92">
        <f t="shared" si="1"/>
        <v>0</v>
      </c>
      <c r="K35" s="93">
        <f t="shared" si="2"/>
        <v>0</v>
      </c>
      <c r="L35" s="5" t="s">
        <v>159</v>
      </c>
      <c r="M35" s="33">
        <v>70828083</v>
      </c>
      <c r="N35" s="35">
        <v>3280</v>
      </c>
      <c r="O35" s="35">
        <v>80</v>
      </c>
      <c r="P35" s="35">
        <v>1278</v>
      </c>
      <c r="Q35" s="35">
        <v>73</v>
      </c>
      <c r="R35" s="35">
        <f t="shared" si="3"/>
        <v>4711</v>
      </c>
      <c r="S35" s="7">
        <v>11.9</v>
      </c>
      <c r="T35" s="91">
        <v>523</v>
      </c>
      <c r="U35" s="35">
        <f t="shared" si="4"/>
        <v>523</v>
      </c>
      <c r="V35" s="93">
        <f t="shared" si="5"/>
        <v>5234</v>
      </c>
      <c r="W35" s="5" t="s">
        <v>159</v>
      </c>
      <c r="X35" s="33">
        <v>70828083</v>
      </c>
      <c r="Y35" s="35">
        <v>0</v>
      </c>
      <c r="Z35" s="35">
        <v>0</v>
      </c>
      <c r="AA35" s="35">
        <v>0</v>
      </c>
      <c r="AB35" s="35">
        <v>0</v>
      </c>
      <c r="AC35" s="35">
        <f t="shared" si="6"/>
        <v>0</v>
      </c>
      <c r="AD35" s="94">
        <v>0</v>
      </c>
      <c r="AE35" s="91">
        <v>0</v>
      </c>
      <c r="AF35" s="35">
        <f t="shared" si="7"/>
        <v>0</v>
      </c>
      <c r="AG35" s="93">
        <f t="shared" si="8"/>
        <v>0</v>
      </c>
      <c r="AH35" s="5" t="s">
        <v>159</v>
      </c>
      <c r="AI35" s="123">
        <v>70828083</v>
      </c>
      <c r="AJ35" s="35">
        <v>0</v>
      </c>
      <c r="AK35" s="35">
        <v>0</v>
      </c>
      <c r="AL35" s="35">
        <v>0</v>
      </c>
      <c r="AM35" s="35">
        <v>0</v>
      </c>
      <c r="AN35" s="35">
        <f t="shared" si="9"/>
        <v>0</v>
      </c>
      <c r="AO35" s="7">
        <v>0</v>
      </c>
      <c r="AP35" s="91">
        <v>0</v>
      </c>
      <c r="AQ35" s="35">
        <f t="shared" si="10"/>
        <v>0</v>
      </c>
      <c r="AR35" s="93">
        <f t="shared" si="11"/>
        <v>0</v>
      </c>
      <c r="AS35" s="5" t="s">
        <v>159</v>
      </c>
      <c r="AT35" s="33">
        <v>70828083</v>
      </c>
      <c r="AU35" s="35">
        <v>0</v>
      </c>
      <c r="AV35" s="35">
        <v>0</v>
      </c>
      <c r="AW35" s="35">
        <v>0</v>
      </c>
      <c r="AX35" s="35">
        <v>0</v>
      </c>
      <c r="AY35" s="35">
        <f t="shared" si="12"/>
        <v>0</v>
      </c>
      <c r="AZ35" s="7">
        <v>0</v>
      </c>
      <c r="BA35" s="91">
        <v>0</v>
      </c>
      <c r="BB35" s="35">
        <f t="shared" si="13"/>
        <v>0</v>
      </c>
      <c r="BC35" s="93">
        <f t="shared" si="14"/>
        <v>0</v>
      </c>
      <c r="BD35" s="5" t="s">
        <v>159</v>
      </c>
      <c r="BE35" s="33">
        <v>70828083</v>
      </c>
      <c r="BF35" s="35">
        <v>0</v>
      </c>
      <c r="BG35" s="35">
        <v>0</v>
      </c>
      <c r="BH35" s="35">
        <v>0</v>
      </c>
      <c r="BI35" s="35">
        <v>0</v>
      </c>
      <c r="BJ35" s="49">
        <f t="shared" si="15"/>
        <v>0</v>
      </c>
      <c r="BK35" s="7">
        <v>0</v>
      </c>
      <c r="BL35" s="91">
        <v>0</v>
      </c>
      <c r="BM35" s="88">
        <f t="shared" si="16"/>
        <v>0</v>
      </c>
      <c r="BN35" s="89">
        <f t="shared" si="17"/>
        <v>0</v>
      </c>
      <c r="BO35" s="5" t="s">
        <v>159</v>
      </c>
      <c r="BP35" s="33">
        <v>70828083</v>
      </c>
      <c r="BQ35" s="49">
        <v>0</v>
      </c>
      <c r="BR35" s="49">
        <v>0</v>
      </c>
      <c r="BS35" s="49">
        <v>0</v>
      </c>
      <c r="BT35" s="49">
        <v>0</v>
      </c>
      <c r="BU35" s="49">
        <f t="shared" si="18"/>
        <v>0</v>
      </c>
      <c r="BV35" s="24">
        <v>0</v>
      </c>
      <c r="BW35" s="86">
        <v>0</v>
      </c>
      <c r="BX35" s="88">
        <f t="shared" si="19"/>
        <v>0</v>
      </c>
      <c r="BY35" s="89">
        <f t="shared" si="20"/>
        <v>0</v>
      </c>
      <c r="BZ35" s="5" t="s">
        <v>159</v>
      </c>
      <c r="CA35" s="33">
        <v>70828083</v>
      </c>
      <c r="CB35" s="35">
        <f t="shared" si="21"/>
        <v>3280</v>
      </c>
      <c r="CC35" s="35">
        <f t="shared" si="22"/>
        <v>80</v>
      </c>
      <c r="CD35" s="35">
        <f t="shared" si="23"/>
        <v>1278</v>
      </c>
      <c r="CE35" s="35">
        <f t="shared" si="24"/>
        <v>73</v>
      </c>
      <c r="CF35" s="35">
        <f t="shared" si="25"/>
        <v>4711</v>
      </c>
      <c r="CG35" s="7">
        <f t="shared" si="26"/>
        <v>11.9</v>
      </c>
      <c r="CH35" s="91">
        <f t="shared" si="27"/>
        <v>523</v>
      </c>
      <c r="CI35" s="128">
        <v>80</v>
      </c>
      <c r="CJ35" s="87">
        <f t="shared" si="28"/>
        <v>603</v>
      </c>
      <c r="CK35" s="93">
        <f t="shared" si="29"/>
        <v>5314</v>
      </c>
    </row>
    <row r="36" spans="1:89" ht="12.75">
      <c r="A36" s="5" t="s">
        <v>160</v>
      </c>
      <c r="B36" s="33">
        <v>70848572</v>
      </c>
      <c r="C36" s="35">
        <v>0</v>
      </c>
      <c r="D36" s="35">
        <v>0</v>
      </c>
      <c r="E36" s="35">
        <v>0</v>
      </c>
      <c r="F36" s="35">
        <v>0</v>
      </c>
      <c r="G36" s="49">
        <f t="shared" si="0"/>
        <v>0</v>
      </c>
      <c r="H36" s="7">
        <v>0</v>
      </c>
      <c r="I36" s="91">
        <v>0</v>
      </c>
      <c r="J36" s="92">
        <f t="shared" si="1"/>
        <v>0</v>
      </c>
      <c r="K36" s="93">
        <f t="shared" si="2"/>
        <v>0</v>
      </c>
      <c r="L36" s="5" t="s">
        <v>160</v>
      </c>
      <c r="M36" s="33">
        <v>70848572</v>
      </c>
      <c r="N36" s="35">
        <v>8592</v>
      </c>
      <c r="O36" s="35">
        <v>45</v>
      </c>
      <c r="P36" s="35">
        <v>3208</v>
      </c>
      <c r="Q36" s="35">
        <v>320</v>
      </c>
      <c r="R36" s="35">
        <f t="shared" si="3"/>
        <v>12165</v>
      </c>
      <c r="S36" s="7">
        <v>38.7</v>
      </c>
      <c r="T36" s="91">
        <v>2279</v>
      </c>
      <c r="U36" s="35">
        <f t="shared" si="4"/>
        <v>2279</v>
      </c>
      <c r="V36" s="93">
        <f t="shared" si="5"/>
        <v>14444</v>
      </c>
      <c r="W36" s="5" t="s">
        <v>160</v>
      </c>
      <c r="X36" s="33">
        <v>70848572</v>
      </c>
      <c r="Y36" s="35">
        <v>0</v>
      </c>
      <c r="Z36" s="35">
        <v>0</v>
      </c>
      <c r="AA36" s="35">
        <v>0</v>
      </c>
      <c r="AB36" s="35">
        <v>0</v>
      </c>
      <c r="AC36" s="35">
        <f t="shared" si="6"/>
        <v>0</v>
      </c>
      <c r="AD36" s="94">
        <v>0</v>
      </c>
      <c r="AE36" s="91">
        <v>0</v>
      </c>
      <c r="AF36" s="35">
        <f t="shared" si="7"/>
        <v>0</v>
      </c>
      <c r="AG36" s="93">
        <f t="shared" si="8"/>
        <v>0</v>
      </c>
      <c r="AH36" s="5" t="s">
        <v>160</v>
      </c>
      <c r="AI36" s="123">
        <v>70848572</v>
      </c>
      <c r="AJ36" s="35">
        <v>0</v>
      </c>
      <c r="AK36" s="35">
        <v>0</v>
      </c>
      <c r="AL36" s="35">
        <v>0</v>
      </c>
      <c r="AM36" s="35">
        <v>0</v>
      </c>
      <c r="AN36" s="35">
        <f t="shared" si="9"/>
        <v>0</v>
      </c>
      <c r="AO36" s="7">
        <v>0</v>
      </c>
      <c r="AP36" s="91">
        <v>0</v>
      </c>
      <c r="AQ36" s="35">
        <f t="shared" si="10"/>
        <v>0</v>
      </c>
      <c r="AR36" s="93">
        <f t="shared" si="11"/>
        <v>0</v>
      </c>
      <c r="AS36" s="5" t="s">
        <v>160</v>
      </c>
      <c r="AT36" s="33">
        <v>70848572</v>
      </c>
      <c r="AU36" s="35">
        <v>0</v>
      </c>
      <c r="AV36" s="35">
        <v>0</v>
      </c>
      <c r="AW36" s="35">
        <v>0</v>
      </c>
      <c r="AX36" s="35">
        <v>0</v>
      </c>
      <c r="AY36" s="35">
        <f t="shared" si="12"/>
        <v>0</v>
      </c>
      <c r="AZ36" s="7">
        <v>0</v>
      </c>
      <c r="BA36" s="91">
        <v>0</v>
      </c>
      <c r="BB36" s="35">
        <f t="shared" si="13"/>
        <v>0</v>
      </c>
      <c r="BC36" s="93">
        <f t="shared" si="14"/>
        <v>0</v>
      </c>
      <c r="BD36" s="5" t="s">
        <v>160</v>
      </c>
      <c r="BE36" s="33">
        <v>70848572</v>
      </c>
      <c r="BF36" s="35">
        <v>0</v>
      </c>
      <c r="BG36" s="35">
        <v>0</v>
      </c>
      <c r="BH36" s="35">
        <v>0</v>
      </c>
      <c r="BI36" s="35">
        <v>0</v>
      </c>
      <c r="BJ36" s="49">
        <f t="shared" si="15"/>
        <v>0</v>
      </c>
      <c r="BK36" s="7">
        <v>0</v>
      </c>
      <c r="BL36" s="91">
        <v>0</v>
      </c>
      <c r="BM36" s="88">
        <f t="shared" si="16"/>
        <v>0</v>
      </c>
      <c r="BN36" s="89">
        <f t="shared" si="17"/>
        <v>0</v>
      </c>
      <c r="BO36" s="5" t="s">
        <v>160</v>
      </c>
      <c r="BP36" s="33">
        <v>70848572</v>
      </c>
      <c r="BQ36" s="49">
        <v>0</v>
      </c>
      <c r="BR36" s="49">
        <v>0</v>
      </c>
      <c r="BS36" s="49">
        <v>0</v>
      </c>
      <c r="BT36" s="49">
        <v>0</v>
      </c>
      <c r="BU36" s="49">
        <f t="shared" si="18"/>
        <v>0</v>
      </c>
      <c r="BV36" s="24">
        <v>0</v>
      </c>
      <c r="BW36" s="86">
        <v>0</v>
      </c>
      <c r="BX36" s="88">
        <f t="shared" si="19"/>
        <v>0</v>
      </c>
      <c r="BY36" s="89">
        <f t="shared" si="20"/>
        <v>0</v>
      </c>
      <c r="BZ36" s="5" t="s">
        <v>160</v>
      </c>
      <c r="CA36" s="33">
        <v>70848572</v>
      </c>
      <c r="CB36" s="35">
        <f t="shared" si="21"/>
        <v>8592</v>
      </c>
      <c r="CC36" s="35">
        <f t="shared" si="22"/>
        <v>45</v>
      </c>
      <c r="CD36" s="35">
        <f t="shared" si="23"/>
        <v>3208</v>
      </c>
      <c r="CE36" s="35">
        <f t="shared" si="24"/>
        <v>320</v>
      </c>
      <c r="CF36" s="35">
        <f t="shared" si="25"/>
        <v>12165</v>
      </c>
      <c r="CG36" s="7">
        <f t="shared" si="26"/>
        <v>38.7</v>
      </c>
      <c r="CH36" s="91">
        <f t="shared" si="27"/>
        <v>2279</v>
      </c>
      <c r="CI36" s="128">
        <v>0</v>
      </c>
      <c r="CJ36" s="87">
        <f t="shared" si="28"/>
        <v>2279</v>
      </c>
      <c r="CK36" s="93">
        <f t="shared" si="29"/>
        <v>14444</v>
      </c>
    </row>
    <row r="37" spans="1:89" ht="12.75">
      <c r="A37" s="5" t="s">
        <v>161</v>
      </c>
      <c r="B37" s="33">
        <v>70831025</v>
      </c>
      <c r="C37" s="96">
        <v>0</v>
      </c>
      <c r="D37" s="96">
        <v>0</v>
      </c>
      <c r="E37" s="96">
        <v>0</v>
      </c>
      <c r="F37" s="96">
        <v>0</v>
      </c>
      <c r="G37" s="49">
        <f t="shared" si="0"/>
        <v>0</v>
      </c>
      <c r="H37" s="97">
        <v>0</v>
      </c>
      <c r="I37" s="98">
        <v>0</v>
      </c>
      <c r="J37" s="92">
        <f t="shared" si="1"/>
        <v>0</v>
      </c>
      <c r="K37" s="93">
        <f t="shared" si="2"/>
        <v>0</v>
      </c>
      <c r="L37" s="5" t="s">
        <v>161</v>
      </c>
      <c r="M37" s="33">
        <v>70831025</v>
      </c>
      <c r="N37" s="35">
        <v>8293</v>
      </c>
      <c r="O37" s="35">
        <v>40</v>
      </c>
      <c r="P37" s="35">
        <v>3095</v>
      </c>
      <c r="Q37" s="35">
        <v>265</v>
      </c>
      <c r="R37" s="35">
        <f t="shared" si="3"/>
        <v>11693</v>
      </c>
      <c r="S37" s="7">
        <v>35.6</v>
      </c>
      <c r="T37" s="91">
        <v>2644</v>
      </c>
      <c r="U37" s="35">
        <f t="shared" si="4"/>
        <v>2644</v>
      </c>
      <c r="V37" s="93">
        <f t="shared" si="5"/>
        <v>14337</v>
      </c>
      <c r="W37" s="5" t="s">
        <v>161</v>
      </c>
      <c r="X37" s="33">
        <v>70831025</v>
      </c>
      <c r="Y37" s="99">
        <v>0</v>
      </c>
      <c r="Z37" s="99">
        <v>0</v>
      </c>
      <c r="AA37" s="99">
        <v>0</v>
      </c>
      <c r="AB37" s="99">
        <v>0</v>
      </c>
      <c r="AC37" s="35">
        <f t="shared" si="6"/>
        <v>0</v>
      </c>
      <c r="AD37" s="100">
        <v>0</v>
      </c>
      <c r="AE37" s="101">
        <v>0</v>
      </c>
      <c r="AF37" s="35">
        <f t="shared" si="7"/>
        <v>0</v>
      </c>
      <c r="AG37" s="93">
        <f t="shared" si="8"/>
        <v>0</v>
      </c>
      <c r="AH37" s="5" t="s">
        <v>161</v>
      </c>
      <c r="AI37" s="124">
        <v>70831025</v>
      </c>
      <c r="AJ37" s="35">
        <v>0</v>
      </c>
      <c r="AK37" s="35">
        <v>0</v>
      </c>
      <c r="AL37" s="35">
        <v>0</v>
      </c>
      <c r="AM37" s="35">
        <v>0</v>
      </c>
      <c r="AN37" s="35">
        <f t="shared" si="9"/>
        <v>0</v>
      </c>
      <c r="AO37" s="7">
        <v>0</v>
      </c>
      <c r="AP37" s="91">
        <v>0</v>
      </c>
      <c r="AQ37" s="35">
        <f t="shared" si="10"/>
        <v>0</v>
      </c>
      <c r="AR37" s="93">
        <f t="shared" si="11"/>
        <v>0</v>
      </c>
      <c r="AS37" s="5" t="s">
        <v>161</v>
      </c>
      <c r="AT37" s="33">
        <v>70831025</v>
      </c>
      <c r="AU37" s="35">
        <v>0</v>
      </c>
      <c r="AV37" s="35">
        <v>0</v>
      </c>
      <c r="AW37" s="35">
        <v>0</v>
      </c>
      <c r="AX37" s="35">
        <v>0</v>
      </c>
      <c r="AY37" s="35">
        <f t="shared" si="12"/>
        <v>0</v>
      </c>
      <c r="AZ37" s="7">
        <v>0</v>
      </c>
      <c r="BA37" s="91">
        <v>0</v>
      </c>
      <c r="BB37" s="35">
        <f t="shared" si="13"/>
        <v>0</v>
      </c>
      <c r="BC37" s="93">
        <f t="shared" si="14"/>
        <v>0</v>
      </c>
      <c r="BD37" s="5" t="s">
        <v>161</v>
      </c>
      <c r="BE37" s="33">
        <v>70831025</v>
      </c>
      <c r="BF37" s="35">
        <v>0</v>
      </c>
      <c r="BG37" s="35">
        <v>0</v>
      </c>
      <c r="BH37" s="35">
        <v>0</v>
      </c>
      <c r="BI37" s="35">
        <v>0</v>
      </c>
      <c r="BJ37" s="49">
        <f t="shared" si="15"/>
        <v>0</v>
      </c>
      <c r="BK37" s="7">
        <v>0</v>
      </c>
      <c r="BL37" s="91">
        <v>0</v>
      </c>
      <c r="BM37" s="88">
        <f t="shared" si="16"/>
        <v>0</v>
      </c>
      <c r="BN37" s="89">
        <f t="shared" si="17"/>
        <v>0</v>
      </c>
      <c r="BO37" s="5" t="s">
        <v>161</v>
      </c>
      <c r="BP37" s="33">
        <v>70831025</v>
      </c>
      <c r="BQ37" s="49">
        <v>0</v>
      </c>
      <c r="BR37" s="49">
        <v>0</v>
      </c>
      <c r="BS37" s="49">
        <v>0</v>
      </c>
      <c r="BT37" s="49">
        <v>0</v>
      </c>
      <c r="BU37" s="49">
        <f t="shared" si="18"/>
        <v>0</v>
      </c>
      <c r="BV37" s="24">
        <v>0</v>
      </c>
      <c r="BW37" s="86">
        <v>0</v>
      </c>
      <c r="BX37" s="88">
        <f t="shared" si="19"/>
        <v>0</v>
      </c>
      <c r="BY37" s="89">
        <f t="shared" si="20"/>
        <v>0</v>
      </c>
      <c r="BZ37" s="5" t="s">
        <v>161</v>
      </c>
      <c r="CA37" s="33">
        <v>70831025</v>
      </c>
      <c r="CB37" s="35">
        <f t="shared" si="21"/>
        <v>8293</v>
      </c>
      <c r="CC37" s="35">
        <f t="shared" si="22"/>
        <v>40</v>
      </c>
      <c r="CD37" s="35">
        <f t="shared" si="23"/>
        <v>3095</v>
      </c>
      <c r="CE37" s="35">
        <f t="shared" si="24"/>
        <v>265</v>
      </c>
      <c r="CF37" s="35">
        <f t="shared" si="25"/>
        <v>11693</v>
      </c>
      <c r="CG37" s="7">
        <f t="shared" si="26"/>
        <v>35.6</v>
      </c>
      <c r="CH37" s="91">
        <f t="shared" si="27"/>
        <v>2644</v>
      </c>
      <c r="CI37" s="128">
        <v>263</v>
      </c>
      <c r="CJ37" s="87">
        <f t="shared" si="28"/>
        <v>2907</v>
      </c>
      <c r="CK37" s="93">
        <f t="shared" si="29"/>
        <v>14600</v>
      </c>
    </row>
    <row r="38" spans="1:89" ht="12.75">
      <c r="A38" s="5" t="s">
        <v>162</v>
      </c>
      <c r="B38" s="33">
        <v>70835632</v>
      </c>
      <c r="C38" s="103">
        <v>0</v>
      </c>
      <c r="D38" s="103">
        <v>0</v>
      </c>
      <c r="E38" s="103">
        <v>0</v>
      </c>
      <c r="F38" s="103">
        <v>0</v>
      </c>
      <c r="G38" s="49">
        <f t="shared" si="0"/>
        <v>0</v>
      </c>
      <c r="H38" s="22">
        <v>0</v>
      </c>
      <c r="I38" s="104">
        <v>0</v>
      </c>
      <c r="J38" s="92">
        <f t="shared" si="1"/>
        <v>0</v>
      </c>
      <c r="K38" s="93">
        <f t="shared" si="2"/>
        <v>0</v>
      </c>
      <c r="L38" s="5" t="s">
        <v>162</v>
      </c>
      <c r="M38" s="33">
        <v>70835632</v>
      </c>
      <c r="N38" s="103">
        <v>3752</v>
      </c>
      <c r="O38" s="103">
        <v>20</v>
      </c>
      <c r="P38" s="103">
        <v>1400</v>
      </c>
      <c r="Q38" s="103">
        <v>128</v>
      </c>
      <c r="R38" s="35">
        <f t="shared" si="3"/>
        <v>5300</v>
      </c>
      <c r="S38" s="22">
        <v>15.8</v>
      </c>
      <c r="T38" s="104">
        <v>1020</v>
      </c>
      <c r="U38" s="35">
        <f t="shared" si="4"/>
        <v>1020</v>
      </c>
      <c r="V38" s="93">
        <f t="shared" si="5"/>
        <v>6320</v>
      </c>
      <c r="W38" s="5" t="s">
        <v>162</v>
      </c>
      <c r="X38" s="33">
        <v>70835632</v>
      </c>
      <c r="Y38" s="103">
        <v>0</v>
      </c>
      <c r="Z38" s="103">
        <v>0</v>
      </c>
      <c r="AA38" s="103">
        <v>0</v>
      </c>
      <c r="AB38" s="103">
        <v>0</v>
      </c>
      <c r="AC38" s="35">
        <f t="shared" si="6"/>
        <v>0</v>
      </c>
      <c r="AD38" s="105">
        <v>0</v>
      </c>
      <c r="AE38" s="104">
        <v>0</v>
      </c>
      <c r="AF38" s="35">
        <f t="shared" si="7"/>
        <v>0</v>
      </c>
      <c r="AG38" s="93">
        <f t="shared" si="8"/>
        <v>0</v>
      </c>
      <c r="AH38" s="5" t="s">
        <v>162</v>
      </c>
      <c r="AI38" s="125">
        <v>70835632</v>
      </c>
      <c r="AJ38" s="103">
        <v>0</v>
      </c>
      <c r="AK38" s="103">
        <v>0</v>
      </c>
      <c r="AL38" s="35">
        <v>0</v>
      </c>
      <c r="AM38" s="35">
        <v>0</v>
      </c>
      <c r="AN38" s="35">
        <f t="shared" si="9"/>
        <v>0</v>
      </c>
      <c r="AO38" s="7">
        <v>0</v>
      </c>
      <c r="AP38" s="91">
        <v>0</v>
      </c>
      <c r="AQ38" s="35">
        <f t="shared" si="10"/>
        <v>0</v>
      </c>
      <c r="AR38" s="93">
        <f t="shared" si="11"/>
        <v>0</v>
      </c>
      <c r="AS38" s="5" t="s">
        <v>162</v>
      </c>
      <c r="AT38" s="33">
        <v>70835632</v>
      </c>
      <c r="AU38" s="35">
        <v>0</v>
      </c>
      <c r="AV38" s="35">
        <v>0</v>
      </c>
      <c r="AW38" s="35">
        <v>0</v>
      </c>
      <c r="AX38" s="35">
        <v>0</v>
      </c>
      <c r="AY38" s="35">
        <f t="shared" si="12"/>
        <v>0</v>
      </c>
      <c r="AZ38" s="7">
        <v>0</v>
      </c>
      <c r="BA38" s="91">
        <v>0</v>
      </c>
      <c r="BB38" s="35">
        <f t="shared" si="13"/>
        <v>0</v>
      </c>
      <c r="BC38" s="93">
        <f t="shared" si="14"/>
        <v>0</v>
      </c>
      <c r="BD38" s="5" t="s">
        <v>162</v>
      </c>
      <c r="BE38" s="33">
        <v>70835632</v>
      </c>
      <c r="BF38" s="35">
        <v>0</v>
      </c>
      <c r="BG38" s="35">
        <v>0</v>
      </c>
      <c r="BH38" s="35">
        <v>0</v>
      </c>
      <c r="BI38" s="35">
        <v>0</v>
      </c>
      <c r="BJ38" s="49">
        <f t="shared" si="15"/>
        <v>0</v>
      </c>
      <c r="BK38" s="7">
        <v>0</v>
      </c>
      <c r="BL38" s="91">
        <v>0</v>
      </c>
      <c r="BM38" s="88">
        <f t="shared" si="16"/>
        <v>0</v>
      </c>
      <c r="BN38" s="89">
        <f t="shared" si="17"/>
        <v>0</v>
      </c>
      <c r="BO38" s="5" t="s">
        <v>162</v>
      </c>
      <c r="BP38" s="33">
        <v>70835632</v>
      </c>
      <c r="BQ38" s="49">
        <v>0</v>
      </c>
      <c r="BR38" s="49">
        <v>0</v>
      </c>
      <c r="BS38" s="49">
        <v>0</v>
      </c>
      <c r="BT38" s="49">
        <v>0</v>
      </c>
      <c r="BU38" s="49">
        <f t="shared" si="18"/>
        <v>0</v>
      </c>
      <c r="BV38" s="24">
        <v>0</v>
      </c>
      <c r="BW38" s="86">
        <v>0</v>
      </c>
      <c r="BX38" s="88">
        <f t="shared" si="19"/>
        <v>0</v>
      </c>
      <c r="BY38" s="89">
        <f t="shared" si="20"/>
        <v>0</v>
      </c>
      <c r="BZ38" s="5" t="s">
        <v>162</v>
      </c>
      <c r="CA38" s="33">
        <v>70835632</v>
      </c>
      <c r="CB38" s="35">
        <f t="shared" si="21"/>
        <v>3752</v>
      </c>
      <c r="CC38" s="35">
        <f t="shared" si="22"/>
        <v>20</v>
      </c>
      <c r="CD38" s="35">
        <f t="shared" si="23"/>
        <v>1400</v>
      </c>
      <c r="CE38" s="35">
        <f t="shared" si="24"/>
        <v>128</v>
      </c>
      <c r="CF38" s="35">
        <f t="shared" si="25"/>
        <v>5300</v>
      </c>
      <c r="CG38" s="7">
        <f t="shared" si="26"/>
        <v>15.8</v>
      </c>
      <c r="CH38" s="91">
        <f t="shared" si="27"/>
        <v>1020</v>
      </c>
      <c r="CI38" s="128">
        <v>1</v>
      </c>
      <c r="CJ38" s="87">
        <f t="shared" si="28"/>
        <v>1021</v>
      </c>
      <c r="CK38" s="93">
        <f t="shared" si="29"/>
        <v>6321</v>
      </c>
    </row>
    <row r="39" spans="1:89" ht="12.75">
      <c r="A39" s="5" t="s">
        <v>163</v>
      </c>
      <c r="B39" s="33">
        <v>63834383</v>
      </c>
      <c r="C39" s="49">
        <v>0</v>
      </c>
      <c r="D39" s="49">
        <v>0</v>
      </c>
      <c r="E39" s="49">
        <v>0</v>
      </c>
      <c r="F39" s="49">
        <v>0</v>
      </c>
      <c r="G39" s="49">
        <f t="shared" si="0"/>
        <v>0</v>
      </c>
      <c r="H39" s="90">
        <v>0</v>
      </c>
      <c r="I39" s="86">
        <v>0</v>
      </c>
      <c r="J39" s="92">
        <f t="shared" si="1"/>
        <v>0</v>
      </c>
      <c r="K39" s="93">
        <f t="shared" si="2"/>
        <v>0</v>
      </c>
      <c r="L39" s="5" t="s">
        <v>163</v>
      </c>
      <c r="M39" s="33">
        <v>63834383</v>
      </c>
      <c r="N39" s="35">
        <v>8755</v>
      </c>
      <c r="O39" s="35">
        <v>145</v>
      </c>
      <c r="P39" s="35">
        <v>3300</v>
      </c>
      <c r="Q39" s="35">
        <v>225</v>
      </c>
      <c r="R39" s="35">
        <f t="shared" si="3"/>
        <v>12425</v>
      </c>
      <c r="S39" s="7">
        <v>38.3</v>
      </c>
      <c r="T39" s="91">
        <v>2363</v>
      </c>
      <c r="U39" s="35">
        <f t="shared" si="4"/>
        <v>2363</v>
      </c>
      <c r="V39" s="93">
        <f t="shared" si="5"/>
        <v>14788</v>
      </c>
      <c r="W39" s="5" t="s">
        <v>163</v>
      </c>
      <c r="X39" s="33">
        <v>63834383</v>
      </c>
      <c r="Y39" s="49">
        <v>0</v>
      </c>
      <c r="Z39" s="49">
        <v>0</v>
      </c>
      <c r="AA39" s="49">
        <v>0</v>
      </c>
      <c r="AB39" s="49">
        <v>0</v>
      </c>
      <c r="AC39" s="35">
        <f t="shared" si="6"/>
        <v>0</v>
      </c>
      <c r="AD39" s="90">
        <v>0</v>
      </c>
      <c r="AE39" s="86">
        <v>0</v>
      </c>
      <c r="AF39" s="35">
        <f t="shared" si="7"/>
        <v>0</v>
      </c>
      <c r="AG39" s="93">
        <f t="shared" si="8"/>
        <v>0</v>
      </c>
      <c r="AH39" s="5" t="s">
        <v>163</v>
      </c>
      <c r="AI39" s="122">
        <v>63834383</v>
      </c>
      <c r="AJ39" s="35">
        <v>0</v>
      </c>
      <c r="AK39" s="35">
        <v>0</v>
      </c>
      <c r="AL39" s="35">
        <v>0</v>
      </c>
      <c r="AM39" s="35">
        <v>0</v>
      </c>
      <c r="AN39" s="35">
        <f t="shared" si="9"/>
        <v>0</v>
      </c>
      <c r="AO39" s="7">
        <v>0</v>
      </c>
      <c r="AP39" s="91">
        <v>0</v>
      </c>
      <c r="AQ39" s="35">
        <f t="shared" si="10"/>
        <v>0</v>
      </c>
      <c r="AR39" s="93">
        <f t="shared" si="11"/>
        <v>0</v>
      </c>
      <c r="AS39" s="5" t="s">
        <v>163</v>
      </c>
      <c r="AT39" s="33">
        <v>63834383</v>
      </c>
      <c r="AU39" s="35">
        <v>0</v>
      </c>
      <c r="AV39" s="35">
        <v>0</v>
      </c>
      <c r="AW39" s="35">
        <v>0</v>
      </c>
      <c r="AX39" s="35">
        <v>0</v>
      </c>
      <c r="AY39" s="35">
        <f t="shared" si="12"/>
        <v>0</v>
      </c>
      <c r="AZ39" s="7">
        <v>0</v>
      </c>
      <c r="BA39" s="91">
        <v>0</v>
      </c>
      <c r="BB39" s="35">
        <f t="shared" si="13"/>
        <v>0</v>
      </c>
      <c r="BC39" s="93">
        <f t="shared" si="14"/>
        <v>0</v>
      </c>
      <c r="BD39" s="5" t="s">
        <v>163</v>
      </c>
      <c r="BE39" s="33">
        <v>63834383</v>
      </c>
      <c r="BF39" s="35">
        <v>0</v>
      </c>
      <c r="BG39" s="35">
        <v>0</v>
      </c>
      <c r="BH39" s="35">
        <v>0</v>
      </c>
      <c r="BI39" s="35">
        <v>0</v>
      </c>
      <c r="BJ39" s="49">
        <f t="shared" si="15"/>
        <v>0</v>
      </c>
      <c r="BK39" s="7">
        <v>0</v>
      </c>
      <c r="BL39" s="91">
        <v>0</v>
      </c>
      <c r="BM39" s="88">
        <f t="shared" si="16"/>
        <v>0</v>
      </c>
      <c r="BN39" s="89">
        <f t="shared" si="17"/>
        <v>0</v>
      </c>
      <c r="BO39" s="5" t="s">
        <v>163</v>
      </c>
      <c r="BP39" s="33">
        <v>63834383</v>
      </c>
      <c r="BQ39" s="49">
        <v>1160</v>
      </c>
      <c r="BR39" s="49">
        <v>0</v>
      </c>
      <c r="BS39" s="49">
        <v>433</v>
      </c>
      <c r="BT39" s="49">
        <v>0</v>
      </c>
      <c r="BU39" s="49">
        <f t="shared" si="18"/>
        <v>1593</v>
      </c>
      <c r="BV39" s="24">
        <v>4</v>
      </c>
      <c r="BW39" s="86">
        <v>0</v>
      </c>
      <c r="BX39" s="88">
        <f t="shared" si="19"/>
        <v>0</v>
      </c>
      <c r="BY39" s="89">
        <f t="shared" si="20"/>
        <v>1593</v>
      </c>
      <c r="BZ39" s="5" t="s">
        <v>163</v>
      </c>
      <c r="CA39" s="33">
        <v>63834383</v>
      </c>
      <c r="CB39" s="35">
        <f t="shared" si="21"/>
        <v>9915</v>
      </c>
      <c r="CC39" s="35">
        <f t="shared" si="22"/>
        <v>145</v>
      </c>
      <c r="CD39" s="35">
        <f t="shared" si="23"/>
        <v>3733</v>
      </c>
      <c r="CE39" s="35">
        <f t="shared" si="24"/>
        <v>225</v>
      </c>
      <c r="CF39" s="35">
        <f t="shared" si="25"/>
        <v>14018</v>
      </c>
      <c r="CG39" s="7">
        <f t="shared" si="26"/>
        <v>42.3</v>
      </c>
      <c r="CH39" s="91">
        <f t="shared" si="27"/>
        <v>2363</v>
      </c>
      <c r="CI39" s="128">
        <v>-50</v>
      </c>
      <c r="CJ39" s="87">
        <f t="shared" si="28"/>
        <v>2313</v>
      </c>
      <c r="CK39" s="93">
        <f t="shared" si="29"/>
        <v>16331</v>
      </c>
    </row>
    <row r="40" spans="1:89" ht="12.75">
      <c r="A40" s="5" t="s">
        <v>164</v>
      </c>
      <c r="B40" s="33">
        <v>70835578</v>
      </c>
      <c r="C40" s="35">
        <v>0</v>
      </c>
      <c r="D40" s="35">
        <v>0</v>
      </c>
      <c r="E40" s="35">
        <v>0</v>
      </c>
      <c r="F40" s="35">
        <v>0</v>
      </c>
      <c r="G40" s="49">
        <f t="shared" si="0"/>
        <v>0</v>
      </c>
      <c r="H40" s="94">
        <v>0</v>
      </c>
      <c r="I40" s="91">
        <v>0</v>
      </c>
      <c r="J40" s="92">
        <f t="shared" si="1"/>
        <v>0</v>
      </c>
      <c r="K40" s="93">
        <f t="shared" si="2"/>
        <v>0</v>
      </c>
      <c r="L40" s="5" t="s">
        <v>164</v>
      </c>
      <c r="M40" s="33">
        <v>70835578</v>
      </c>
      <c r="N40" s="35">
        <v>8234</v>
      </c>
      <c r="O40" s="35">
        <v>25</v>
      </c>
      <c r="P40" s="35">
        <v>3064</v>
      </c>
      <c r="Q40" s="35">
        <v>254</v>
      </c>
      <c r="R40" s="35">
        <f t="shared" si="3"/>
        <v>11577</v>
      </c>
      <c r="S40" s="7">
        <v>35.9</v>
      </c>
      <c r="T40" s="91">
        <v>2106</v>
      </c>
      <c r="U40" s="35">
        <f t="shared" si="4"/>
        <v>2106</v>
      </c>
      <c r="V40" s="93">
        <f t="shared" si="5"/>
        <v>13683</v>
      </c>
      <c r="W40" s="5" t="s">
        <v>164</v>
      </c>
      <c r="X40" s="33">
        <v>70835578</v>
      </c>
      <c r="Y40" s="35">
        <v>0</v>
      </c>
      <c r="Z40" s="35">
        <v>0</v>
      </c>
      <c r="AA40" s="35">
        <v>0</v>
      </c>
      <c r="AB40" s="35">
        <v>0</v>
      </c>
      <c r="AC40" s="35">
        <f t="shared" si="6"/>
        <v>0</v>
      </c>
      <c r="AD40" s="94">
        <v>0</v>
      </c>
      <c r="AE40" s="91">
        <v>0</v>
      </c>
      <c r="AF40" s="35">
        <f t="shared" si="7"/>
        <v>0</v>
      </c>
      <c r="AG40" s="93">
        <f t="shared" si="8"/>
        <v>0</v>
      </c>
      <c r="AH40" s="5" t="s">
        <v>164</v>
      </c>
      <c r="AI40" s="123">
        <v>70835578</v>
      </c>
      <c r="AJ40" s="35">
        <v>0</v>
      </c>
      <c r="AK40" s="35">
        <v>0</v>
      </c>
      <c r="AL40" s="35">
        <v>0</v>
      </c>
      <c r="AM40" s="35">
        <v>0</v>
      </c>
      <c r="AN40" s="35">
        <f t="shared" si="9"/>
        <v>0</v>
      </c>
      <c r="AO40" s="7">
        <v>0</v>
      </c>
      <c r="AP40" s="91">
        <v>0</v>
      </c>
      <c r="AQ40" s="35">
        <f t="shared" si="10"/>
        <v>0</v>
      </c>
      <c r="AR40" s="93">
        <f t="shared" si="11"/>
        <v>0</v>
      </c>
      <c r="AS40" s="5" t="s">
        <v>164</v>
      </c>
      <c r="AT40" s="33">
        <v>70835578</v>
      </c>
      <c r="AU40" s="35">
        <v>0</v>
      </c>
      <c r="AV40" s="35">
        <v>0</v>
      </c>
      <c r="AW40" s="35">
        <v>0</v>
      </c>
      <c r="AX40" s="35">
        <v>0</v>
      </c>
      <c r="AY40" s="35">
        <f t="shared" si="12"/>
        <v>0</v>
      </c>
      <c r="AZ40" s="7">
        <v>0</v>
      </c>
      <c r="BA40" s="91">
        <v>0</v>
      </c>
      <c r="BB40" s="35">
        <f t="shared" si="13"/>
        <v>0</v>
      </c>
      <c r="BC40" s="93">
        <f t="shared" si="14"/>
        <v>0</v>
      </c>
      <c r="BD40" s="5" t="s">
        <v>164</v>
      </c>
      <c r="BE40" s="33">
        <v>70835578</v>
      </c>
      <c r="BF40" s="35">
        <v>0</v>
      </c>
      <c r="BG40" s="35">
        <v>0</v>
      </c>
      <c r="BH40" s="35">
        <v>0</v>
      </c>
      <c r="BI40" s="35">
        <v>0</v>
      </c>
      <c r="BJ40" s="49">
        <f t="shared" si="15"/>
        <v>0</v>
      </c>
      <c r="BK40" s="7">
        <v>0</v>
      </c>
      <c r="BL40" s="91">
        <v>0</v>
      </c>
      <c r="BM40" s="88">
        <f t="shared" si="16"/>
        <v>0</v>
      </c>
      <c r="BN40" s="89">
        <f t="shared" si="17"/>
        <v>0</v>
      </c>
      <c r="BO40" s="5" t="s">
        <v>164</v>
      </c>
      <c r="BP40" s="33">
        <v>70835578</v>
      </c>
      <c r="BQ40" s="49">
        <v>1230</v>
      </c>
      <c r="BR40" s="49">
        <v>0</v>
      </c>
      <c r="BS40" s="49">
        <v>461</v>
      </c>
      <c r="BT40" s="49">
        <v>0</v>
      </c>
      <c r="BU40" s="49">
        <f t="shared" si="18"/>
        <v>1691</v>
      </c>
      <c r="BV40" s="24">
        <v>4.7</v>
      </c>
      <c r="BW40" s="86">
        <v>0</v>
      </c>
      <c r="BX40" s="88">
        <f t="shared" si="19"/>
        <v>0</v>
      </c>
      <c r="BY40" s="89">
        <f t="shared" si="20"/>
        <v>1691</v>
      </c>
      <c r="BZ40" s="5" t="s">
        <v>164</v>
      </c>
      <c r="CA40" s="33">
        <v>70835578</v>
      </c>
      <c r="CB40" s="35">
        <f t="shared" si="21"/>
        <v>9464</v>
      </c>
      <c r="CC40" s="35">
        <f t="shared" si="22"/>
        <v>25</v>
      </c>
      <c r="CD40" s="35">
        <f t="shared" si="23"/>
        <v>3525</v>
      </c>
      <c r="CE40" s="35">
        <f t="shared" si="24"/>
        <v>254</v>
      </c>
      <c r="CF40" s="35">
        <f t="shared" si="25"/>
        <v>13268</v>
      </c>
      <c r="CG40" s="7">
        <f t="shared" si="26"/>
        <v>40.6</v>
      </c>
      <c r="CH40" s="91">
        <f t="shared" si="27"/>
        <v>2106</v>
      </c>
      <c r="CI40" s="128">
        <v>-31</v>
      </c>
      <c r="CJ40" s="87">
        <f t="shared" si="28"/>
        <v>2075</v>
      </c>
      <c r="CK40" s="93">
        <f t="shared" si="29"/>
        <v>15343</v>
      </c>
    </row>
    <row r="41" spans="1:89" ht="12.75">
      <c r="A41" s="5" t="s">
        <v>165</v>
      </c>
      <c r="B41" s="33">
        <v>61385450</v>
      </c>
      <c r="C41" s="35">
        <v>0</v>
      </c>
      <c r="D41" s="35">
        <v>0</v>
      </c>
      <c r="E41" s="35">
        <v>0</v>
      </c>
      <c r="F41" s="35">
        <v>0</v>
      </c>
      <c r="G41" s="49">
        <f t="shared" si="0"/>
        <v>0</v>
      </c>
      <c r="H41" s="94">
        <v>0</v>
      </c>
      <c r="I41" s="91">
        <v>0</v>
      </c>
      <c r="J41" s="92">
        <f t="shared" si="1"/>
        <v>0</v>
      </c>
      <c r="K41" s="93">
        <f t="shared" si="2"/>
        <v>0</v>
      </c>
      <c r="L41" s="5" t="s">
        <v>165</v>
      </c>
      <c r="M41" s="33">
        <v>61385450</v>
      </c>
      <c r="N41" s="35">
        <v>4546</v>
      </c>
      <c r="O41" s="35">
        <v>20</v>
      </c>
      <c r="P41" s="35">
        <v>1694</v>
      </c>
      <c r="Q41" s="35">
        <v>120</v>
      </c>
      <c r="R41" s="35">
        <f t="shared" si="3"/>
        <v>6380</v>
      </c>
      <c r="S41" s="7">
        <v>17.2</v>
      </c>
      <c r="T41" s="91">
        <v>795</v>
      </c>
      <c r="U41" s="35">
        <f t="shared" si="4"/>
        <v>795</v>
      </c>
      <c r="V41" s="93">
        <f t="shared" si="5"/>
        <v>7175</v>
      </c>
      <c r="W41" s="5" t="s">
        <v>165</v>
      </c>
      <c r="X41" s="33">
        <v>61385450</v>
      </c>
      <c r="Y41" s="35">
        <v>0</v>
      </c>
      <c r="Z41" s="35">
        <v>0</v>
      </c>
      <c r="AA41" s="35">
        <v>0</v>
      </c>
      <c r="AB41" s="35">
        <v>0</v>
      </c>
      <c r="AC41" s="35">
        <f t="shared" si="6"/>
        <v>0</v>
      </c>
      <c r="AD41" s="94">
        <v>0</v>
      </c>
      <c r="AE41" s="91">
        <v>0</v>
      </c>
      <c r="AF41" s="35">
        <f t="shared" si="7"/>
        <v>0</v>
      </c>
      <c r="AG41" s="93">
        <f t="shared" si="8"/>
        <v>0</v>
      </c>
      <c r="AH41" s="5" t="s">
        <v>165</v>
      </c>
      <c r="AI41" s="123">
        <v>61385450</v>
      </c>
      <c r="AJ41" s="35">
        <v>0</v>
      </c>
      <c r="AK41" s="35">
        <v>0</v>
      </c>
      <c r="AL41" s="35">
        <v>0</v>
      </c>
      <c r="AM41" s="35">
        <v>0</v>
      </c>
      <c r="AN41" s="35">
        <f t="shared" si="9"/>
        <v>0</v>
      </c>
      <c r="AO41" s="7">
        <v>0</v>
      </c>
      <c r="AP41" s="91">
        <v>0</v>
      </c>
      <c r="AQ41" s="35">
        <f t="shared" si="10"/>
        <v>0</v>
      </c>
      <c r="AR41" s="93">
        <f t="shared" si="11"/>
        <v>0</v>
      </c>
      <c r="AS41" s="5" t="s">
        <v>165</v>
      </c>
      <c r="AT41" s="33">
        <v>61385450</v>
      </c>
      <c r="AU41" s="35">
        <v>0</v>
      </c>
      <c r="AV41" s="35">
        <v>0</v>
      </c>
      <c r="AW41" s="35">
        <v>0</v>
      </c>
      <c r="AX41" s="35">
        <v>0</v>
      </c>
      <c r="AY41" s="35">
        <f t="shared" si="12"/>
        <v>0</v>
      </c>
      <c r="AZ41" s="7">
        <v>0</v>
      </c>
      <c r="BA41" s="91">
        <v>0</v>
      </c>
      <c r="BB41" s="35">
        <f t="shared" si="13"/>
        <v>0</v>
      </c>
      <c r="BC41" s="93">
        <f t="shared" si="14"/>
        <v>0</v>
      </c>
      <c r="BD41" s="5" t="s">
        <v>165</v>
      </c>
      <c r="BE41" s="33">
        <v>61385450</v>
      </c>
      <c r="BF41" s="35">
        <v>0</v>
      </c>
      <c r="BG41" s="35">
        <v>0</v>
      </c>
      <c r="BH41" s="35">
        <v>0</v>
      </c>
      <c r="BI41" s="35">
        <v>0</v>
      </c>
      <c r="BJ41" s="49">
        <f t="shared" si="15"/>
        <v>0</v>
      </c>
      <c r="BK41" s="7">
        <v>0</v>
      </c>
      <c r="BL41" s="91">
        <v>0</v>
      </c>
      <c r="BM41" s="88">
        <f t="shared" si="16"/>
        <v>0</v>
      </c>
      <c r="BN41" s="89">
        <f t="shared" si="17"/>
        <v>0</v>
      </c>
      <c r="BO41" s="5" t="s">
        <v>165</v>
      </c>
      <c r="BP41" s="33">
        <v>61385450</v>
      </c>
      <c r="BQ41" s="49">
        <v>0</v>
      </c>
      <c r="BR41" s="49">
        <v>0</v>
      </c>
      <c r="BS41" s="49">
        <v>0</v>
      </c>
      <c r="BT41" s="49">
        <v>0</v>
      </c>
      <c r="BU41" s="49">
        <f t="shared" si="18"/>
        <v>0</v>
      </c>
      <c r="BV41" s="24">
        <v>0</v>
      </c>
      <c r="BW41" s="86">
        <v>0</v>
      </c>
      <c r="BX41" s="88">
        <f t="shared" si="19"/>
        <v>0</v>
      </c>
      <c r="BY41" s="89">
        <f t="shared" si="20"/>
        <v>0</v>
      </c>
      <c r="BZ41" s="5" t="s">
        <v>165</v>
      </c>
      <c r="CA41" s="33">
        <v>61385450</v>
      </c>
      <c r="CB41" s="35">
        <f t="shared" si="21"/>
        <v>4546</v>
      </c>
      <c r="CC41" s="35">
        <f t="shared" si="22"/>
        <v>20</v>
      </c>
      <c r="CD41" s="35">
        <f t="shared" si="23"/>
        <v>1694</v>
      </c>
      <c r="CE41" s="35">
        <f t="shared" si="24"/>
        <v>120</v>
      </c>
      <c r="CF41" s="35">
        <f t="shared" si="25"/>
        <v>6380</v>
      </c>
      <c r="CG41" s="7">
        <f t="shared" si="26"/>
        <v>17.2</v>
      </c>
      <c r="CH41" s="91">
        <f t="shared" si="27"/>
        <v>795</v>
      </c>
      <c r="CI41" s="128">
        <v>9</v>
      </c>
      <c r="CJ41" s="87">
        <f t="shared" si="28"/>
        <v>804</v>
      </c>
      <c r="CK41" s="93">
        <f t="shared" si="29"/>
        <v>7184</v>
      </c>
    </row>
    <row r="42" spans="1:89" ht="12.75">
      <c r="A42" s="5" t="s">
        <v>166</v>
      </c>
      <c r="B42" s="33">
        <v>65401646</v>
      </c>
      <c r="C42" s="35">
        <v>0</v>
      </c>
      <c r="D42" s="35">
        <v>0</v>
      </c>
      <c r="E42" s="35">
        <v>0</v>
      </c>
      <c r="F42" s="35">
        <v>0</v>
      </c>
      <c r="G42" s="49">
        <f t="shared" si="0"/>
        <v>0</v>
      </c>
      <c r="H42" s="94">
        <v>0</v>
      </c>
      <c r="I42" s="91">
        <v>0</v>
      </c>
      <c r="J42" s="92">
        <f t="shared" si="1"/>
        <v>0</v>
      </c>
      <c r="K42" s="93">
        <f t="shared" si="2"/>
        <v>0</v>
      </c>
      <c r="L42" s="5" t="s">
        <v>166</v>
      </c>
      <c r="M42" s="33">
        <v>65401646</v>
      </c>
      <c r="N42" s="35">
        <v>5110</v>
      </c>
      <c r="O42" s="35">
        <v>55</v>
      </c>
      <c r="P42" s="35">
        <v>1828</v>
      </c>
      <c r="Q42" s="35">
        <v>180</v>
      </c>
      <c r="R42" s="35">
        <f t="shared" si="3"/>
        <v>7173</v>
      </c>
      <c r="S42" s="7">
        <v>23</v>
      </c>
      <c r="T42" s="91">
        <v>738</v>
      </c>
      <c r="U42" s="35">
        <f t="shared" si="4"/>
        <v>738</v>
      </c>
      <c r="V42" s="93">
        <f t="shared" si="5"/>
        <v>7911</v>
      </c>
      <c r="W42" s="5" t="s">
        <v>166</v>
      </c>
      <c r="X42" s="33">
        <v>65401646</v>
      </c>
      <c r="Y42" s="35">
        <v>0</v>
      </c>
      <c r="Z42" s="35">
        <v>0</v>
      </c>
      <c r="AA42" s="35">
        <v>0</v>
      </c>
      <c r="AB42" s="35">
        <v>0</v>
      </c>
      <c r="AC42" s="35">
        <f t="shared" si="6"/>
        <v>0</v>
      </c>
      <c r="AD42" s="94">
        <v>0</v>
      </c>
      <c r="AE42" s="91">
        <v>0</v>
      </c>
      <c r="AF42" s="35">
        <f t="shared" si="7"/>
        <v>0</v>
      </c>
      <c r="AG42" s="93">
        <f t="shared" si="8"/>
        <v>0</v>
      </c>
      <c r="AH42" s="5" t="s">
        <v>166</v>
      </c>
      <c r="AI42" s="123">
        <v>65401646</v>
      </c>
      <c r="AJ42" s="35">
        <v>0</v>
      </c>
      <c r="AK42" s="35">
        <v>0</v>
      </c>
      <c r="AL42" s="35">
        <v>0</v>
      </c>
      <c r="AM42" s="35">
        <v>0</v>
      </c>
      <c r="AN42" s="35">
        <f t="shared" si="9"/>
        <v>0</v>
      </c>
      <c r="AO42" s="7">
        <v>0</v>
      </c>
      <c r="AP42" s="91">
        <v>0</v>
      </c>
      <c r="AQ42" s="35">
        <f t="shared" si="10"/>
        <v>0</v>
      </c>
      <c r="AR42" s="93">
        <f t="shared" si="11"/>
        <v>0</v>
      </c>
      <c r="AS42" s="5" t="s">
        <v>166</v>
      </c>
      <c r="AT42" s="33">
        <v>65401646</v>
      </c>
      <c r="AU42" s="35">
        <v>0</v>
      </c>
      <c r="AV42" s="35">
        <v>0</v>
      </c>
      <c r="AW42" s="35">
        <v>0</v>
      </c>
      <c r="AX42" s="35">
        <v>0</v>
      </c>
      <c r="AY42" s="35">
        <f t="shared" si="12"/>
        <v>0</v>
      </c>
      <c r="AZ42" s="7">
        <v>0</v>
      </c>
      <c r="BA42" s="91">
        <v>0</v>
      </c>
      <c r="BB42" s="35">
        <f t="shared" si="13"/>
        <v>0</v>
      </c>
      <c r="BC42" s="93">
        <f t="shared" si="14"/>
        <v>0</v>
      </c>
      <c r="BD42" s="5" t="s">
        <v>166</v>
      </c>
      <c r="BE42" s="33">
        <v>65401646</v>
      </c>
      <c r="BF42" s="35">
        <v>0</v>
      </c>
      <c r="BG42" s="35">
        <v>0</v>
      </c>
      <c r="BH42" s="35">
        <v>0</v>
      </c>
      <c r="BI42" s="35">
        <v>0</v>
      </c>
      <c r="BJ42" s="49">
        <f t="shared" si="15"/>
        <v>0</v>
      </c>
      <c r="BK42" s="7">
        <v>0</v>
      </c>
      <c r="BL42" s="91">
        <v>0</v>
      </c>
      <c r="BM42" s="88">
        <f t="shared" si="16"/>
        <v>0</v>
      </c>
      <c r="BN42" s="89">
        <f t="shared" si="17"/>
        <v>0</v>
      </c>
      <c r="BO42" s="5" t="s">
        <v>166</v>
      </c>
      <c r="BP42" s="33">
        <v>65401646</v>
      </c>
      <c r="BQ42" s="49">
        <v>518</v>
      </c>
      <c r="BR42" s="49">
        <v>0</v>
      </c>
      <c r="BS42" s="49">
        <v>195</v>
      </c>
      <c r="BT42" s="49">
        <v>0</v>
      </c>
      <c r="BU42" s="49">
        <f t="shared" si="18"/>
        <v>713</v>
      </c>
      <c r="BV42" s="24">
        <v>2.2</v>
      </c>
      <c r="BW42" s="86">
        <v>0</v>
      </c>
      <c r="BX42" s="88">
        <f t="shared" si="19"/>
        <v>0</v>
      </c>
      <c r="BY42" s="89">
        <f t="shared" si="20"/>
        <v>713</v>
      </c>
      <c r="BZ42" s="5" t="s">
        <v>166</v>
      </c>
      <c r="CA42" s="33">
        <v>65401646</v>
      </c>
      <c r="CB42" s="35">
        <f t="shared" si="21"/>
        <v>5628</v>
      </c>
      <c r="CC42" s="35">
        <f t="shared" si="22"/>
        <v>55</v>
      </c>
      <c r="CD42" s="35">
        <f t="shared" si="23"/>
        <v>2023</v>
      </c>
      <c r="CE42" s="35">
        <f t="shared" si="24"/>
        <v>180</v>
      </c>
      <c r="CF42" s="35">
        <f t="shared" si="25"/>
        <v>7886</v>
      </c>
      <c r="CG42" s="7">
        <f t="shared" si="26"/>
        <v>25.2</v>
      </c>
      <c r="CH42" s="91">
        <f t="shared" si="27"/>
        <v>738</v>
      </c>
      <c r="CI42" s="128">
        <v>-6</v>
      </c>
      <c r="CJ42" s="87">
        <f t="shared" si="28"/>
        <v>732</v>
      </c>
      <c r="CK42" s="93">
        <f t="shared" si="29"/>
        <v>8618</v>
      </c>
    </row>
    <row r="43" spans="1:89" ht="12.75">
      <c r="A43" s="106" t="s">
        <v>167</v>
      </c>
      <c r="B43" s="33">
        <v>61385425</v>
      </c>
      <c r="C43" s="35">
        <v>0</v>
      </c>
      <c r="D43" s="35">
        <v>0</v>
      </c>
      <c r="E43" s="35">
        <v>0</v>
      </c>
      <c r="F43" s="35">
        <v>0</v>
      </c>
      <c r="G43" s="49">
        <f t="shared" si="0"/>
        <v>0</v>
      </c>
      <c r="H43" s="94">
        <v>0</v>
      </c>
      <c r="I43" s="91">
        <v>0</v>
      </c>
      <c r="J43" s="92">
        <f t="shared" si="1"/>
        <v>0</v>
      </c>
      <c r="K43" s="93">
        <f t="shared" si="2"/>
        <v>0</v>
      </c>
      <c r="L43" s="106" t="s">
        <v>167</v>
      </c>
      <c r="M43" s="33">
        <v>61385425</v>
      </c>
      <c r="N43" s="35">
        <v>6525</v>
      </c>
      <c r="O43" s="35">
        <v>50</v>
      </c>
      <c r="P43" s="35">
        <v>2442</v>
      </c>
      <c r="Q43" s="35">
        <v>130</v>
      </c>
      <c r="R43" s="35">
        <f t="shared" si="3"/>
        <v>9147</v>
      </c>
      <c r="S43" s="7">
        <v>27.3</v>
      </c>
      <c r="T43" s="91">
        <v>1784</v>
      </c>
      <c r="U43" s="35">
        <f t="shared" si="4"/>
        <v>1784</v>
      </c>
      <c r="V43" s="93">
        <f t="shared" si="5"/>
        <v>10931</v>
      </c>
      <c r="W43" s="106" t="s">
        <v>167</v>
      </c>
      <c r="X43" s="33">
        <v>61385425</v>
      </c>
      <c r="Y43" s="35">
        <v>0</v>
      </c>
      <c r="Z43" s="35">
        <v>0</v>
      </c>
      <c r="AA43" s="35">
        <v>0</v>
      </c>
      <c r="AB43" s="35">
        <v>0</v>
      </c>
      <c r="AC43" s="35">
        <f t="shared" si="6"/>
        <v>0</v>
      </c>
      <c r="AD43" s="94">
        <v>0</v>
      </c>
      <c r="AE43" s="91">
        <v>0</v>
      </c>
      <c r="AF43" s="35">
        <f t="shared" si="7"/>
        <v>0</v>
      </c>
      <c r="AG43" s="93">
        <f t="shared" si="8"/>
        <v>0</v>
      </c>
      <c r="AH43" s="106" t="s">
        <v>167</v>
      </c>
      <c r="AI43" s="123">
        <v>61385425</v>
      </c>
      <c r="AJ43" s="35">
        <v>0</v>
      </c>
      <c r="AK43" s="35">
        <v>0</v>
      </c>
      <c r="AL43" s="35">
        <v>0</v>
      </c>
      <c r="AM43" s="35">
        <v>0</v>
      </c>
      <c r="AN43" s="35">
        <f t="shared" si="9"/>
        <v>0</v>
      </c>
      <c r="AO43" s="7">
        <v>0</v>
      </c>
      <c r="AP43" s="91">
        <v>0</v>
      </c>
      <c r="AQ43" s="35">
        <f t="shared" si="10"/>
        <v>0</v>
      </c>
      <c r="AR43" s="93">
        <f t="shared" si="11"/>
        <v>0</v>
      </c>
      <c r="AS43" s="106" t="s">
        <v>167</v>
      </c>
      <c r="AT43" s="33">
        <v>61385425</v>
      </c>
      <c r="AU43" s="35">
        <v>0</v>
      </c>
      <c r="AV43" s="35">
        <v>0</v>
      </c>
      <c r="AW43" s="35">
        <v>0</v>
      </c>
      <c r="AX43" s="35">
        <v>0</v>
      </c>
      <c r="AY43" s="35">
        <f t="shared" si="12"/>
        <v>0</v>
      </c>
      <c r="AZ43" s="7">
        <v>0</v>
      </c>
      <c r="BA43" s="91">
        <v>0</v>
      </c>
      <c r="BB43" s="35">
        <f t="shared" si="13"/>
        <v>0</v>
      </c>
      <c r="BC43" s="93">
        <f t="shared" si="14"/>
        <v>0</v>
      </c>
      <c r="BD43" s="106" t="s">
        <v>167</v>
      </c>
      <c r="BE43" s="33">
        <v>61385425</v>
      </c>
      <c r="BF43" s="35">
        <v>0</v>
      </c>
      <c r="BG43" s="35">
        <v>0</v>
      </c>
      <c r="BH43" s="35">
        <v>0</v>
      </c>
      <c r="BI43" s="35">
        <v>0</v>
      </c>
      <c r="BJ43" s="49">
        <f t="shared" si="15"/>
        <v>0</v>
      </c>
      <c r="BK43" s="7">
        <v>0</v>
      </c>
      <c r="BL43" s="91">
        <v>0</v>
      </c>
      <c r="BM43" s="88">
        <f t="shared" si="16"/>
        <v>0</v>
      </c>
      <c r="BN43" s="89">
        <f t="shared" si="17"/>
        <v>0</v>
      </c>
      <c r="BO43" s="106" t="s">
        <v>167</v>
      </c>
      <c r="BP43" s="33">
        <v>61385425</v>
      </c>
      <c r="BQ43" s="35">
        <v>0</v>
      </c>
      <c r="BR43" s="35">
        <v>0</v>
      </c>
      <c r="BS43" s="35">
        <v>0</v>
      </c>
      <c r="BT43" s="35">
        <v>0</v>
      </c>
      <c r="BU43" s="49">
        <f t="shared" si="18"/>
        <v>0</v>
      </c>
      <c r="BV43" s="7">
        <v>0</v>
      </c>
      <c r="BW43" s="91">
        <v>0</v>
      </c>
      <c r="BX43" s="88">
        <f t="shared" si="19"/>
        <v>0</v>
      </c>
      <c r="BY43" s="89">
        <f t="shared" si="20"/>
        <v>0</v>
      </c>
      <c r="BZ43" s="106" t="s">
        <v>167</v>
      </c>
      <c r="CA43" s="33">
        <v>61385425</v>
      </c>
      <c r="CB43" s="35">
        <f t="shared" si="21"/>
        <v>6525</v>
      </c>
      <c r="CC43" s="35">
        <f t="shared" si="22"/>
        <v>50</v>
      </c>
      <c r="CD43" s="35">
        <f t="shared" si="23"/>
        <v>2442</v>
      </c>
      <c r="CE43" s="35">
        <f t="shared" si="24"/>
        <v>130</v>
      </c>
      <c r="CF43" s="35">
        <f t="shared" si="25"/>
        <v>9147</v>
      </c>
      <c r="CG43" s="7">
        <f t="shared" si="26"/>
        <v>27.3</v>
      </c>
      <c r="CH43" s="91">
        <f t="shared" si="27"/>
        <v>1784</v>
      </c>
      <c r="CI43" s="128">
        <v>-14</v>
      </c>
      <c r="CJ43" s="87">
        <f t="shared" si="28"/>
        <v>1770</v>
      </c>
      <c r="CK43" s="93">
        <f t="shared" si="29"/>
        <v>10917</v>
      </c>
    </row>
    <row r="44" spans="1:89" ht="13.5" thickBot="1">
      <c r="A44" s="25" t="s">
        <v>168</v>
      </c>
      <c r="B44" s="45">
        <v>70873160</v>
      </c>
      <c r="C44" s="107">
        <v>0</v>
      </c>
      <c r="D44" s="107">
        <v>0</v>
      </c>
      <c r="E44" s="107">
        <v>0</v>
      </c>
      <c r="F44" s="107">
        <v>0</v>
      </c>
      <c r="G44" s="107">
        <f t="shared" si="0"/>
        <v>0</v>
      </c>
      <c r="H44" s="108">
        <v>0</v>
      </c>
      <c r="I44" s="109">
        <v>0</v>
      </c>
      <c r="J44" s="110">
        <f t="shared" si="1"/>
        <v>0</v>
      </c>
      <c r="K44" s="111">
        <f t="shared" si="2"/>
        <v>0</v>
      </c>
      <c r="L44" s="25" t="s">
        <v>168</v>
      </c>
      <c r="M44" s="45">
        <v>70873160</v>
      </c>
      <c r="N44" s="107">
        <v>0</v>
      </c>
      <c r="O44" s="107">
        <v>0</v>
      </c>
      <c r="P44" s="107">
        <v>0</v>
      </c>
      <c r="Q44" s="107">
        <v>0</v>
      </c>
      <c r="R44" s="107">
        <f t="shared" si="3"/>
        <v>0</v>
      </c>
      <c r="S44" s="47">
        <v>0</v>
      </c>
      <c r="T44" s="109">
        <v>0</v>
      </c>
      <c r="U44" s="107">
        <f t="shared" si="4"/>
        <v>0</v>
      </c>
      <c r="V44" s="111">
        <f t="shared" si="5"/>
        <v>0</v>
      </c>
      <c r="W44" s="25" t="s">
        <v>168</v>
      </c>
      <c r="X44" s="45">
        <v>70873160</v>
      </c>
      <c r="Y44" s="107">
        <v>0</v>
      </c>
      <c r="Z44" s="107">
        <v>0</v>
      </c>
      <c r="AA44" s="107">
        <v>0</v>
      </c>
      <c r="AB44" s="107">
        <v>0</v>
      </c>
      <c r="AC44" s="107">
        <f t="shared" si="6"/>
        <v>0</v>
      </c>
      <c r="AD44" s="108">
        <v>0</v>
      </c>
      <c r="AE44" s="109">
        <v>0</v>
      </c>
      <c r="AF44" s="107">
        <f t="shared" si="7"/>
        <v>0</v>
      </c>
      <c r="AG44" s="111">
        <f t="shared" si="8"/>
        <v>0</v>
      </c>
      <c r="AH44" s="25" t="s">
        <v>168</v>
      </c>
      <c r="AI44" s="126">
        <v>70873160</v>
      </c>
      <c r="AJ44" s="107">
        <v>0</v>
      </c>
      <c r="AK44" s="107">
        <v>0</v>
      </c>
      <c r="AL44" s="107">
        <v>0</v>
      </c>
      <c r="AM44" s="107">
        <v>0</v>
      </c>
      <c r="AN44" s="107">
        <f t="shared" si="9"/>
        <v>0</v>
      </c>
      <c r="AO44" s="47">
        <v>0</v>
      </c>
      <c r="AP44" s="109">
        <v>0</v>
      </c>
      <c r="AQ44" s="107">
        <f t="shared" si="10"/>
        <v>0</v>
      </c>
      <c r="AR44" s="111">
        <f t="shared" si="11"/>
        <v>0</v>
      </c>
      <c r="AS44" s="25" t="s">
        <v>168</v>
      </c>
      <c r="AT44" s="45">
        <v>70873160</v>
      </c>
      <c r="AU44" s="107">
        <v>0</v>
      </c>
      <c r="AV44" s="107">
        <v>0</v>
      </c>
      <c r="AW44" s="107">
        <v>0</v>
      </c>
      <c r="AX44" s="107">
        <v>0</v>
      </c>
      <c r="AY44" s="107">
        <f t="shared" si="12"/>
        <v>0</v>
      </c>
      <c r="AZ44" s="47">
        <v>0</v>
      </c>
      <c r="BA44" s="109">
        <v>0</v>
      </c>
      <c r="BB44" s="107">
        <f t="shared" si="13"/>
        <v>0</v>
      </c>
      <c r="BC44" s="111">
        <f t="shared" si="14"/>
        <v>0</v>
      </c>
      <c r="BD44" s="25" t="s">
        <v>168</v>
      </c>
      <c r="BE44" s="45">
        <v>70873160</v>
      </c>
      <c r="BF44" s="112">
        <v>0</v>
      </c>
      <c r="BG44" s="112">
        <v>0</v>
      </c>
      <c r="BH44" s="112">
        <v>0</v>
      </c>
      <c r="BI44" s="112">
        <v>0</v>
      </c>
      <c r="BJ44" s="112">
        <f t="shared" si="15"/>
        <v>0</v>
      </c>
      <c r="BK44" s="113">
        <v>0</v>
      </c>
      <c r="BL44" s="114">
        <v>0</v>
      </c>
      <c r="BM44" s="115">
        <f t="shared" si="16"/>
        <v>0</v>
      </c>
      <c r="BN44" s="116">
        <f t="shared" si="17"/>
        <v>0</v>
      </c>
      <c r="BO44" s="25" t="s">
        <v>168</v>
      </c>
      <c r="BP44" s="45">
        <v>70873160</v>
      </c>
      <c r="BQ44" s="112">
        <v>0</v>
      </c>
      <c r="BR44" s="112">
        <v>0</v>
      </c>
      <c r="BS44" s="112">
        <v>0</v>
      </c>
      <c r="BT44" s="112">
        <v>0</v>
      </c>
      <c r="BU44" s="112">
        <f t="shared" si="18"/>
        <v>0</v>
      </c>
      <c r="BV44" s="113">
        <v>0</v>
      </c>
      <c r="BW44" s="114">
        <v>0</v>
      </c>
      <c r="BX44" s="115">
        <f t="shared" si="19"/>
        <v>0</v>
      </c>
      <c r="BY44" s="116">
        <f t="shared" si="20"/>
        <v>0</v>
      </c>
      <c r="BZ44" s="25" t="s">
        <v>168</v>
      </c>
      <c r="CA44" s="45">
        <v>70873160</v>
      </c>
      <c r="CB44" s="112"/>
      <c r="CC44" s="112"/>
      <c r="CD44" s="112"/>
      <c r="CE44" s="112"/>
      <c r="CF44" s="112">
        <f t="shared" si="25"/>
        <v>0</v>
      </c>
      <c r="CG44" s="47">
        <f>+H44+S44+AD44+AO44+AZ44+BK44+BV44</f>
        <v>0</v>
      </c>
      <c r="CH44" s="114">
        <v>0</v>
      </c>
      <c r="CI44" s="129"/>
      <c r="CJ44" s="117">
        <f t="shared" si="28"/>
        <v>0</v>
      </c>
      <c r="CK44" s="116">
        <f t="shared" si="29"/>
        <v>0</v>
      </c>
    </row>
    <row r="45" spans="1:89" ht="13.5" thickBot="1">
      <c r="A45" s="27" t="s">
        <v>25</v>
      </c>
      <c r="B45" s="50"/>
      <c r="C45" s="118">
        <f aca="true" t="shared" si="30" ref="C45:K45">SUM(C5:C44)</f>
        <v>9638</v>
      </c>
      <c r="D45" s="118">
        <f t="shared" si="30"/>
        <v>143</v>
      </c>
      <c r="E45" s="118">
        <f t="shared" si="30"/>
        <v>3621</v>
      </c>
      <c r="F45" s="118">
        <f t="shared" si="30"/>
        <v>401</v>
      </c>
      <c r="G45" s="118">
        <f t="shared" si="30"/>
        <v>13803</v>
      </c>
      <c r="H45" s="29">
        <f t="shared" si="30"/>
        <v>46.099999999999994</v>
      </c>
      <c r="I45" s="119">
        <f t="shared" si="30"/>
        <v>3456</v>
      </c>
      <c r="J45" s="118">
        <f t="shared" si="30"/>
        <v>3456</v>
      </c>
      <c r="K45" s="120">
        <f t="shared" si="30"/>
        <v>17259</v>
      </c>
      <c r="L45" s="27" t="s">
        <v>25</v>
      </c>
      <c r="M45" s="28"/>
      <c r="N45" s="118">
        <f aca="true" t="shared" si="31" ref="N45:V45">SUM(N5:N44)</f>
        <v>183693</v>
      </c>
      <c r="O45" s="118">
        <f t="shared" si="31"/>
        <v>1446</v>
      </c>
      <c r="P45" s="118">
        <f t="shared" si="31"/>
        <v>68614</v>
      </c>
      <c r="Q45" s="118">
        <f t="shared" si="31"/>
        <v>6004</v>
      </c>
      <c r="R45" s="118">
        <f t="shared" si="31"/>
        <v>259757</v>
      </c>
      <c r="S45" s="29">
        <f t="shared" si="31"/>
        <v>765.2999999999998</v>
      </c>
      <c r="T45" s="119">
        <f t="shared" si="31"/>
        <v>45847</v>
      </c>
      <c r="U45" s="118">
        <f t="shared" si="31"/>
        <v>45847</v>
      </c>
      <c r="V45" s="120">
        <f t="shared" si="31"/>
        <v>305604</v>
      </c>
      <c r="W45" s="27" t="s">
        <v>25</v>
      </c>
      <c r="X45" s="28"/>
      <c r="Y45" s="118">
        <f aca="true" t="shared" si="32" ref="Y45:AG45">SUM(Y5:Y44)</f>
        <v>7478</v>
      </c>
      <c r="Z45" s="118">
        <f t="shared" si="32"/>
        <v>55</v>
      </c>
      <c r="AA45" s="118">
        <f t="shared" si="32"/>
        <v>2812</v>
      </c>
      <c r="AB45" s="118">
        <f t="shared" si="32"/>
        <v>321</v>
      </c>
      <c r="AC45" s="118">
        <f t="shared" si="32"/>
        <v>10666</v>
      </c>
      <c r="AD45" s="121">
        <f t="shared" si="32"/>
        <v>35.599999999999994</v>
      </c>
      <c r="AE45" s="70">
        <f t="shared" si="32"/>
        <v>1950</v>
      </c>
      <c r="AF45" s="28">
        <f t="shared" si="32"/>
        <v>1950</v>
      </c>
      <c r="AG45" s="29">
        <f t="shared" si="32"/>
        <v>12616</v>
      </c>
      <c r="AH45" s="27" t="s">
        <v>25</v>
      </c>
      <c r="AI45" s="28"/>
      <c r="AJ45" s="118">
        <f aca="true" t="shared" si="33" ref="AJ45:AR45">SUM(AJ5:AJ44)</f>
        <v>32985</v>
      </c>
      <c r="AK45" s="118">
        <f t="shared" si="33"/>
        <v>356</v>
      </c>
      <c r="AL45" s="118">
        <f t="shared" si="33"/>
        <v>12375</v>
      </c>
      <c r="AM45" s="118">
        <f t="shared" si="33"/>
        <v>1118</v>
      </c>
      <c r="AN45" s="118">
        <f t="shared" si="33"/>
        <v>46834</v>
      </c>
      <c r="AO45" s="29">
        <f t="shared" si="33"/>
        <v>162.20000000000002</v>
      </c>
      <c r="AP45" s="119">
        <f t="shared" si="33"/>
        <v>13625</v>
      </c>
      <c r="AQ45" s="118">
        <f t="shared" si="33"/>
        <v>13625</v>
      </c>
      <c r="AR45" s="120">
        <f t="shared" si="33"/>
        <v>60459</v>
      </c>
      <c r="AS45" s="27" t="s">
        <v>25</v>
      </c>
      <c r="AT45" s="28"/>
      <c r="AU45" s="118">
        <f aca="true" t="shared" si="34" ref="AU45:BC45">SUM(AU5:AU44)</f>
        <v>8341</v>
      </c>
      <c r="AV45" s="118">
        <f t="shared" si="34"/>
        <v>60</v>
      </c>
      <c r="AW45" s="118">
        <f t="shared" si="34"/>
        <v>3116</v>
      </c>
      <c r="AX45" s="118">
        <f t="shared" si="34"/>
        <v>819</v>
      </c>
      <c r="AY45" s="118">
        <f t="shared" si="34"/>
        <v>12336</v>
      </c>
      <c r="AZ45" s="29">
        <f t="shared" si="34"/>
        <v>32.1</v>
      </c>
      <c r="BA45" s="119">
        <f t="shared" si="34"/>
        <v>2854</v>
      </c>
      <c r="BB45" s="118">
        <f t="shared" si="34"/>
        <v>2854</v>
      </c>
      <c r="BC45" s="120">
        <f t="shared" si="34"/>
        <v>15190</v>
      </c>
      <c r="BD45" s="27" t="s">
        <v>25</v>
      </c>
      <c r="BE45" s="28"/>
      <c r="BF45" s="118">
        <f aca="true" t="shared" si="35" ref="BF45:BN45">SUM(BF5:BF44)</f>
        <v>12557</v>
      </c>
      <c r="BG45" s="118">
        <f t="shared" si="35"/>
        <v>282</v>
      </c>
      <c r="BH45" s="118">
        <f t="shared" si="35"/>
        <v>4758</v>
      </c>
      <c r="BI45" s="118">
        <f t="shared" si="35"/>
        <v>707</v>
      </c>
      <c r="BJ45" s="118">
        <f t="shared" si="35"/>
        <v>18304</v>
      </c>
      <c r="BK45" s="29">
        <f t="shared" si="35"/>
        <v>55.8</v>
      </c>
      <c r="BL45" s="119">
        <f t="shared" si="35"/>
        <v>4614</v>
      </c>
      <c r="BM45" s="118">
        <f t="shared" si="35"/>
        <v>4614</v>
      </c>
      <c r="BN45" s="120">
        <f t="shared" si="35"/>
        <v>22918</v>
      </c>
      <c r="BO45" s="27" t="s">
        <v>25</v>
      </c>
      <c r="BP45" s="28"/>
      <c r="BQ45" s="118">
        <f aca="true" t="shared" si="36" ref="BQ45:BY45">SUM(BQ5:BQ44)</f>
        <v>10739</v>
      </c>
      <c r="BR45" s="118">
        <f t="shared" si="36"/>
        <v>0</v>
      </c>
      <c r="BS45" s="118">
        <f t="shared" si="36"/>
        <v>3994</v>
      </c>
      <c r="BT45" s="118">
        <f t="shared" si="36"/>
        <v>0</v>
      </c>
      <c r="BU45" s="118">
        <f t="shared" si="36"/>
        <v>14733</v>
      </c>
      <c r="BV45" s="29">
        <f t="shared" si="36"/>
        <v>39.900000000000006</v>
      </c>
      <c r="BW45" s="119">
        <f t="shared" si="36"/>
        <v>0</v>
      </c>
      <c r="BX45" s="118">
        <f t="shared" si="36"/>
        <v>0</v>
      </c>
      <c r="BY45" s="120">
        <f t="shared" si="36"/>
        <v>14733</v>
      </c>
      <c r="BZ45" s="27" t="s">
        <v>25</v>
      </c>
      <c r="CA45" s="28"/>
      <c r="CB45" s="118">
        <f aca="true" t="shared" si="37" ref="CB45:CK45">SUM(CB5:CB44)</f>
        <v>265431</v>
      </c>
      <c r="CC45" s="118">
        <f t="shared" si="37"/>
        <v>2342</v>
      </c>
      <c r="CD45" s="118">
        <f t="shared" si="37"/>
        <v>99290</v>
      </c>
      <c r="CE45" s="118">
        <f t="shared" si="37"/>
        <v>9370</v>
      </c>
      <c r="CF45" s="118">
        <f t="shared" si="37"/>
        <v>376433</v>
      </c>
      <c r="CG45" s="29">
        <f t="shared" si="37"/>
        <v>1137</v>
      </c>
      <c r="CH45" s="119">
        <f t="shared" si="37"/>
        <v>72346</v>
      </c>
      <c r="CI45" s="63">
        <f t="shared" si="37"/>
        <v>1887</v>
      </c>
      <c r="CJ45" s="127">
        <f t="shared" si="37"/>
        <v>74233</v>
      </c>
      <c r="CK45" s="120">
        <f t="shared" si="37"/>
        <v>450666</v>
      </c>
    </row>
  </sheetData>
  <mergeCells count="32">
    <mergeCell ref="CH2:CK2"/>
    <mergeCell ref="CB2:CG2"/>
    <mergeCell ref="AJ2:AO2"/>
    <mergeCell ref="N2:S2"/>
    <mergeCell ref="BZ2:BZ3"/>
    <mergeCell ref="CA2:CA3"/>
    <mergeCell ref="BO2:BO3"/>
    <mergeCell ref="BP2:BP3"/>
    <mergeCell ref="BQ2:BV2"/>
    <mergeCell ref="BW2:BY2"/>
    <mergeCell ref="BD2:BD3"/>
    <mergeCell ref="BE2:BE3"/>
    <mergeCell ref="BF2:BK2"/>
    <mergeCell ref="BL2:BN2"/>
    <mergeCell ref="AS2:AS3"/>
    <mergeCell ref="AT2:AT3"/>
    <mergeCell ref="AU2:AZ2"/>
    <mergeCell ref="BA2:BC2"/>
    <mergeCell ref="AP2:AR2"/>
    <mergeCell ref="W2:W3"/>
    <mergeCell ref="X2:X3"/>
    <mergeCell ref="L2:L3"/>
    <mergeCell ref="M2:M3"/>
    <mergeCell ref="T2:V2"/>
    <mergeCell ref="Y2:AD2"/>
    <mergeCell ref="AE2:AG2"/>
    <mergeCell ref="AH2:AH3"/>
    <mergeCell ref="AI2:AI3"/>
    <mergeCell ref="A2:A3"/>
    <mergeCell ref="B2:B3"/>
    <mergeCell ref="I2:K2"/>
    <mergeCell ref="C2:H2"/>
  </mergeCells>
  <printOptions/>
  <pageMargins left="2.362204724409449" right="0.7874015748031497" top="0.984251968503937" bottom="0.7874015748031497" header="0.5118110236220472" footer="0.5118110236220472"/>
  <pageSetup orientation="landscape" paperSize="9" scale="80" r:id="rId1"/>
  <colBreaks count="7" manualBreakCount="7">
    <brk id="11" max="65535" man="1"/>
    <brk id="22" max="65535" man="1"/>
    <brk id="33" max="65535" man="1"/>
    <brk id="44" max="65535" man="1"/>
    <brk id="55" max="65535" man="1"/>
    <brk id="66" max="65535" man="1"/>
    <brk id="7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4"/>
  <sheetViews>
    <sheetView workbookViewId="0" topLeftCell="A1">
      <selection activeCell="A4" sqref="A4"/>
    </sheetView>
  </sheetViews>
  <sheetFormatPr defaultColWidth="9.00390625" defaultRowHeight="12.75"/>
  <cols>
    <col min="1" max="1" width="20.75390625" style="0" customWidth="1"/>
    <col min="2" max="2" width="44.875" style="0" customWidth="1"/>
    <col min="4" max="4" width="7.875" style="0" customWidth="1"/>
    <col min="6" max="6" width="8.625" style="0" customWidth="1"/>
    <col min="10" max="13" width="0" style="0" hidden="1" customWidth="1"/>
  </cols>
  <sheetData>
    <row r="1" spans="2:9" ht="13.5" thickBot="1">
      <c r="B1" s="1"/>
      <c r="I1" s="175" t="s">
        <v>312</v>
      </c>
    </row>
    <row r="2" spans="2:13" ht="12.75">
      <c r="B2" s="224" t="s">
        <v>29</v>
      </c>
      <c r="C2" s="229" t="s">
        <v>31</v>
      </c>
      <c r="D2" s="220" t="s">
        <v>169</v>
      </c>
      <c r="E2" s="244"/>
      <c r="F2" s="244"/>
      <c r="G2" s="244"/>
      <c r="H2" s="244"/>
      <c r="I2" s="245"/>
      <c r="J2" s="219"/>
      <c r="K2" s="244"/>
      <c r="L2" s="244"/>
      <c r="M2" s="245"/>
    </row>
    <row r="3" spans="2:13" ht="26.25" thickBot="1">
      <c r="B3" s="225"/>
      <c r="C3" s="254"/>
      <c r="D3" s="130" t="s">
        <v>7</v>
      </c>
      <c r="E3" s="130" t="s">
        <v>32</v>
      </c>
      <c r="F3" s="130" t="s">
        <v>33</v>
      </c>
      <c r="G3" s="130" t="s">
        <v>34</v>
      </c>
      <c r="H3" s="130" t="s">
        <v>4</v>
      </c>
      <c r="I3" s="131" t="s">
        <v>342</v>
      </c>
      <c r="J3" s="76" t="s">
        <v>8</v>
      </c>
      <c r="K3" s="64" t="s">
        <v>170</v>
      </c>
      <c r="L3" s="64" t="s">
        <v>37</v>
      </c>
      <c r="M3" s="131" t="s">
        <v>26</v>
      </c>
    </row>
    <row r="4" spans="2:13" ht="12.75">
      <c r="B4" s="23" t="s">
        <v>171</v>
      </c>
      <c r="C4" s="132"/>
      <c r="D4" s="48"/>
      <c r="E4" s="48"/>
      <c r="F4" s="48"/>
      <c r="G4" s="48"/>
      <c r="H4" s="48"/>
      <c r="I4" s="133"/>
      <c r="J4" s="23"/>
      <c r="K4" s="48"/>
      <c r="L4" s="48"/>
      <c r="M4" s="133"/>
    </row>
    <row r="5" spans="2:13" ht="12.75">
      <c r="B5" s="5" t="s">
        <v>172</v>
      </c>
      <c r="C5" s="95" t="s">
        <v>173</v>
      </c>
      <c r="D5" s="6">
        <v>72.9</v>
      </c>
      <c r="E5" s="6">
        <v>18476</v>
      </c>
      <c r="F5" s="6">
        <v>70</v>
      </c>
      <c r="G5" s="6">
        <v>6860</v>
      </c>
      <c r="H5" s="6">
        <v>1573</v>
      </c>
      <c r="I5" s="7">
        <f aca="true" t="shared" si="0" ref="I5:I33">+E5+F5+G5+H5</f>
        <v>26979</v>
      </c>
      <c r="J5" s="55">
        <v>2921</v>
      </c>
      <c r="K5" s="6">
        <v>-94</v>
      </c>
      <c r="L5" s="6">
        <f aca="true" t="shared" si="1" ref="L5:L33">J5+K5</f>
        <v>2827</v>
      </c>
      <c r="M5" s="7">
        <f aca="true" t="shared" si="2" ref="M5:M33">+I5+L5</f>
        <v>29806</v>
      </c>
    </row>
    <row r="6" spans="2:13" ht="12.75">
      <c r="B6" s="5" t="s">
        <v>174</v>
      </c>
      <c r="C6" s="95">
        <v>60436735</v>
      </c>
      <c r="D6" s="6">
        <v>26.6</v>
      </c>
      <c r="E6" s="6">
        <v>7637</v>
      </c>
      <c r="F6" s="6">
        <v>180</v>
      </c>
      <c r="G6" s="6">
        <v>2889</v>
      </c>
      <c r="H6" s="6">
        <v>5373</v>
      </c>
      <c r="I6" s="7">
        <f t="shared" si="0"/>
        <v>16079</v>
      </c>
      <c r="J6" s="55">
        <v>2431</v>
      </c>
      <c r="K6" s="6">
        <v>0</v>
      </c>
      <c r="L6" s="6">
        <f t="shared" si="1"/>
        <v>2431</v>
      </c>
      <c r="M6" s="7">
        <f t="shared" si="2"/>
        <v>18510</v>
      </c>
    </row>
    <row r="7" spans="2:13" ht="12.75">
      <c r="B7" s="5" t="s">
        <v>175</v>
      </c>
      <c r="C7" s="95">
        <v>14891522</v>
      </c>
      <c r="D7" s="6">
        <v>140</v>
      </c>
      <c r="E7" s="6">
        <v>34000</v>
      </c>
      <c r="F7" s="6">
        <v>578</v>
      </c>
      <c r="G7" s="6">
        <v>12782</v>
      </c>
      <c r="H7" s="6">
        <v>1629</v>
      </c>
      <c r="I7" s="7">
        <f t="shared" si="0"/>
        <v>48989</v>
      </c>
      <c r="J7" s="55">
        <v>7006</v>
      </c>
      <c r="K7" s="6">
        <v>-36</v>
      </c>
      <c r="L7" s="6">
        <f t="shared" si="1"/>
        <v>6970</v>
      </c>
      <c r="M7" s="7">
        <f t="shared" si="2"/>
        <v>55959</v>
      </c>
    </row>
    <row r="8" spans="2:13" ht="12.75">
      <c r="B8" s="5" t="s">
        <v>176</v>
      </c>
      <c r="C8" s="95">
        <v>14891531</v>
      </c>
      <c r="D8" s="6">
        <v>63</v>
      </c>
      <c r="E8" s="6">
        <v>15966</v>
      </c>
      <c r="F8" s="6">
        <v>60</v>
      </c>
      <c r="G8" s="6">
        <v>5929</v>
      </c>
      <c r="H8" s="6">
        <v>461</v>
      </c>
      <c r="I8" s="7">
        <f t="shared" si="0"/>
        <v>22416</v>
      </c>
      <c r="J8" s="55">
        <v>5641</v>
      </c>
      <c r="K8" s="6">
        <v>-34</v>
      </c>
      <c r="L8" s="6">
        <f t="shared" si="1"/>
        <v>5607</v>
      </c>
      <c r="M8" s="7">
        <f t="shared" si="2"/>
        <v>28023</v>
      </c>
    </row>
    <row r="9" spans="2:13" ht="12.75">
      <c r="B9" s="5" t="s">
        <v>177</v>
      </c>
      <c r="C9" s="95" t="s">
        <v>178</v>
      </c>
      <c r="D9" s="6">
        <v>38.7</v>
      </c>
      <c r="E9" s="6">
        <v>9008</v>
      </c>
      <c r="F9" s="6">
        <v>250</v>
      </c>
      <c r="G9" s="6">
        <v>3420</v>
      </c>
      <c r="H9" s="6">
        <v>225</v>
      </c>
      <c r="I9" s="7">
        <f t="shared" si="0"/>
        <v>12903</v>
      </c>
      <c r="J9" s="55">
        <v>1936</v>
      </c>
      <c r="K9" s="6">
        <v>0</v>
      </c>
      <c r="L9" s="6">
        <f t="shared" si="1"/>
        <v>1936</v>
      </c>
      <c r="M9" s="7">
        <f t="shared" si="2"/>
        <v>14839</v>
      </c>
    </row>
    <row r="10" spans="2:13" ht="12.75">
      <c r="B10" s="5" t="s">
        <v>179</v>
      </c>
      <c r="C10" s="95">
        <v>45248001</v>
      </c>
      <c r="D10" s="6">
        <v>47.3</v>
      </c>
      <c r="E10" s="6">
        <v>11944</v>
      </c>
      <c r="F10" s="6">
        <v>70</v>
      </c>
      <c r="G10" s="6">
        <v>4443</v>
      </c>
      <c r="H10" s="6">
        <v>537</v>
      </c>
      <c r="I10" s="7">
        <f t="shared" si="0"/>
        <v>16994</v>
      </c>
      <c r="J10" s="55">
        <v>2650</v>
      </c>
      <c r="K10" s="6">
        <v>169</v>
      </c>
      <c r="L10" s="6">
        <f t="shared" si="1"/>
        <v>2819</v>
      </c>
      <c r="M10" s="7">
        <f t="shared" si="2"/>
        <v>19813</v>
      </c>
    </row>
    <row r="11" spans="2:13" ht="12.75">
      <c r="B11" s="5" t="s">
        <v>180</v>
      </c>
      <c r="C11" s="95">
        <v>14891263</v>
      </c>
      <c r="D11" s="6">
        <v>73.5</v>
      </c>
      <c r="E11" s="6">
        <v>17061</v>
      </c>
      <c r="F11" s="6">
        <v>240</v>
      </c>
      <c r="G11" s="6">
        <v>6396</v>
      </c>
      <c r="H11" s="6">
        <v>552</v>
      </c>
      <c r="I11" s="7">
        <f t="shared" si="0"/>
        <v>24249</v>
      </c>
      <c r="J11" s="55">
        <v>7279</v>
      </c>
      <c r="K11" s="6">
        <v>40</v>
      </c>
      <c r="L11" s="6">
        <f t="shared" si="1"/>
        <v>7319</v>
      </c>
      <c r="M11" s="7">
        <f t="shared" si="2"/>
        <v>31568</v>
      </c>
    </row>
    <row r="12" spans="2:13" ht="12.75">
      <c r="B12" s="5" t="s">
        <v>339</v>
      </c>
      <c r="C12" s="95" t="s">
        <v>181</v>
      </c>
      <c r="D12" s="6">
        <v>38</v>
      </c>
      <c r="E12" s="6">
        <v>8801</v>
      </c>
      <c r="F12" s="6">
        <v>270</v>
      </c>
      <c r="G12" s="6">
        <v>3351</v>
      </c>
      <c r="H12" s="6">
        <v>537</v>
      </c>
      <c r="I12" s="7">
        <f t="shared" si="0"/>
        <v>12959</v>
      </c>
      <c r="J12" s="55">
        <v>3990</v>
      </c>
      <c r="K12" s="6">
        <v>11</v>
      </c>
      <c r="L12" s="6">
        <f t="shared" si="1"/>
        <v>4001</v>
      </c>
      <c r="M12" s="7">
        <f t="shared" si="2"/>
        <v>16960</v>
      </c>
    </row>
    <row r="13" spans="2:13" ht="12.75">
      <c r="B13" s="5" t="s">
        <v>340</v>
      </c>
      <c r="C13" s="95" t="s">
        <v>182</v>
      </c>
      <c r="D13" s="6">
        <v>22.5</v>
      </c>
      <c r="E13" s="6">
        <v>5120</v>
      </c>
      <c r="F13" s="6">
        <v>650</v>
      </c>
      <c r="G13" s="6">
        <v>2123</v>
      </c>
      <c r="H13" s="6">
        <v>257</v>
      </c>
      <c r="I13" s="7">
        <f t="shared" si="0"/>
        <v>8150</v>
      </c>
      <c r="J13" s="55">
        <v>2591</v>
      </c>
      <c r="K13" s="6">
        <v>87</v>
      </c>
      <c r="L13" s="6">
        <f t="shared" si="1"/>
        <v>2678</v>
      </c>
      <c r="M13" s="7">
        <f t="shared" si="2"/>
        <v>10828</v>
      </c>
    </row>
    <row r="14" spans="2:13" ht="12.75">
      <c r="B14" s="5" t="s">
        <v>183</v>
      </c>
      <c r="C14" s="95" t="s">
        <v>184</v>
      </c>
      <c r="D14" s="6">
        <v>20.8</v>
      </c>
      <c r="E14" s="6">
        <v>5693</v>
      </c>
      <c r="F14" s="6">
        <v>1200</v>
      </c>
      <c r="G14" s="6">
        <v>2526</v>
      </c>
      <c r="H14" s="6">
        <v>753</v>
      </c>
      <c r="I14" s="7">
        <f t="shared" si="0"/>
        <v>10172</v>
      </c>
      <c r="J14" s="55">
        <v>2742</v>
      </c>
      <c r="K14" s="6">
        <v>455</v>
      </c>
      <c r="L14" s="6">
        <f t="shared" si="1"/>
        <v>3197</v>
      </c>
      <c r="M14" s="7">
        <f t="shared" si="2"/>
        <v>13369</v>
      </c>
    </row>
    <row r="15" spans="2:13" ht="12.75">
      <c r="B15" s="5" t="s">
        <v>185</v>
      </c>
      <c r="C15" s="95">
        <v>61388262</v>
      </c>
      <c r="D15" s="6">
        <v>47</v>
      </c>
      <c r="E15" s="6">
        <v>12007</v>
      </c>
      <c r="F15" s="6">
        <v>40</v>
      </c>
      <c r="G15" s="6">
        <v>4457</v>
      </c>
      <c r="H15" s="6">
        <v>891</v>
      </c>
      <c r="I15" s="7">
        <f t="shared" si="0"/>
        <v>17395</v>
      </c>
      <c r="J15" s="55">
        <v>3143</v>
      </c>
      <c r="K15" s="6">
        <v>46</v>
      </c>
      <c r="L15" s="6">
        <f t="shared" si="1"/>
        <v>3189</v>
      </c>
      <c r="M15" s="7">
        <f t="shared" si="2"/>
        <v>20584</v>
      </c>
    </row>
    <row r="16" spans="2:13" ht="12.75">
      <c r="B16" s="5" t="s">
        <v>186</v>
      </c>
      <c r="C16" s="95">
        <v>4966141</v>
      </c>
      <c r="D16" s="6">
        <v>45.3</v>
      </c>
      <c r="E16" s="6">
        <v>11212</v>
      </c>
      <c r="F16" s="6">
        <v>110</v>
      </c>
      <c r="G16" s="6">
        <v>4188</v>
      </c>
      <c r="H16" s="6">
        <v>2911</v>
      </c>
      <c r="I16" s="7">
        <f t="shared" si="0"/>
        <v>18421</v>
      </c>
      <c r="J16" s="55">
        <v>3167</v>
      </c>
      <c r="K16" s="6">
        <v>-8</v>
      </c>
      <c r="L16" s="6">
        <f t="shared" si="1"/>
        <v>3159</v>
      </c>
      <c r="M16" s="7">
        <f t="shared" si="2"/>
        <v>21580</v>
      </c>
    </row>
    <row r="17" spans="2:13" ht="12.75">
      <c r="B17" s="5" t="s">
        <v>187</v>
      </c>
      <c r="C17" s="95" t="s">
        <v>188</v>
      </c>
      <c r="D17" s="6">
        <v>44.6</v>
      </c>
      <c r="E17" s="6">
        <v>11171</v>
      </c>
      <c r="F17" s="6">
        <v>140</v>
      </c>
      <c r="G17" s="6">
        <v>4182</v>
      </c>
      <c r="H17" s="6">
        <v>523</v>
      </c>
      <c r="I17" s="7">
        <f t="shared" si="0"/>
        <v>16016</v>
      </c>
      <c r="J17" s="55">
        <v>2571</v>
      </c>
      <c r="K17" s="6">
        <v>0</v>
      </c>
      <c r="L17" s="6">
        <f t="shared" si="1"/>
        <v>2571</v>
      </c>
      <c r="M17" s="7">
        <f t="shared" si="2"/>
        <v>18587</v>
      </c>
    </row>
    <row r="18" spans="2:13" ht="12.75">
      <c r="B18" s="5" t="s">
        <v>189</v>
      </c>
      <c r="C18" s="95">
        <v>14891409</v>
      </c>
      <c r="D18" s="6">
        <v>47.5</v>
      </c>
      <c r="E18" s="6">
        <v>11849</v>
      </c>
      <c r="F18" s="6">
        <v>295</v>
      </c>
      <c r="G18" s="6">
        <v>4487</v>
      </c>
      <c r="H18" s="6">
        <v>1939</v>
      </c>
      <c r="I18" s="7">
        <f t="shared" si="0"/>
        <v>18570</v>
      </c>
      <c r="J18" s="55">
        <v>3538</v>
      </c>
      <c r="K18" s="6">
        <v>240</v>
      </c>
      <c r="L18" s="6">
        <f t="shared" si="1"/>
        <v>3778</v>
      </c>
      <c r="M18" s="7">
        <f t="shared" si="2"/>
        <v>22348</v>
      </c>
    </row>
    <row r="19" spans="2:13" ht="12.75">
      <c r="B19" s="5" t="s">
        <v>190</v>
      </c>
      <c r="C19" s="95" t="s">
        <v>191</v>
      </c>
      <c r="D19" s="6">
        <v>37.2</v>
      </c>
      <c r="E19" s="6">
        <v>10034</v>
      </c>
      <c r="F19" s="6">
        <v>60</v>
      </c>
      <c r="G19" s="6">
        <v>3734</v>
      </c>
      <c r="H19" s="6">
        <v>501</v>
      </c>
      <c r="I19" s="7">
        <f t="shared" si="0"/>
        <v>14329</v>
      </c>
      <c r="J19" s="55">
        <v>3774</v>
      </c>
      <c r="K19" s="6">
        <v>4</v>
      </c>
      <c r="L19" s="6">
        <f t="shared" si="1"/>
        <v>3778</v>
      </c>
      <c r="M19" s="7">
        <f t="shared" si="2"/>
        <v>18107</v>
      </c>
    </row>
    <row r="20" spans="2:13" ht="12.75">
      <c r="B20" s="5" t="s">
        <v>192</v>
      </c>
      <c r="C20" s="95">
        <v>49629077</v>
      </c>
      <c r="D20" s="6">
        <v>107</v>
      </c>
      <c r="E20" s="6">
        <v>26699</v>
      </c>
      <c r="F20" s="6">
        <v>460</v>
      </c>
      <c r="G20" s="6">
        <v>10040</v>
      </c>
      <c r="H20" s="6">
        <v>2198</v>
      </c>
      <c r="I20" s="7">
        <f t="shared" si="0"/>
        <v>39397</v>
      </c>
      <c r="J20" s="55">
        <v>10550</v>
      </c>
      <c r="K20" s="6">
        <v>29</v>
      </c>
      <c r="L20" s="6">
        <f t="shared" si="1"/>
        <v>10579</v>
      </c>
      <c r="M20" s="7">
        <f t="shared" si="2"/>
        <v>49976</v>
      </c>
    </row>
    <row r="21" spans="2:13" ht="12.75">
      <c r="B21" s="5" t="s">
        <v>193</v>
      </c>
      <c r="C21" s="95" t="s">
        <v>194</v>
      </c>
      <c r="D21" s="6">
        <v>47.8</v>
      </c>
      <c r="E21" s="6">
        <v>11340</v>
      </c>
      <c r="F21" s="6">
        <v>854</v>
      </c>
      <c r="G21" s="6">
        <v>4495</v>
      </c>
      <c r="H21" s="6">
        <v>1006</v>
      </c>
      <c r="I21" s="7">
        <f t="shared" si="0"/>
        <v>17695</v>
      </c>
      <c r="J21" s="55">
        <v>4092</v>
      </c>
      <c r="K21" s="6">
        <v>0</v>
      </c>
      <c r="L21" s="6">
        <f t="shared" si="1"/>
        <v>4092</v>
      </c>
      <c r="M21" s="7">
        <f t="shared" si="2"/>
        <v>21787</v>
      </c>
    </row>
    <row r="22" spans="2:13" ht="12.75">
      <c r="B22" s="5" t="s">
        <v>195</v>
      </c>
      <c r="C22" s="95" t="s">
        <v>196</v>
      </c>
      <c r="D22" s="6">
        <v>183</v>
      </c>
      <c r="E22" s="6">
        <v>41025</v>
      </c>
      <c r="F22" s="6">
        <v>980</v>
      </c>
      <c r="G22" s="6">
        <v>15523</v>
      </c>
      <c r="H22" s="6">
        <v>3794</v>
      </c>
      <c r="I22" s="7">
        <f t="shared" si="0"/>
        <v>61322</v>
      </c>
      <c r="J22" s="55">
        <v>23141</v>
      </c>
      <c r="K22" s="6">
        <v>6429</v>
      </c>
      <c r="L22" s="6">
        <f t="shared" si="1"/>
        <v>29570</v>
      </c>
      <c r="M22" s="7">
        <f t="shared" si="2"/>
        <v>90892</v>
      </c>
    </row>
    <row r="23" spans="2:13" ht="12.75">
      <c r="B23" s="5" t="s">
        <v>197</v>
      </c>
      <c r="C23" s="95">
        <v>14891247</v>
      </c>
      <c r="D23" s="6">
        <v>77</v>
      </c>
      <c r="E23" s="6">
        <v>18267</v>
      </c>
      <c r="F23" s="6">
        <v>534</v>
      </c>
      <c r="G23" s="6">
        <v>6957</v>
      </c>
      <c r="H23" s="6">
        <v>415</v>
      </c>
      <c r="I23" s="7">
        <f t="shared" si="0"/>
        <v>26173</v>
      </c>
      <c r="J23" s="55">
        <v>11285</v>
      </c>
      <c r="K23" s="6">
        <v>1252</v>
      </c>
      <c r="L23" s="6">
        <f t="shared" si="1"/>
        <v>12537</v>
      </c>
      <c r="M23" s="7">
        <f t="shared" si="2"/>
        <v>38710</v>
      </c>
    </row>
    <row r="24" spans="2:13" ht="12.75">
      <c r="B24" s="5" t="s">
        <v>198</v>
      </c>
      <c r="C24" s="95" t="s">
        <v>199</v>
      </c>
      <c r="D24" s="6">
        <v>68</v>
      </c>
      <c r="E24" s="6">
        <v>15879</v>
      </c>
      <c r="F24" s="6">
        <v>789</v>
      </c>
      <c r="G24" s="6">
        <v>6152</v>
      </c>
      <c r="H24" s="6">
        <v>2345</v>
      </c>
      <c r="I24" s="7">
        <f t="shared" si="0"/>
        <v>25165</v>
      </c>
      <c r="J24" s="55">
        <v>4586</v>
      </c>
      <c r="K24" s="6">
        <v>36</v>
      </c>
      <c r="L24" s="6">
        <f t="shared" si="1"/>
        <v>4622</v>
      </c>
      <c r="M24" s="7">
        <f t="shared" si="2"/>
        <v>29787</v>
      </c>
    </row>
    <row r="25" spans="2:13" ht="12.75">
      <c r="B25" s="5" t="s">
        <v>200</v>
      </c>
      <c r="C25" s="95">
        <v>14891212</v>
      </c>
      <c r="D25" s="6">
        <v>112.8</v>
      </c>
      <c r="E25" s="6">
        <v>27144</v>
      </c>
      <c r="F25" s="6">
        <v>746</v>
      </c>
      <c r="G25" s="6">
        <v>10304</v>
      </c>
      <c r="H25" s="6">
        <v>1761</v>
      </c>
      <c r="I25" s="7">
        <f t="shared" si="0"/>
        <v>39955</v>
      </c>
      <c r="J25" s="55">
        <v>9083</v>
      </c>
      <c r="K25" s="6">
        <v>1495</v>
      </c>
      <c r="L25" s="6">
        <f t="shared" si="1"/>
        <v>10578</v>
      </c>
      <c r="M25" s="7">
        <f t="shared" si="2"/>
        <v>50533</v>
      </c>
    </row>
    <row r="26" spans="2:13" ht="12.75">
      <c r="B26" s="134" t="s">
        <v>321</v>
      </c>
      <c r="C26" s="95">
        <v>14891239</v>
      </c>
      <c r="D26" s="6">
        <v>116</v>
      </c>
      <c r="E26" s="6">
        <v>29806</v>
      </c>
      <c r="F26" s="6">
        <v>494</v>
      </c>
      <c r="G26" s="6">
        <v>11202</v>
      </c>
      <c r="H26" s="6">
        <v>1558</v>
      </c>
      <c r="I26" s="7">
        <f t="shared" si="0"/>
        <v>43060</v>
      </c>
      <c r="J26" s="55">
        <v>11771</v>
      </c>
      <c r="K26" s="6">
        <v>616</v>
      </c>
      <c r="L26" s="6">
        <f t="shared" si="1"/>
        <v>12387</v>
      </c>
      <c r="M26" s="7">
        <f t="shared" si="2"/>
        <v>55447</v>
      </c>
    </row>
    <row r="27" spans="2:13" ht="12.75">
      <c r="B27" s="5" t="s">
        <v>341</v>
      </c>
      <c r="C27" s="95" t="s">
        <v>201</v>
      </c>
      <c r="D27" s="6">
        <v>64.4</v>
      </c>
      <c r="E27" s="6">
        <v>14686</v>
      </c>
      <c r="F27" s="6">
        <v>500</v>
      </c>
      <c r="G27" s="6">
        <v>5609</v>
      </c>
      <c r="H27" s="6">
        <v>642</v>
      </c>
      <c r="I27" s="7">
        <f t="shared" si="0"/>
        <v>21437</v>
      </c>
      <c r="J27" s="55">
        <v>4754</v>
      </c>
      <c r="K27" s="6">
        <v>221</v>
      </c>
      <c r="L27" s="6">
        <f t="shared" si="1"/>
        <v>4975</v>
      </c>
      <c r="M27" s="7">
        <f t="shared" si="2"/>
        <v>26412</v>
      </c>
    </row>
    <row r="28" spans="2:13" ht="12.75">
      <c r="B28" s="5" t="s">
        <v>202</v>
      </c>
      <c r="C28" s="95" t="s">
        <v>203</v>
      </c>
      <c r="D28" s="6">
        <v>126.6</v>
      </c>
      <c r="E28" s="6">
        <v>29908</v>
      </c>
      <c r="F28" s="6">
        <v>400</v>
      </c>
      <c r="G28" s="6">
        <v>11206</v>
      </c>
      <c r="H28" s="6">
        <v>1544</v>
      </c>
      <c r="I28" s="7">
        <f t="shared" si="0"/>
        <v>43058</v>
      </c>
      <c r="J28" s="55">
        <v>13574</v>
      </c>
      <c r="K28" s="6">
        <v>3758</v>
      </c>
      <c r="L28" s="6">
        <f t="shared" si="1"/>
        <v>17332</v>
      </c>
      <c r="M28" s="7">
        <f t="shared" si="2"/>
        <v>60390</v>
      </c>
    </row>
    <row r="29" spans="2:13" ht="12.75">
      <c r="B29" s="134" t="s">
        <v>204</v>
      </c>
      <c r="C29" s="95">
        <v>14451051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7">
        <f t="shared" si="0"/>
        <v>0</v>
      </c>
      <c r="J29" s="55">
        <v>0</v>
      </c>
      <c r="K29" s="6">
        <v>0</v>
      </c>
      <c r="L29" s="6">
        <f t="shared" si="1"/>
        <v>0</v>
      </c>
      <c r="M29" s="7">
        <f t="shared" si="2"/>
        <v>0</v>
      </c>
    </row>
    <row r="30" spans="2:13" ht="12.75">
      <c r="B30" s="5" t="s">
        <v>205</v>
      </c>
      <c r="C30" s="95">
        <v>41190726</v>
      </c>
      <c r="D30" s="6">
        <v>86</v>
      </c>
      <c r="E30" s="6">
        <v>21398</v>
      </c>
      <c r="F30" s="6">
        <v>230</v>
      </c>
      <c r="G30" s="6">
        <v>7998</v>
      </c>
      <c r="H30" s="6">
        <v>2568</v>
      </c>
      <c r="I30" s="7">
        <f t="shared" si="0"/>
        <v>32194</v>
      </c>
      <c r="J30" s="55">
        <v>8800</v>
      </c>
      <c r="K30" s="6">
        <v>349</v>
      </c>
      <c r="L30" s="6">
        <f t="shared" si="1"/>
        <v>9149</v>
      </c>
      <c r="M30" s="7">
        <f t="shared" si="2"/>
        <v>41343</v>
      </c>
    </row>
    <row r="31" spans="2:13" ht="12.75">
      <c r="B31" s="134" t="s">
        <v>206</v>
      </c>
      <c r="C31" s="95" t="s">
        <v>207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7">
        <f t="shared" si="0"/>
        <v>0</v>
      </c>
      <c r="J31" s="55">
        <v>0</v>
      </c>
      <c r="K31" s="6">
        <v>0</v>
      </c>
      <c r="L31" s="6">
        <f t="shared" si="1"/>
        <v>0</v>
      </c>
      <c r="M31" s="7">
        <f t="shared" si="2"/>
        <v>0</v>
      </c>
    </row>
    <row r="32" spans="2:13" ht="12.75">
      <c r="B32" s="134" t="s">
        <v>208</v>
      </c>
      <c r="C32" s="95" t="s">
        <v>209</v>
      </c>
      <c r="D32" s="6">
        <v>143.8</v>
      </c>
      <c r="E32" s="6">
        <v>33304</v>
      </c>
      <c r="F32" s="6">
        <v>372</v>
      </c>
      <c r="G32" s="6">
        <v>12454</v>
      </c>
      <c r="H32" s="6">
        <v>2084</v>
      </c>
      <c r="I32" s="7">
        <f t="shared" si="0"/>
        <v>48214</v>
      </c>
      <c r="J32" s="55">
        <v>10799</v>
      </c>
      <c r="K32" s="6">
        <v>498</v>
      </c>
      <c r="L32" s="6">
        <f t="shared" si="1"/>
        <v>11297</v>
      </c>
      <c r="M32" s="7">
        <f t="shared" si="2"/>
        <v>59511</v>
      </c>
    </row>
    <row r="33" spans="2:13" ht="13.5" thickBot="1">
      <c r="B33" s="9" t="s">
        <v>210</v>
      </c>
      <c r="C33" s="135" t="s">
        <v>211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36">
        <f t="shared" si="0"/>
        <v>0</v>
      </c>
      <c r="J33" s="102">
        <v>0</v>
      </c>
      <c r="K33" s="10">
        <v>0</v>
      </c>
      <c r="L33" s="30">
        <f t="shared" si="1"/>
        <v>0</v>
      </c>
      <c r="M33" s="136">
        <f t="shared" si="2"/>
        <v>0</v>
      </c>
    </row>
    <row r="34" spans="2:13" ht="13.5" thickBot="1">
      <c r="B34" s="11" t="s">
        <v>26</v>
      </c>
      <c r="C34" s="137"/>
      <c r="D34" s="12">
        <f aca="true" t="shared" si="3" ref="D34:M34">SUM(D5:D33)</f>
        <v>1897.2999999999997</v>
      </c>
      <c r="E34" s="12">
        <f t="shared" si="3"/>
        <v>459435</v>
      </c>
      <c r="F34" s="12">
        <f t="shared" si="3"/>
        <v>10572</v>
      </c>
      <c r="G34" s="12">
        <f t="shared" si="3"/>
        <v>173707</v>
      </c>
      <c r="H34" s="12">
        <f t="shared" si="3"/>
        <v>38577</v>
      </c>
      <c r="I34" s="14">
        <f t="shared" si="3"/>
        <v>682291</v>
      </c>
      <c r="J34" s="61">
        <f t="shared" si="3"/>
        <v>167815</v>
      </c>
      <c r="K34" s="12">
        <f t="shared" si="3"/>
        <v>15563</v>
      </c>
      <c r="L34" s="12">
        <f t="shared" si="3"/>
        <v>183378</v>
      </c>
      <c r="M34" s="14">
        <f t="shared" si="3"/>
        <v>865669</v>
      </c>
    </row>
  </sheetData>
  <mergeCells count="4">
    <mergeCell ref="J2:M2"/>
    <mergeCell ref="B2:B3"/>
    <mergeCell ref="C2:C3"/>
    <mergeCell ref="D2:I2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34"/>
  <sheetViews>
    <sheetView workbookViewId="0" topLeftCell="A1">
      <selection activeCell="A22" sqref="A22"/>
    </sheetView>
  </sheetViews>
  <sheetFormatPr defaultColWidth="9.00390625" defaultRowHeight="12.75"/>
  <cols>
    <col min="1" max="1" width="20.75390625" style="0" customWidth="1"/>
    <col min="2" max="2" width="44.875" style="0" customWidth="1"/>
    <col min="4" max="4" width="8.125" style="0" customWidth="1"/>
    <col min="6" max="6" width="8.00390625" style="0" customWidth="1"/>
    <col min="8" max="8" width="7.625" style="0" customWidth="1"/>
    <col min="10" max="10" width="7.75390625" style="0" hidden="1" customWidth="1"/>
    <col min="11" max="11" width="8.375" style="0" hidden="1" customWidth="1"/>
    <col min="12" max="12" width="8.625" style="0" hidden="1" customWidth="1"/>
    <col min="13" max="13" width="0" style="0" hidden="1" customWidth="1"/>
  </cols>
  <sheetData>
    <row r="1" spans="2:9" ht="13.5" thickBot="1">
      <c r="B1" s="1"/>
      <c r="I1" s="175" t="s">
        <v>312</v>
      </c>
    </row>
    <row r="2" spans="2:13" ht="12.75">
      <c r="B2" s="239" t="s">
        <v>212</v>
      </c>
      <c r="C2" s="229" t="s">
        <v>31</v>
      </c>
      <c r="D2" s="220" t="s">
        <v>213</v>
      </c>
      <c r="E2" s="244"/>
      <c r="F2" s="244"/>
      <c r="G2" s="244"/>
      <c r="H2" s="244"/>
      <c r="I2" s="138"/>
      <c r="J2" s="255"/>
      <c r="K2" s="256"/>
      <c r="L2" s="256"/>
      <c r="M2" s="257"/>
    </row>
    <row r="3" spans="2:13" ht="26.25" thickBot="1">
      <c r="B3" s="240"/>
      <c r="C3" s="226"/>
      <c r="D3" s="139" t="s">
        <v>7</v>
      </c>
      <c r="E3" s="79" t="s">
        <v>32</v>
      </c>
      <c r="F3" s="79" t="s">
        <v>33</v>
      </c>
      <c r="G3" s="79" t="s">
        <v>34</v>
      </c>
      <c r="H3" s="79" t="s">
        <v>4</v>
      </c>
      <c r="I3" s="80" t="s">
        <v>342</v>
      </c>
      <c r="J3" s="141" t="s">
        <v>214</v>
      </c>
      <c r="K3" s="142" t="s">
        <v>170</v>
      </c>
      <c r="L3" s="151" t="s">
        <v>37</v>
      </c>
      <c r="M3" s="143" t="s">
        <v>6</v>
      </c>
    </row>
    <row r="4" spans="2:13" ht="12.75">
      <c r="B4" s="23" t="s">
        <v>215</v>
      </c>
      <c r="C4" s="48"/>
      <c r="D4" s="48"/>
      <c r="E4" s="48"/>
      <c r="F4" s="48"/>
      <c r="G4" s="48"/>
      <c r="H4" s="48"/>
      <c r="I4" s="133"/>
      <c r="J4" s="23"/>
      <c r="K4" s="48"/>
      <c r="L4" s="144"/>
      <c r="M4" s="133"/>
    </row>
    <row r="5" spans="2:13" ht="12.75">
      <c r="B5" s="5" t="s">
        <v>216</v>
      </c>
      <c r="C5" s="33">
        <v>68407441</v>
      </c>
      <c r="D5" s="6">
        <v>26.3</v>
      </c>
      <c r="E5" s="6">
        <v>7275</v>
      </c>
      <c r="F5" s="6">
        <v>176</v>
      </c>
      <c r="G5" s="6">
        <v>2703</v>
      </c>
      <c r="H5" s="6">
        <v>60</v>
      </c>
      <c r="I5" s="7">
        <f aca="true" t="shared" si="0" ref="I5:I11">+E5+F5+G5+H5</f>
        <v>10214</v>
      </c>
      <c r="J5" s="55">
        <v>2236</v>
      </c>
      <c r="K5" s="6">
        <v>800</v>
      </c>
      <c r="L5" s="146">
        <f aca="true" t="shared" si="1" ref="L5:L12">SUM(J5:K5)</f>
        <v>3036</v>
      </c>
      <c r="M5" s="7">
        <f aca="true" t="shared" si="2" ref="M5:M11">+I5+L5</f>
        <v>13250</v>
      </c>
    </row>
    <row r="6" spans="2:13" ht="12.75">
      <c r="B6" s="5" t="s">
        <v>217</v>
      </c>
      <c r="C6" s="33">
        <v>70835462</v>
      </c>
      <c r="D6" s="6">
        <v>18.5</v>
      </c>
      <c r="E6" s="6">
        <v>4859</v>
      </c>
      <c r="F6" s="6">
        <v>30</v>
      </c>
      <c r="G6" s="6">
        <v>1798</v>
      </c>
      <c r="H6" s="6">
        <v>50</v>
      </c>
      <c r="I6" s="7">
        <f t="shared" si="0"/>
        <v>6737</v>
      </c>
      <c r="J6" s="55">
        <v>1167</v>
      </c>
      <c r="K6" s="6">
        <v>0</v>
      </c>
      <c r="L6" s="146">
        <f t="shared" si="1"/>
        <v>1167</v>
      </c>
      <c r="M6" s="7">
        <f t="shared" si="2"/>
        <v>7904</v>
      </c>
    </row>
    <row r="7" spans="2:13" ht="12.75">
      <c r="B7" s="5" t="s">
        <v>218</v>
      </c>
      <c r="C7" s="33">
        <v>48135054</v>
      </c>
      <c r="D7" s="6">
        <v>10.3</v>
      </c>
      <c r="E7" s="6">
        <v>4567</v>
      </c>
      <c r="F7" s="6">
        <v>80</v>
      </c>
      <c r="G7" s="6">
        <v>1691</v>
      </c>
      <c r="H7" s="6">
        <v>26</v>
      </c>
      <c r="I7" s="7">
        <f t="shared" si="0"/>
        <v>6364</v>
      </c>
      <c r="J7" s="55">
        <v>921</v>
      </c>
      <c r="K7" s="6">
        <v>-29</v>
      </c>
      <c r="L7" s="146">
        <f t="shared" si="1"/>
        <v>892</v>
      </c>
      <c r="M7" s="7">
        <f t="shared" si="2"/>
        <v>7256</v>
      </c>
    </row>
    <row r="8" spans="2:13" ht="12.75">
      <c r="B8" s="5" t="s">
        <v>219</v>
      </c>
      <c r="C8" s="33">
        <v>70843830</v>
      </c>
      <c r="D8" s="6">
        <v>15</v>
      </c>
      <c r="E8" s="6">
        <v>4121</v>
      </c>
      <c r="F8" s="6">
        <v>80</v>
      </c>
      <c r="G8" s="6">
        <v>1553</v>
      </c>
      <c r="H8" s="6">
        <v>32</v>
      </c>
      <c r="I8" s="7">
        <f t="shared" si="0"/>
        <v>5786</v>
      </c>
      <c r="J8" s="55">
        <v>939</v>
      </c>
      <c r="K8" s="6">
        <v>0</v>
      </c>
      <c r="L8" s="146">
        <f t="shared" si="1"/>
        <v>939</v>
      </c>
      <c r="M8" s="7">
        <f t="shared" si="2"/>
        <v>6725</v>
      </c>
    </row>
    <row r="9" spans="2:13" ht="12.75">
      <c r="B9" s="5" t="s">
        <v>220</v>
      </c>
      <c r="C9" s="33">
        <v>68407459</v>
      </c>
      <c r="D9" s="6">
        <v>11.4</v>
      </c>
      <c r="E9" s="6">
        <v>3090</v>
      </c>
      <c r="F9" s="6">
        <v>18</v>
      </c>
      <c r="G9" s="6">
        <v>1149</v>
      </c>
      <c r="H9" s="6">
        <v>20</v>
      </c>
      <c r="I9" s="7">
        <f t="shared" si="0"/>
        <v>4277</v>
      </c>
      <c r="J9" s="55">
        <v>730</v>
      </c>
      <c r="K9" s="6">
        <v>0</v>
      </c>
      <c r="L9" s="146">
        <f t="shared" si="1"/>
        <v>730</v>
      </c>
      <c r="M9" s="7">
        <f t="shared" si="2"/>
        <v>5007</v>
      </c>
    </row>
    <row r="10" spans="2:13" ht="12.75">
      <c r="B10" s="5" t="s">
        <v>221</v>
      </c>
      <c r="C10" s="33">
        <v>70827711</v>
      </c>
      <c r="D10" s="6">
        <v>10.4</v>
      </c>
      <c r="E10" s="6">
        <v>3281</v>
      </c>
      <c r="F10" s="6">
        <v>0</v>
      </c>
      <c r="G10" s="6">
        <v>1213</v>
      </c>
      <c r="H10" s="6">
        <v>31</v>
      </c>
      <c r="I10" s="7">
        <f t="shared" si="0"/>
        <v>4525</v>
      </c>
      <c r="J10" s="55">
        <v>848</v>
      </c>
      <c r="K10" s="6">
        <v>0</v>
      </c>
      <c r="L10" s="146">
        <f t="shared" si="1"/>
        <v>848</v>
      </c>
      <c r="M10" s="7">
        <f t="shared" si="2"/>
        <v>5373</v>
      </c>
    </row>
    <row r="11" spans="2:13" ht="13.5" thickBot="1">
      <c r="B11" s="25" t="s">
        <v>222</v>
      </c>
      <c r="C11" s="45">
        <v>60461926</v>
      </c>
      <c r="D11" s="26">
        <v>13.5</v>
      </c>
      <c r="E11" s="26">
        <v>3493</v>
      </c>
      <c r="F11" s="26">
        <v>8</v>
      </c>
      <c r="G11" s="26">
        <v>1295</v>
      </c>
      <c r="H11" s="26">
        <v>25</v>
      </c>
      <c r="I11" s="47">
        <f t="shared" si="0"/>
        <v>4821</v>
      </c>
      <c r="J11" s="68">
        <v>527</v>
      </c>
      <c r="K11" s="26">
        <v>0</v>
      </c>
      <c r="L11" s="147">
        <f t="shared" si="1"/>
        <v>527</v>
      </c>
      <c r="M11" s="47">
        <f t="shared" si="2"/>
        <v>5348</v>
      </c>
    </row>
    <row r="12" spans="2:13" ht="13.5" thickBot="1">
      <c r="B12" s="27" t="s">
        <v>26</v>
      </c>
      <c r="C12" s="50"/>
      <c r="D12" s="28">
        <f aca="true" t="shared" si="3" ref="D12:K12">SUM(D5:D11)</f>
        <v>105.4</v>
      </c>
      <c r="E12" s="28">
        <f t="shared" si="3"/>
        <v>30686</v>
      </c>
      <c r="F12" s="28">
        <f t="shared" si="3"/>
        <v>392</v>
      </c>
      <c r="G12" s="28">
        <f t="shared" si="3"/>
        <v>11402</v>
      </c>
      <c r="H12" s="28">
        <f t="shared" si="3"/>
        <v>244</v>
      </c>
      <c r="I12" s="29">
        <f t="shared" si="3"/>
        <v>42724</v>
      </c>
      <c r="J12" s="70">
        <f t="shared" si="3"/>
        <v>7368</v>
      </c>
      <c r="K12" s="28">
        <f t="shared" si="3"/>
        <v>771</v>
      </c>
      <c r="L12" s="148">
        <f t="shared" si="1"/>
        <v>8139</v>
      </c>
      <c r="M12" s="29">
        <f>SUM(M5:M11)</f>
        <v>50863</v>
      </c>
    </row>
    <row r="13" ht="13.5" thickBot="1"/>
    <row r="14" spans="2:9" ht="12.75">
      <c r="B14" s="239" t="s">
        <v>223</v>
      </c>
      <c r="C14" s="260" t="s">
        <v>31</v>
      </c>
      <c r="D14" s="220" t="s">
        <v>355</v>
      </c>
      <c r="E14" s="244"/>
      <c r="F14" s="244"/>
      <c r="G14" s="244"/>
      <c r="H14" s="244"/>
      <c r="I14" s="77"/>
    </row>
    <row r="15" spans="2:9" ht="26.25" thickBot="1">
      <c r="B15" s="240"/>
      <c r="C15" s="261"/>
      <c r="D15" s="139" t="s">
        <v>7</v>
      </c>
      <c r="E15" s="79" t="s">
        <v>32</v>
      </c>
      <c r="F15" s="79" t="s">
        <v>33</v>
      </c>
      <c r="G15" s="79" t="s">
        <v>34</v>
      </c>
      <c r="H15" s="79" t="s">
        <v>4</v>
      </c>
      <c r="I15" s="80" t="s">
        <v>342</v>
      </c>
    </row>
    <row r="16" spans="2:9" ht="12.75">
      <c r="B16" s="23" t="s">
        <v>15</v>
      </c>
      <c r="C16" s="48"/>
      <c r="D16" s="48"/>
      <c r="E16" s="48"/>
      <c r="F16" s="48"/>
      <c r="G16" s="48"/>
      <c r="H16" s="48"/>
      <c r="I16" s="133"/>
    </row>
    <row r="17" spans="2:9" ht="12.75">
      <c r="B17" s="5" t="s">
        <v>327</v>
      </c>
      <c r="C17" s="95">
        <v>65992351</v>
      </c>
      <c r="D17" s="6">
        <v>22.5</v>
      </c>
      <c r="E17" s="6">
        <v>3786</v>
      </c>
      <c r="F17" s="6">
        <v>16</v>
      </c>
      <c r="G17" s="6">
        <v>1407</v>
      </c>
      <c r="H17" s="6">
        <v>28</v>
      </c>
      <c r="I17" s="7">
        <f>+E17+F17+G17+H17</f>
        <v>5237</v>
      </c>
    </row>
    <row r="18" spans="2:9" ht="12.75">
      <c r="B18" s="5" t="s">
        <v>328</v>
      </c>
      <c r="C18" s="95">
        <v>65992717</v>
      </c>
      <c r="D18" s="6">
        <v>19.1</v>
      </c>
      <c r="E18" s="6">
        <v>3038</v>
      </c>
      <c r="F18" s="6">
        <v>25</v>
      </c>
      <c r="G18" s="6">
        <v>1146</v>
      </c>
      <c r="H18" s="6">
        <v>33</v>
      </c>
      <c r="I18" s="7">
        <f>+E18+F18+G18+H18</f>
        <v>4242</v>
      </c>
    </row>
    <row r="19" spans="2:9" ht="12.75">
      <c r="B19" s="5" t="s">
        <v>331</v>
      </c>
      <c r="C19" s="95">
        <v>63832208</v>
      </c>
      <c r="D19" s="6">
        <v>27.5</v>
      </c>
      <c r="E19" s="6">
        <v>5100</v>
      </c>
      <c r="F19" s="6">
        <v>0</v>
      </c>
      <c r="G19" s="6">
        <v>1887</v>
      </c>
      <c r="H19" s="6">
        <v>52</v>
      </c>
      <c r="I19" s="7">
        <f>+E19+F19+G19+H19</f>
        <v>7039</v>
      </c>
    </row>
    <row r="20" spans="2:9" ht="12.75">
      <c r="B20" s="5" t="s">
        <v>329</v>
      </c>
      <c r="C20" s="95">
        <v>63831104</v>
      </c>
      <c r="D20" s="6">
        <v>14.5</v>
      </c>
      <c r="E20" s="6">
        <v>2682</v>
      </c>
      <c r="F20" s="6">
        <v>20</v>
      </c>
      <c r="G20" s="6">
        <v>999</v>
      </c>
      <c r="H20" s="6">
        <v>18</v>
      </c>
      <c r="I20" s="7">
        <f>+E20+F20+G20+H20</f>
        <v>3719</v>
      </c>
    </row>
    <row r="21" spans="2:9" ht="13.5" thickBot="1">
      <c r="B21" s="25" t="s">
        <v>330</v>
      </c>
      <c r="C21" s="152" t="s">
        <v>224</v>
      </c>
      <c r="D21" s="26">
        <v>34.2</v>
      </c>
      <c r="E21" s="26">
        <v>6556</v>
      </c>
      <c r="F21" s="26">
        <v>100</v>
      </c>
      <c r="G21" s="26">
        <v>2461</v>
      </c>
      <c r="H21" s="26">
        <v>63</v>
      </c>
      <c r="I21" s="47">
        <f>+E21+F21+G21+H21</f>
        <v>9180</v>
      </c>
    </row>
    <row r="22" spans="2:9" ht="13.5" thickBot="1">
      <c r="B22" s="27" t="s">
        <v>26</v>
      </c>
      <c r="C22" s="153"/>
      <c r="D22" s="28">
        <f aca="true" t="shared" si="4" ref="D22:I22">SUM(D17:D21)</f>
        <v>117.8</v>
      </c>
      <c r="E22" s="28">
        <f t="shared" si="4"/>
        <v>21162</v>
      </c>
      <c r="F22" s="28">
        <f t="shared" si="4"/>
        <v>161</v>
      </c>
      <c r="G22" s="28">
        <f t="shared" si="4"/>
        <v>7900</v>
      </c>
      <c r="H22" s="28">
        <f t="shared" si="4"/>
        <v>194</v>
      </c>
      <c r="I22" s="29">
        <f t="shared" si="4"/>
        <v>29417</v>
      </c>
    </row>
    <row r="23" ht="13.5" thickBot="1"/>
    <row r="24" spans="2:9" ht="12.75">
      <c r="B24" s="239" t="s">
        <v>225</v>
      </c>
      <c r="C24" s="229" t="s">
        <v>31</v>
      </c>
      <c r="D24" s="220" t="s">
        <v>226</v>
      </c>
      <c r="E24" s="221"/>
      <c r="F24" s="221"/>
      <c r="G24" s="221"/>
      <c r="H24" s="221"/>
      <c r="I24" s="245"/>
    </row>
    <row r="25" spans="2:9" ht="26.25" thickBot="1">
      <c r="B25" s="240"/>
      <c r="C25" s="226"/>
      <c r="D25" s="139" t="s">
        <v>7</v>
      </c>
      <c r="E25" s="79" t="s">
        <v>32</v>
      </c>
      <c r="F25" s="79" t="s">
        <v>33</v>
      </c>
      <c r="G25" s="79" t="s">
        <v>34</v>
      </c>
      <c r="H25" s="79" t="s">
        <v>4</v>
      </c>
      <c r="I25" s="80" t="s">
        <v>342</v>
      </c>
    </row>
    <row r="26" spans="2:9" ht="12.75">
      <c r="B26" s="23" t="s">
        <v>16</v>
      </c>
      <c r="C26" s="48"/>
      <c r="D26" s="48"/>
      <c r="E26" s="48"/>
      <c r="F26" s="48"/>
      <c r="G26" s="48"/>
      <c r="H26" s="48"/>
      <c r="I26" s="133"/>
    </row>
    <row r="27" spans="2:9" ht="12.75">
      <c r="B27" s="5" t="s">
        <v>325</v>
      </c>
      <c r="C27" s="33">
        <v>61389293</v>
      </c>
      <c r="D27" s="6">
        <v>35</v>
      </c>
      <c r="E27" s="6">
        <v>7300</v>
      </c>
      <c r="F27" s="6">
        <v>0</v>
      </c>
      <c r="G27" s="6">
        <v>2701</v>
      </c>
      <c r="H27" s="6">
        <v>42</v>
      </c>
      <c r="I27" s="7">
        <f>+E27+F27+G27+H27</f>
        <v>10043</v>
      </c>
    </row>
    <row r="28" spans="2:9" ht="13.5" thickBot="1">
      <c r="B28" s="25" t="s">
        <v>326</v>
      </c>
      <c r="C28" s="152" t="s">
        <v>227</v>
      </c>
      <c r="D28" s="26">
        <v>25</v>
      </c>
      <c r="E28" s="26">
        <v>5075</v>
      </c>
      <c r="F28" s="26">
        <v>200</v>
      </c>
      <c r="G28" s="26">
        <v>1878</v>
      </c>
      <c r="H28" s="26">
        <v>30</v>
      </c>
      <c r="I28" s="47">
        <f>+E28+F28+G28+H28</f>
        <v>7183</v>
      </c>
    </row>
    <row r="29" spans="2:9" ht="13.5" thickBot="1">
      <c r="B29" s="27" t="s">
        <v>26</v>
      </c>
      <c r="C29" s="50"/>
      <c r="D29" s="28">
        <f aca="true" t="shared" si="5" ref="D29:I29">SUM(D27:D28)</f>
        <v>60</v>
      </c>
      <c r="E29" s="28">
        <f t="shared" si="5"/>
        <v>12375</v>
      </c>
      <c r="F29" s="28">
        <f t="shared" si="5"/>
        <v>200</v>
      </c>
      <c r="G29" s="28">
        <f t="shared" si="5"/>
        <v>4579</v>
      </c>
      <c r="H29" s="28">
        <f t="shared" si="5"/>
        <v>72</v>
      </c>
      <c r="I29" s="29">
        <f t="shared" si="5"/>
        <v>17226</v>
      </c>
    </row>
    <row r="30" ht="13.5" thickBot="1"/>
    <row r="31" spans="2:9" ht="12.75">
      <c r="B31" s="258" t="s">
        <v>228</v>
      </c>
      <c r="C31" s="229" t="s">
        <v>31</v>
      </c>
      <c r="D31" s="229" t="s">
        <v>229</v>
      </c>
      <c r="E31" s="229"/>
      <c r="F31" s="229"/>
      <c r="G31" s="229"/>
      <c r="H31" s="229"/>
      <c r="I31" s="230"/>
    </row>
    <row r="32" spans="2:9" ht="26.25" thickBot="1">
      <c r="B32" s="259"/>
      <c r="C32" s="226"/>
      <c r="D32" s="139" t="s">
        <v>7</v>
      </c>
      <c r="E32" s="79" t="s">
        <v>32</v>
      </c>
      <c r="F32" s="79" t="s">
        <v>33</v>
      </c>
      <c r="G32" s="79" t="s">
        <v>34</v>
      </c>
      <c r="H32" s="79" t="s">
        <v>4</v>
      </c>
      <c r="I32" s="80" t="s">
        <v>342</v>
      </c>
    </row>
    <row r="33" spans="2:9" ht="12.75">
      <c r="B33" s="154" t="s">
        <v>230</v>
      </c>
      <c r="C33" s="41"/>
      <c r="D33" s="41"/>
      <c r="E33" s="41"/>
      <c r="F33" s="41"/>
      <c r="G33" s="41"/>
      <c r="H33" s="41"/>
      <c r="I33" s="155"/>
    </row>
    <row r="34" spans="2:9" ht="13.5" thickBot="1">
      <c r="B34" s="109" t="s">
        <v>231</v>
      </c>
      <c r="C34" s="156">
        <v>70842132</v>
      </c>
      <c r="D34" s="181">
        <v>13.5</v>
      </c>
      <c r="E34" s="182">
        <v>1960</v>
      </c>
      <c r="F34" s="182">
        <v>20</v>
      </c>
      <c r="G34" s="182">
        <v>732</v>
      </c>
      <c r="H34" s="182">
        <v>37</v>
      </c>
      <c r="I34" s="183">
        <f>SUM(E34:H34)</f>
        <v>2749</v>
      </c>
    </row>
  </sheetData>
  <mergeCells count="13">
    <mergeCell ref="B31:B32"/>
    <mergeCell ref="C31:C32"/>
    <mergeCell ref="D31:I31"/>
    <mergeCell ref="B14:B15"/>
    <mergeCell ref="C14:C15"/>
    <mergeCell ref="D14:H14"/>
    <mergeCell ref="B24:B25"/>
    <mergeCell ref="C24:C25"/>
    <mergeCell ref="D24:I24"/>
    <mergeCell ref="B2:B3"/>
    <mergeCell ref="C2:C3"/>
    <mergeCell ref="D2:H2"/>
    <mergeCell ref="J2:M2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29"/>
  <sheetViews>
    <sheetView workbookViewId="0" topLeftCell="A1">
      <selection activeCell="A2" sqref="A2:A3"/>
    </sheetView>
  </sheetViews>
  <sheetFormatPr defaultColWidth="9.00390625" defaultRowHeight="12.75"/>
  <cols>
    <col min="1" max="1" width="20.75390625" style="0" customWidth="1"/>
    <col min="2" max="2" width="31.00390625" style="0" customWidth="1"/>
    <col min="3" max="3" width="12.25390625" style="0" customWidth="1"/>
    <col min="10" max="13" width="0" style="0" hidden="1" customWidth="1"/>
  </cols>
  <sheetData>
    <row r="1" spans="2:9" ht="13.5" thickBot="1">
      <c r="B1" s="1"/>
      <c r="I1" s="175" t="s">
        <v>312</v>
      </c>
    </row>
    <row r="2" spans="2:13" ht="12.75">
      <c r="B2" s="239" t="s">
        <v>232</v>
      </c>
      <c r="C2" s="220" t="s">
        <v>233</v>
      </c>
      <c r="D2" s="256"/>
      <c r="E2" s="256"/>
      <c r="F2" s="256"/>
      <c r="G2" s="256"/>
      <c r="H2" s="256"/>
      <c r="I2" s="257"/>
      <c r="J2" s="262"/>
      <c r="K2" s="256"/>
      <c r="L2" s="256"/>
      <c r="M2" s="257"/>
    </row>
    <row r="3" spans="2:15" ht="39" thickBot="1">
      <c r="B3" s="240"/>
      <c r="C3" s="36" t="s">
        <v>31</v>
      </c>
      <c r="D3" s="130" t="s">
        <v>7</v>
      </c>
      <c r="E3" s="130" t="s">
        <v>1</v>
      </c>
      <c r="F3" s="130" t="s">
        <v>2</v>
      </c>
      <c r="G3" s="130" t="s">
        <v>3</v>
      </c>
      <c r="H3" s="130" t="s">
        <v>234</v>
      </c>
      <c r="I3" s="131" t="s">
        <v>343</v>
      </c>
      <c r="J3" s="157" t="s">
        <v>260</v>
      </c>
      <c r="K3" s="167" t="s">
        <v>170</v>
      </c>
      <c r="L3" s="64" t="s">
        <v>37</v>
      </c>
      <c r="M3" s="80" t="s">
        <v>26</v>
      </c>
      <c r="N3" s="158"/>
      <c r="O3" s="1"/>
    </row>
    <row r="4" spans="2:13" ht="12.75">
      <c r="B4" s="23" t="s">
        <v>235</v>
      </c>
      <c r="C4" s="48">
        <v>70832897</v>
      </c>
      <c r="D4" s="48">
        <v>12.9</v>
      </c>
      <c r="E4" s="49">
        <v>3643</v>
      </c>
      <c r="F4" s="48">
        <v>0</v>
      </c>
      <c r="G4" s="49">
        <v>1348</v>
      </c>
      <c r="H4" s="48">
        <v>0</v>
      </c>
      <c r="I4" s="159">
        <f aca="true" t="shared" si="0" ref="I4:I28">+E4+F4+G4+H4</f>
        <v>4991</v>
      </c>
      <c r="J4" s="160">
        <v>0</v>
      </c>
      <c r="K4" s="33"/>
      <c r="L4" s="165">
        <f aca="true" t="shared" si="1" ref="L4:L28">+J4+K4</f>
        <v>0</v>
      </c>
      <c r="M4" s="159">
        <f aca="true" t="shared" si="2" ref="M4:M28">+I4+L4</f>
        <v>4991</v>
      </c>
    </row>
    <row r="5" spans="2:13" ht="12.75">
      <c r="B5" s="5" t="s">
        <v>236</v>
      </c>
      <c r="C5" s="33">
        <v>60460041</v>
      </c>
      <c r="D5" s="33">
        <v>27.8</v>
      </c>
      <c r="E5" s="35">
        <v>7203</v>
      </c>
      <c r="F5" s="33">
        <v>60</v>
      </c>
      <c r="G5" s="35">
        <v>2686</v>
      </c>
      <c r="H5" s="33">
        <v>0</v>
      </c>
      <c r="I5" s="159">
        <f t="shared" si="0"/>
        <v>9949</v>
      </c>
      <c r="J5" s="161">
        <v>0</v>
      </c>
      <c r="K5" s="33"/>
      <c r="L5" s="165">
        <f t="shared" si="1"/>
        <v>0</v>
      </c>
      <c r="M5" s="159">
        <f t="shared" si="2"/>
        <v>9949</v>
      </c>
    </row>
    <row r="6" spans="2:13" ht="12.75">
      <c r="B6" s="5" t="s">
        <v>237</v>
      </c>
      <c r="C6" s="33">
        <v>639338</v>
      </c>
      <c r="D6" s="33">
        <v>32.3</v>
      </c>
      <c r="E6" s="35">
        <v>8042</v>
      </c>
      <c r="F6" s="33">
        <v>42</v>
      </c>
      <c r="G6" s="35">
        <v>2990</v>
      </c>
      <c r="H6" s="33">
        <v>0</v>
      </c>
      <c r="I6" s="159">
        <f t="shared" si="0"/>
        <v>11074</v>
      </c>
      <c r="J6" s="161">
        <v>0</v>
      </c>
      <c r="K6" s="33"/>
      <c r="L6" s="165">
        <f t="shared" si="1"/>
        <v>0</v>
      </c>
      <c r="M6" s="159">
        <f t="shared" si="2"/>
        <v>11074</v>
      </c>
    </row>
    <row r="7" spans="2:13" ht="12.75">
      <c r="B7" s="5" t="s">
        <v>238</v>
      </c>
      <c r="C7" s="33">
        <v>61387452</v>
      </c>
      <c r="D7" s="33">
        <v>23.8</v>
      </c>
      <c r="E7" s="35">
        <v>5935</v>
      </c>
      <c r="F7" s="33">
        <v>40</v>
      </c>
      <c r="G7" s="35">
        <v>2210</v>
      </c>
      <c r="H7" s="33">
        <v>0</v>
      </c>
      <c r="I7" s="159">
        <f t="shared" si="0"/>
        <v>8185</v>
      </c>
      <c r="J7" s="161">
        <v>0</v>
      </c>
      <c r="K7" s="33"/>
      <c r="L7" s="165">
        <f t="shared" si="1"/>
        <v>0</v>
      </c>
      <c r="M7" s="159">
        <f t="shared" si="2"/>
        <v>8185</v>
      </c>
    </row>
    <row r="8" spans="2:13" ht="12.75">
      <c r="B8" s="5" t="s">
        <v>239</v>
      </c>
      <c r="C8" s="33">
        <v>61387894</v>
      </c>
      <c r="D8" s="33">
        <v>12.7</v>
      </c>
      <c r="E8" s="35">
        <v>3027</v>
      </c>
      <c r="F8" s="33">
        <v>5</v>
      </c>
      <c r="G8" s="35">
        <v>1120</v>
      </c>
      <c r="H8" s="33">
        <v>0</v>
      </c>
      <c r="I8" s="159">
        <f t="shared" si="0"/>
        <v>4152</v>
      </c>
      <c r="J8" s="161">
        <v>0</v>
      </c>
      <c r="K8" s="33"/>
      <c r="L8" s="165">
        <f t="shared" si="1"/>
        <v>0</v>
      </c>
      <c r="M8" s="159">
        <f t="shared" si="2"/>
        <v>4152</v>
      </c>
    </row>
    <row r="9" spans="2:15" ht="12.75">
      <c r="B9" s="5" t="s">
        <v>240</v>
      </c>
      <c r="C9" s="33">
        <v>45246211</v>
      </c>
      <c r="D9" s="33">
        <v>53.4</v>
      </c>
      <c r="E9" s="35">
        <v>13646</v>
      </c>
      <c r="F9" s="33">
        <v>15</v>
      </c>
      <c r="G9" s="35">
        <v>5054</v>
      </c>
      <c r="H9" s="33">
        <v>0</v>
      </c>
      <c r="I9" s="159">
        <f t="shared" si="0"/>
        <v>18715</v>
      </c>
      <c r="J9" s="161">
        <v>0</v>
      </c>
      <c r="K9" s="33">
        <v>150</v>
      </c>
      <c r="L9" s="165">
        <f t="shared" si="1"/>
        <v>150</v>
      </c>
      <c r="M9" s="159">
        <f t="shared" si="2"/>
        <v>18865</v>
      </c>
      <c r="O9" s="32"/>
    </row>
    <row r="10" spans="2:15" ht="12.75">
      <c r="B10" s="5" t="s">
        <v>241</v>
      </c>
      <c r="C10" s="33">
        <v>61386715</v>
      </c>
      <c r="D10" s="33">
        <v>49.2</v>
      </c>
      <c r="E10" s="35">
        <v>12713</v>
      </c>
      <c r="F10" s="33">
        <v>74</v>
      </c>
      <c r="G10" s="35">
        <v>4730</v>
      </c>
      <c r="H10" s="33">
        <v>0</v>
      </c>
      <c r="I10" s="159">
        <f t="shared" si="0"/>
        <v>17517</v>
      </c>
      <c r="J10" s="161">
        <v>0</v>
      </c>
      <c r="K10" s="33">
        <v>210</v>
      </c>
      <c r="L10" s="165">
        <f t="shared" si="1"/>
        <v>210</v>
      </c>
      <c r="M10" s="159">
        <f t="shared" si="2"/>
        <v>17727</v>
      </c>
      <c r="O10" s="32"/>
    </row>
    <row r="11" spans="2:13" ht="12.75">
      <c r="B11" s="5" t="s">
        <v>242</v>
      </c>
      <c r="C11" s="33">
        <v>45245118</v>
      </c>
      <c r="D11" s="33">
        <v>28.5</v>
      </c>
      <c r="E11" s="35">
        <v>7311</v>
      </c>
      <c r="F11" s="33">
        <v>35</v>
      </c>
      <c r="G11" s="35">
        <v>2717</v>
      </c>
      <c r="H11" s="33">
        <v>0</v>
      </c>
      <c r="I11" s="159">
        <f t="shared" si="0"/>
        <v>10063</v>
      </c>
      <c r="J11" s="161">
        <v>0</v>
      </c>
      <c r="K11" s="33"/>
      <c r="L11" s="165">
        <f t="shared" si="1"/>
        <v>0</v>
      </c>
      <c r="M11" s="159">
        <f t="shared" si="2"/>
        <v>10063</v>
      </c>
    </row>
    <row r="12" spans="2:13" ht="12.75">
      <c r="B12" s="5" t="s">
        <v>243</v>
      </c>
      <c r="C12" s="33">
        <v>48135143</v>
      </c>
      <c r="D12" s="33">
        <v>38.7</v>
      </c>
      <c r="E12" s="35">
        <v>9557</v>
      </c>
      <c r="F12" s="33">
        <v>50</v>
      </c>
      <c r="G12" s="35">
        <v>3549</v>
      </c>
      <c r="H12" s="33">
        <v>0</v>
      </c>
      <c r="I12" s="159">
        <f t="shared" si="0"/>
        <v>13156</v>
      </c>
      <c r="J12" s="161">
        <v>0</v>
      </c>
      <c r="K12" s="33"/>
      <c r="L12" s="165">
        <f t="shared" si="1"/>
        <v>0</v>
      </c>
      <c r="M12" s="159">
        <f t="shared" si="2"/>
        <v>13156</v>
      </c>
    </row>
    <row r="13" spans="2:13" ht="12.75">
      <c r="B13" s="5" t="s">
        <v>244</v>
      </c>
      <c r="C13" s="33">
        <v>67360572</v>
      </c>
      <c r="D13" s="33">
        <v>18.9</v>
      </c>
      <c r="E13" s="35">
        <v>4761</v>
      </c>
      <c r="F13" s="33">
        <v>0</v>
      </c>
      <c r="G13" s="35">
        <v>1762</v>
      </c>
      <c r="H13" s="33">
        <v>0</v>
      </c>
      <c r="I13" s="159">
        <f t="shared" si="0"/>
        <v>6523</v>
      </c>
      <c r="J13" s="161">
        <v>0</v>
      </c>
      <c r="K13" s="33"/>
      <c r="L13" s="165">
        <f t="shared" si="1"/>
        <v>0</v>
      </c>
      <c r="M13" s="159">
        <f t="shared" si="2"/>
        <v>6523</v>
      </c>
    </row>
    <row r="14" spans="2:15" ht="12.75">
      <c r="B14" s="5" t="s">
        <v>245</v>
      </c>
      <c r="C14" s="33">
        <v>61385093</v>
      </c>
      <c r="D14" s="33">
        <v>24.5</v>
      </c>
      <c r="E14" s="35">
        <v>6024</v>
      </c>
      <c r="F14" s="33">
        <v>0</v>
      </c>
      <c r="G14" s="35">
        <v>2229</v>
      </c>
      <c r="H14" s="33">
        <v>0</v>
      </c>
      <c r="I14" s="159">
        <f t="shared" si="0"/>
        <v>8253</v>
      </c>
      <c r="J14" s="161">
        <v>0</v>
      </c>
      <c r="K14" s="33">
        <v>250</v>
      </c>
      <c r="L14" s="165">
        <f t="shared" si="1"/>
        <v>250</v>
      </c>
      <c r="M14" s="159">
        <f t="shared" si="2"/>
        <v>8503</v>
      </c>
      <c r="O14" s="32"/>
    </row>
    <row r="15" spans="2:15" ht="12.75">
      <c r="B15" s="5" t="s">
        <v>246</v>
      </c>
      <c r="C15" s="33">
        <v>63830167</v>
      </c>
      <c r="D15" s="33">
        <v>38.3</v>
      </c>
      <c r="E15" s="35">
        <v>9792</v>
      </c>
      <c r="F15" s="33">
        <v>50</v>
      </c>
      <c r="G15" s="35">
        <v>3641</v>
      </c>
      <c r="H15" s="33">
        <v>0</v>
      </c>
      <c r="I15" s="159">
        <f t="shared" si="0"/>
        <v>13483</v>
      </c>
      <c r="J15" s="161">
        <v>0</v>
      </c>
      <c r="K15" s="33">
        <v>100</v>
      </c>
      <c r="L15" s="165">
        <f t="shared" si="1"/>
        <v>100</v>
      </c>
      <c r="M15" s="159">
        <f t="shared" si="2"/>
        <v>13583</v>
      </c>
      <c r="O15" s="32"/>
    </row>
    <row r="16" spans="2:15" ht="12.75">
      <c r="B16" s="5" t="s">
        <v>247</v>
      </c>
      <c r="C16" s="33">
        <v>67361471</v>
      </c>
      <c r="D16" s="33">
        <v>21.3</v>
      </c>
      <c r="E16" s="35">
        <v>5367</v>
      </c>
      <c r="F16" s="33">
        <v>100</v>
      </c>
      <c r="G16" s="35">
        <v>2021</v>
      </c>
      <c r="H16" s="33">
        <v>0</v>
      </c>
      <c r="I16" s="159">
        <f t="shared" si="0"/>
        <v>7488</v>
      </c>
      <c r="J16" s="161">
        <v>223</v>
      </c>
      <c r="K16" s="33">
        <v>100</v>
      </c>
      <c r="L16" s="165">
        <f t="shared" si="1"/>
        <v>323</v>
      </c>
      <c r="M16" s="159">
        <f t="shared" si="2"/>
        <v>7811</v>
      </c>
      <c r="O16" s="32"/>
    </row>
    <row r="17" spans="2:13" ht="12.75">
      <c r="B17" s="5" t="s">
        <v>248</v>
      </c>
      <c r="C17" s="33">
        <v>60446889</v>
      </c>
      <c r="D17" s="33">
        <v>26.5</v>
      </c>
      <c r="E17" s="35">
        <v>7237</v>
      </c>
      <c r="F17" s="33">
        <v>110</v>
      </c>
      <c r="G17" s="35">
        <v>2678</v>
      </c>
      <c r="H17" s="33">
        <v>0</v>
      </c>
      <c r="I17" s="159">
        <f t="shared" si="0"/>
        <v>10025</v>
      </c>
      <c r="J17" s="161">
        <v>0</v>
      </c>
      <c r="K17" s="33"/>
      <c r="L17" s="165">
        <f t="shared" si="1"/>
        <v>0</v>
      </c>
      <c r="M17" s="159">
        <f t="shared" si="2"/>
        <v>10025</v>
      </c>
    </row>
    <row r="18" spans="2:13" ht="12.75">
      <c r="B18" s="5" t="s">
        <v>249</v>
      </c>
      <c r="C18" s="33">
        <v>68407289</v>
      </c>
      <c r="D18" s="33">
        <v>36.9</v>
      </c>
      <c r="E18" s="35">
        <v>9340</v>
      </c>
      <c r="F18" s="33">
        <v>64</v>
      </c>
      <c r="G18" s="35">
        <v>3478</v>
      </c>
      <c r="H18" s="33">
        <v>0</v>
      </c>
      <c r="I18" s="159">
        <f t="shared" si="0"/>
        <v>12882</v>
      </c>
      <c r="J18" s="161">
        <v>0</v>
      </c>
      <c r="K18" s="33"/>
      <c r="L18" s="165">
        <f t="shared" si="1"/>
        <v>0</v>
      </c>
      <c r="M18" s="159">
        <f t="shared" si="2"/>
        <v>12882</v>
      </c>
    </row>
    <row r="19" spans="2:13" ht="12.75">
      <c r="B19" s="5" t="s">
        <v>250</v>
      </c>
      <c r="C19" s="33">
        <v>60444509</v>
      </c>
      <c r="D19" s="33">
        <v>33.5</v>
      </c>
      <c r="E19" s="35">
        <v>8752</v>
      </c>
      <c r="F19" s="33">
        <v>0</v>
      </c>
      <c r="G19" s="35">
        <v>3238</v>
      </c>
      <c r="H19" s="33">
        <v>0</v>
      </c>
      <c r="I19" s="159">
        <f t="shared" si="0"/>
        <v>11990</v>
      </c>
      <c r="J19" s="161">
        <v>0</v>
      </c>
      <c r="K19" s="33"/>
      <c r="L19" s="165">
        <f t="shared" si="1"/>
        <v>0</v>
      </c>
      <c r="M19" s="159">
        <f t="shared" si="2"/>
        <v>11990</v>
      </c>
    </row>
    <row r="20" spans="2:13" ht="12.75">
      <c r="B20" s="5" t="s">
        <v>251</v>
      </c>
      <c r="C20" s="33">
        <v>61387312</v>
      </c>
      <c r="D20" s="33">
        <v>29.7</v>
      </c>
      <c r="E20" s="35">
        <v>7709</v>
      </c>
      <c r="F20" s="33">
        <v>200</v>
      </c>
      <c r="G20" s="35">
        <v>2922</v>
      </c>
      <c r="H20" s="33">
        <v>0</v>
      </c>
      <c r="I20" s="159">
        <f t="shared" si="0"/>
        <v>10831</v>
      </c>
      <c r="J20" s="161">
        <v>85</v>
      </c>
      <c r="K20" s="33"/>
      <c r="L20" s="165">
        <f t="shared" si="1"/>
        <v>85</v>
      </c>
      <c r="M20" s="159">
        <f t="shared" si="2"/>
        <v>10916</v>
      </c>
    </row>
    <row r="21" spans="2:15" ht="12.75">
      <c r="B21" s="5" t="s">
        <v>252</v>
      </c>
      <c r="C21" s="33">
        <v>48132811</v>
      </c>
      <c r="D21" s="33">
        <v>42.6</v>
      </c>
      <c r="E21" s="35">
        <v>10742</v>
      </c>
      <c r="F21" s="33">
        <v>320</v>
      </c>
      <c r="G21" s="35">
        <v>4086</v>
      </c>
      <c r="H21" s="33">
        <v>0</v>
      </c>
      <c r="I21" s="159">
        <f t="shared" si="0"/>
        <v>15148</v>
      </c>
      <c r="J21" s="161">
        <v>318</v>
      </c>
      <c r="K21" s="33">
        <v>500</v>
      </c>
      <c r="L21" s="165">
        <f t="shared" si="1"/>
        <v>818</v>
      </c>
      <c r="M21" s="159">
        <f t="shared" si="2"/>
        <v>15966</v>
      </c>
      <c r="O21" s="32"/>
    </row>
    <row r="22" spans="2:13" ht="12.75">
      <c r="B22" s="5" t="s">
        <v>253</v>
      </c>
      <c r="C22" s="33">
        <v>45242593</v>
      </c>
      <c r="D22" s="34">
        <v>43</v>
      </c>
      <c r="E22" s="35">
        <v>11028</v>
      </c>
      <c r="F22" s="33">
        <v>160</v>
      </c>
      <c r="G22" s="35">
        <v>4137</v>
      </c>
      <c r="H22" s="33">
        <v>0</v>
      </c>
      <c r="I22" s="159">
        <f t="shared" si="0"/>
        <v>15325</v>
      </c>
      <c r="J22" s="161">
        <v>0</v>
      </c>
      <c r="K22" s="33"/>
      <c r="L22" s="165">
        <f t="shared" si="1"/>
        <v>0</v>
      </c>
      <c r="M22" s="159">
        <f t="shared" si="2"/>
        <v>15325</v>
      </c>
    </row>
    <row r="23" spans="2:13" ht="12.75">
      <c r="B23" s="5" t="s">
        <v>254</v>
      </c>
      <c r="C23" s="33">
        <v>61385069</v>
      </c>
      <c r="D23" s="33">
        <v>18.7</v>
      </c>
      <c r="E23" s="35">
        <v>5415</v>
      </c>
      <c r="F23" s="33">
        <v>70</v>
      </c>
      <c r="G23" s="35">
        <v>2027</v>
      </c>
      <c r="H23" s="33">
        <v>0</v>
      </c>
      <c r="I23" s="159">
        <f t="shared" si="0"/>
        <v>7512</v>
      </c>
      <c r="J23" s="161">
        <v>0</v>
      </c>
      <c r="K23" s="33"/>
      <c r="L23" s="165">
        <f t="shared" si="1"/>
        <v>0</v>
      </c>
      <c r="M23" s="159">
        <f t="shared" si="2"/>
        <v>7512</v>
      </c>
    </row>
    <row r="24" spans="2:13" ht="12.75">
      <c r="B24" s="5" t="s">
        <v>255</v>
      </c>
      <c r="C24" s="33">
        <v>70849366</v>
      </c>
      <c r="D24" s="33">
        <v>23.3</v>
      </c>
      <c r="E24" s="35">
        <v>5947</v>
      </c>
      <c r="F24" s="33">
        <v>0</v>
      </c>
      <c r="G24" s="35">
        <v>2200</v>
      </c>
      <c r="H24" s="33">
        <v>0</v>
      </c>
      <c r="I24" s="159">
        <f t="shared" si="0"/>
        <v>8147</v>
      </c>
      <c r="J24" s="161">
        <v>0</v>
      </c>
      <c r="K24" s="33"/>
      <c r="L24" s="165">
        <f t="shared" si="1"/>
        <v>0</v>
      </c>
      <c r="M24" s="159">
        <f t="shared" si="2"/>
        <v>8147</v>
      </c>
    </row>
    <row r="25" spans="2:13" ht="12.75">
      <c r="B25" s="5" t="s">
        <v>256</v>
      </c>
      <c r="C25" s="33">
        <v>70848947</v>
      </c>
      <c r="D25" s="33">
        <v>30.7</v>
      </c>
      <c r="E25" s="35">
        <v>8056</v>
      </c>
      <c r="F25" s="33">
        <v>20</v>
      </c>
      <c r="G25" s="35">
        <v>2988</v>
      </c>
      <c r="H25" s="33">
        <v>0</v>
      </c>
      <c r="I25" s="159">
        <f t="shared" si="0"/>
        <v>11064</v>
      </c>
      <c r="J25" s="161">
        <v>0</v>
      </c>
      <c r="K25" s="33"/>
      <c r="L25" s="165">
        <f t="shared" si="1"/>
        <v>0</v>
      </c>
      <c r="M25" s="159">
        <f t="shared" si="2"/>
        <v>11064</v>
      </c>
    </row>
    <row r="26" spans="2:15" ht="12.75">
      <c r="B26" s="5" t="s">
        <v>257</v>
      </c>
      <c r="C26" s="33">
        <v>70098506</v>
      </c>
      <c r="D26" s="33">
        <v>34.4</v>
      </c>
      <c r="E26" s="35">
        <v>8876</v>
      </c>
      <c r="F26" s="33">
        <v>25</v>
      </c>
      <c r="G26" s="35">
        <v>3293</v>
      </c>
      <c r="H26" s="33">
        <v>0</v>
      </c>
      <c r="I26" s="159">
        <f t="shared" si="0"/>
        <v>12194</v>
      </c>
      <c r="J26" s="161">
        <v>101</v>
      </c>
      <c r="K26" s="33">
        <v>160</v>
      </c>
      <c r="L26" s="165">
        <f t="shared" si="1"/>
        <v>261</v>
      </c>
      <c r="M26" s="159">
        <f t="shared" si="2"/>
        <v>12455</v>
      </c>
      <c r="O26" s="32"/>
    </row>
    <row r="27" spans="2:13" ht="12.75">
      <c r="B27" s="5" t="s">
        <v>258</v>
      </c>
      <c r="C27" s="33">
        <v>61385433</v>
      </c>
      <c r="D27" s="33">
        <v>30.6</v>
      </c>
      <c r="E27" s="35">
        <v>7733</v>
      </c>
      <c r="F27" s="33">
        <v>100</v>
      </c>
      <c r="G27" s="35">
        <v>2896</v>
      </c>
      <c r="H27" s="33">
        <v>0</v>
      </c>
      <c r="I27" s="159">
        <f t="shared" si="0"/>
        <v>10729</v>
      </c>
      <c r="J27" s="161">
        <v>0</v>
      </c>
      <c r="K27" s="33"/>
      <c r="L27" s="165">
        <f t="shared" si="1"/>
        <v>0</v>
      </c>
      <c r="M27" s="159">
        <f t="shared" si="2"/>
        <v>10729</v>
      </c>
    </row>
    <row r="28" spans="2:13" ht="13.5" thickBot="1">
      <c r="B28" s="25" t="s">
        <v>259</v>
      </c>
      <c r="C28" s="45">
        <v>68403704</v>
      </c>
      <c r="D28" s="45">
        <v>35.1</v>
      </c>
      <c r="E28" s="107">
        <v>9125</v>
      </c>
      <c r="F28" s="45">
        <v>40</v>
      </c>
      <c r="G28" s="107">
        <v>3390</v>
      </c>
      <c r="H28" s="45">
        <v>0</v>
      </c>
      <c r="I28" s="162">
        <f t="shared" si="0"/>
        <v>12555</v>
      </c>
      <c r="J28" s="163">
        <v>0</v>
      </c>
      <c r="K28" s="45"/>
      <c r="L28" s="166">
        <f t="shared" si="1"/>
        <v>0</v>
      </c>
      <c r="M28" s="162">
        <f t="shared" si="2"/>
        <v>12555</v>
      </c>
    </row>
    <row r="29" spans="2:15" ht="13.5" thickBot="1">
      <c r="B29" s="27" t="s">
        <v>25</v>
      </c>
      <c r="C29" s="50"/>
      <c r="D29" s="50">
        <f aca="true" t="shared" si="3" ref="D29:M29">SUM(D4:D28)</f>
        <v>767.3000000000001</v>
      </c>
      <c r="E29" s="118">
        <f t="shared" si="3"/>
        <v>196981</v>
      </c>
      <c r="F29" s="118">
        <f t="shared" si="3"/>
        <v>1580</v>
      </c>
      <c r="G29" s="118">
        <f t="shared" si="3"/>
        <v>73390</v>
      </c>
      <c r="H29" s="118">
        <f t="shared" si="3"/>
        <v>0</v>
      </c>
      <c r="I29" s="120">
        <f t="shared" si="3"/>
        <v>271951</v>
      </c>
      <c r="J29" s="127">
        <f t="shared" si="3"/>
        <v>727</v>
      </c>
      <c r="K29" s="178">
        <f t="shared" si="3"/>
        <v>1470</v>
      </c>
      <c r="L29" s="164">
        <f t="shared" si="3"/>
        <v>2197</v>
      </c>
      <c r="M29" s="120">
        <f t="shared" si="3"/>
        <v>274148</v>
      </c>
      <c r="N29" s="1"/>
      <c r="O29" s="1"/>
    </row>
  </sheetData>
  <mergeCells count="3">
    <mergeCell ref="B2:B3"/>
    <mergeCell ref="C2:I2"/>
    <mergeCell ref="J2:M2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16"/>
  <sheetViews>
    <sheetView workbookViewId="0" topLeftCell="A1">
      <selection activeCell="E4" sqref="E4:E16"/>
    </sheetView>
  </sheetViews>
  <sheetFormatPr defaultColWidth="9.00390625" defaultRowHeight="12.75"/>
  <cols>
    <col min="1" max="1" width="20.75390625" style="0" customWidth="1"/>
    <col min="2" max="2" width="30.75390625" style="0" customWidth="1"/>
    <col min="3" max="3" width="12.00390625" style="0" customWidth="1"/>
    <col min="10" max="14" width="0" style="0" hidden="1" customWidth="1"/>
  </cols>
  <sheetData>
    <row r="1" spans="2:9" ht="13.5" thickBot="1">
      <c r="B1" s="1"/>
      <c r="I1" s="175" t="s">
        <v>312</v>
      </c>
    </row>
    <row r="2" spans="2:14" ht="12.75">
      <c r="B2" s="239" t="s">
        <v>261</v>
      </c>
      <c r="C2" s="220" t="s">
        <v>262</v>
      </c>
      <c r="D2" s="256"/>
      <c r="E2" s="256"/>
      <c r="F2" s="256"/>
      <c r="G2" s="256"/>
      <c r="H2" s="256"/>
      <c r="I2" s="257"/>
      <c r="J2" s="262"/>
      <c r="K2" s="256"/>
      <c r="L2" s="256"/>
      <c r="M2" s="256"/>
      <c r="N2" s="257"/>
    </row>
    <row r="3" spans="2:16" ht="51.75" thickBot="1">
      <c r="B3" s="240"/>
      <c r="C3" s="36" t="s">
        <v>31</v>
      </c>
      <c r="D3" s="130" t="s">
        <v>7</v>
      </c>
      <c r="E3" s="130" t="s">
        <v>1</v>
      </c>
      <c r="F3" s="130" t="s">
        <v>2</v>
      </c>
      <c r="G3" s="130" t="s">
        <v>3</v>
      </c>
      <c r="H3" s="140" t="s">
        <v>4</v>
      </c>
      <c r="I3" s="80" t="s">
        <v>343</v>
      </c>
      <c r="J3" s="81" t="s">
        <v>260</v>
      </c>
      <c r="K3" s="174" t="s">
        <v>276</v>
      </c>
      <c r="L3" s="173" t="s">
        <v>275</v>
      </c>
      <c r="M3" s="168" t="s">
        <v>37</v>
      </c>
      <c r="N3" s="80" t="s">
        <v>26</v>
      </c>
      <c r="O3" s="149"/>
      <c r="P3" s="1"/>
    </row>
    <row r="4" spans="2:14" ht="12.75">
      <c r="B4" s="5" t="s">
        <v>263</v>
      </c>
      <c r="C4" s="33">
        <v>45245924</v>
      </c>
      <c r="D4" s="34">
        <v>12</v>
      </c>
      <c r="E4" s="35">
        <v>3020</v>
      </c>
      <c r="F4" s="33">
        <v>990</v>
      </c>
      <c r="G4" s="35">
        <v>1463</v>
      </c>
      <c r="H4" s="33">
        <v>200</v>
      </c>
      <c r="I4" s="169">
        <f aca="true" t="shared" si="0" ref="I4:I15">+E4+F4+G4+H4</f>
        <v>5673</v>
      </c>
      <c r="J4" s="23">
        <v>583</v>
      </c>
      <c r="K4" s="145">
        <v>185</v>
      </c>
      <c r="L4" s="48">
        <v>0</v>
      </c>
      <c r="M4" s="165">
        <f aca="true" t="shared" si="1" ref="M4:M15">+J4+L4</f>
        <v>583</v>
      </c>
      <c r="N4" s="159">
        <f aca="true" t="shared" si="2" ref="N4:N15">+I4+M4</f>
        <v>6256</v>
      </c>
    </row>
    <row r="5" spans="2:16" ht="12.75">
      <c r="B5" s="5" t="s">
        <v>264</v>
      </c>
      <c r="C5" s="33">
        <v>45241848</v>
      </c>
      <c r="D5" s="34">
        <v>17</v>
      </c>
      <c r="E5" s="35">
        <v>4050</v>
      </c>
      <c r="F5" s="33">
        <v>650</v>
      </c>
      <c r="G5" s="35">
        <v>1725</v>
      </c>
      <c r="H5" s="33">
        <v>200</v>
      </c>
      <c r="I5" s="169">
        <f t="shared" si="0"/>
        <v>6625</v>
      </c>
      <c r="J5" s="104">
        <v>592</v>
      </c>
      <c r="K5" s="161">
        <v>185</v>
      </c>
      <c r="L5" s="33">
        <v>400</v>
      </c>
      <c r="M5" s="170">
        <f t="shared" si="1"/>
        <v>992</v>
      </c>
      <c r="N5" s="169">
        <f t="shared" si="2"/>
        <v>7617</v>
      </c>
      <c r="P5" s="32"/>
    </row>
    <row r="6" spans="2:16" ht="12.75">
      <c r="B6" s="5" t="s">
        <v>265</v>
      </c>
      <c r="C6" s="33">
        <v>45241651</v>
      </c>
      <c r="D6" s="34">
        <v>23.5</v>
      </c>
      <c r="E6" s="35">
        <v>5235</v>
      </c>
      <c r="F6" s="35">
        <v>1000</v>
      </c>
      <c r="G6" s="35">
        <v>2287</v>
      </c>
      <c r="H6" s="33">
        <v>450</v>
      </c>
      <c r="I6" s="169">
        <f t="shared" si="0"/>
        <v>8972</v>
      </c>
      <c r="J6" s="104">
        <v>1203</v>
      </c>
      <c r="K6" s="161"/>
      <c r="L6" s="33">
        <v>0</v>
      </c>
      <c r="M6" s="170">
        <f t="shared" si="1"/>
        <v>1203</v>
      </c>
      <c r="N6" s="169">
        <f t="shared" si="2"/>
        <v>10175</v>
      </c>
      <c r="P6" s="32"/>
    </row>
    <row r="7" spans="2:16" ht="12.75">
      <c r="B7" s="5" t="s">
        <v>266</v>
      </c>
      <c r="C7" s="33">
        <v>45241295</v>
      </c>
      <c r="D7" s="34">
        <v>17.6</v>
      </c>
      <c r="E7" s="35">
        <v>4052</v>
      </c>
      <c r="F7" s="33">
        <v>1040</v>
      </c>
      <c r="G7" s="35">
        <v>1863</v>
      </c>
      <c r="H7" s="33">
        <v>230</v>
      </c>
      <c r="I7" s="169">
        <f t="shared" si="0"/>
        <v>7185</v>
      </c>
      <c r="J7" s="104">
        <v>2017</v>
      </c>
      <c r="K7" s="161"/>
      <c r="L7" s="33">
        <v>800</v>
      </c>
      <c r="M7" s="170">
        <f t="shared" si="1"/>
        <v>2817</v>
      </c>
      <c r="N7" s="169">
        <f t="shared" si="2"/>
        <v>10002</v>
      </c>
      <c r="P7" s="32"/>
    </row>
    <row r="8" spans="2:14" ht="12.75">
      <c r="B8" s="5" t="s">
        <v>267</v>
      </c>
      <c r="C8" s="33">
        <v>45241643</v>
      </c>
      <c r="D8" s="34">
        <v>20</v>
      </c>
      <c r="E8" s="35">
        <v>4423</v>
      </c>
      <c r="F8" s="33">
        <v>690</v>
      </c>
      <c r="G8" s="35">
        <v>1878</v>
      </c>
      <c r="H8" s="33">
        <v>330</v>
      </c>
      <c r="I8" s="169">
        <f t="shared" si="0"/>
        <v>7321</v>
      </c>
      <c r="J8" s="104">
        <v>476</v>
      </c>
      <c r="K8" s="161"/>
      <c r="L8" s="33">
        <v>0</v>
      </c>
      <c r="M8" s="170">
        <f t="shared" si="1"/>
        <v>476</v>
      </c>
      <c r="N8" s="169">
        <f t="shared" si="2"/>
        <v>7797</v>
      </c>
    </row>
    <row r="9" spans="2:14" ht="12.75">
      <c r="B9" s="5" t="s">
        <v>268</v>
      </c>
      <c r="C9" s="33">
        <v>45242941</v>
      </c>
      <c r="D9" s="34">
        <v>13</v>
      </c>
      <c r="E9" s="35">
        <v>3142</v>
      </c>
      <c r="F9" s="33">
        <v>940</v>
      </c>
      <c r="G9" s="35">
        <v>1491</v>
      </c>
      <c r="H9" s="33">
        <v>200</v>
      </c>
      <c r="I9" s="169">
        <f t="shared" si="0"/>
        <v>5773</v>
      </c>
      <c r="J9" s="104">
        <v>710</v>
      </c>
      <c r="K9" s="161"/>
      <c r="L9" s="33">
        <v>0</v>
      </c>
      <c r="M9" s="170">
        <f t="shared" si="1"/>
        <v>710</v>
      </c>
      <c r="N9" s="169">
        <f t="shared" si="2"/>
        <v>6483</v>
      </c>
    </row>
    <row r="10" spans="2:14" ht="12.75">
      <c r="B10" s="5" t="s">
        <v>269</v>
      </c>
      <c r="C10" s="33">
        <v>45241694</v>
      </c>
      <c r="D10" s="34">
        <v>11.2</v>
      </c>
      <c r="E10" s="35">
        <v>2557</v>
      </c>
      <c r="F10" s="33">
        <v>630</v>
      </c>
      <c r="G10" s="35">
        <v>1166</v>
      </c>
      <c r="H10" s="33">
        <v>250</v>
      </c>
      <c r="I10" s="169">
        <f t="shared" si="0"/>
        <v>4603</v>
      </c>
      <c r="J10" s="104">
        <v>860</v>
      </c>
      <c r="K10" s="161">
        <v>259</v>
      </c>
      <c r="L10" s="33">
        <v>0</v>
      </c>
      <c r="M10" s="170">
        <f t="shared" si="1"/>
        <v>860</v>
      </c>
      <c r="N10" s="169">
        <f t="shared" si="2"/>
        <v>5463</v>
      </c>
    </row>
    <row r="11" spans="2:14" ht="12.75">
      <c r="B11" s="5" t="s">
        <v>270</v>
      </c>
      <c r="C11" s="33">
        <v>45242950</v>
      </c>
      <c r="D11" s="34">
        <v>7.5</v>
      </c>
      <c r="E11" s="35">
        <v>1840</v>
      </c>
      <c r="F11" s="33">
        <v>315</v>
      </c>
      <c r="G11" s="35">
        <v>787</v>
      </c>
      <c r="H11" s="33">
        <v>100</v>
      </c>
      <c r="I11" s="169">
        <f t="shared" si="0"/>
        <v>3042</v>
      </c>
      <c r="J11" s="104">
        <v>506</v>
      </c>
      <c r="K11" s="161">
        <v>129</v>
      </c>
      <c r="L11" s="33">
        <v>0</v>
      </c>
      <c r="M11" s="170">
        <f t="shared" si="1"/>
        <v>506</v>
      </c>
      <c r="N11" s="169">
        <f t="shared" si="2"/>
        <v>3548</v>
      </c>
    </row>
    <row r="12" spans="2:14" ht="12.75">
      <c r="B12" s="5" t="s">
        <v>271</v>
      </c>
      <c r="C12" s="33">
        <v>45242879</v>
      </c>
      <c r="D12" s="34">
        <v>16.3</v>
      </c>
      <c r="E12" s="35">
        <v>3344</v>
      </c>
      <c r="F12" s="33">
        <v>900</v>
      </c>
      <c r="G12" s="35">
        <v>1553</v>
      </c>
      <c r="H12" s="33">
        <v>220</v>
      </c>
      <c r="I12" s="169">
        <f t="shared" si="0"/>
        <v>6017</v>
      </c>
      <c r="J12" s="104">
        <v>516</v>
      </c>
      <c r="K12" s="161">
        <v>129</v>
      </c>
      <c r="L12" s="33">
        <v>0</v>
      </c>
      <c r="M12" s="170">
        <f t="shared" si="1"/>
        <v>516</v>
      </c>
      <c r="N12" s="169">
        <f t="shared" si="2"/>
        <v>6533</v>
      </c>
    </row>
    <row r="13" spans="2:14" ht="12.75">
      <c r="B13" s="5" t="s">
        <v>272</v>
      </c>
      <c r="C13" s="33">
        <v>49625055</v>
      </c>
      <c r="D13" s="34">
        <v>16.5</v>
      </c>
      <c r="E13" s="35">
        <v>3667</v>
      </c>
      <c r="F13" s="33">
        <v>655</v>
      </c>
      <c r="G13" s="35">
        <v>1586</v>
      </c>
      <c r="H13" s="33">
        <v>240</v>
      </c>
      <c r="I13" s="169">
        <f t="shared" si="0"/>
        <v>6148</v>
      </c>
      <c r="J13" s="104">
        <v>683</v>
      </c>
      <c r="K13" s="161"/>
      <c r="L13" s="33">
        <v>0</v>
      </c>
      <c r="M13" s="170">
        <f t="shared" si="1"/>
        <v>683</v>
      </c>
      <c r="N13" s="169">
        <f t="shared" si="2"/>
        <v>6831</v>
      </c>
    </row>
    <row r="14" spans="2:16" ht="12.75">
      <c r="B14" s="5" t="s">
        <v>273</v>
      </c>
      <c r="C14" s="33">
        <v>67365779</v>
      </c>
      <c r="D14" s="34">
        <v>14.9</v>
      </c>
      <c r="E14" s="35">
        <v>3200</v>
      </c>
      <c r="F14" s="33">
        <v>850</v>
      </c>
      <c r="G14" s="35">
        <v>1482</v>
      </c>
      <c r="H14" s="33">
        <v>200</v>
      </c>
      <c r="I14" s="169">
        <f t="shared" si="0"/>
        <v>5732</v>
      </c>
      <c r="J14" s="104">
        <v>1236</v>
      </c>
      <c r="K14" s="161">
        <v>370</v>
      </c>
      <c r="L14" s="33">
        <v>250</v>
      </c>
      <c r="M14" s="170">
        <f t="shared" si="1"/>
        <v>1486</v>
      </c>
      <c r="N14" s="169">
        <f t="shared" si="2"/>
        <v>7218</v>
      </c>
      <c r="P14" s="32"/>
    </row>
    <row r="15" spans="2:16" ht="13.5" thickBot="1">
      <c r="B15" s="25" t="s">
        <v>274</v>
      </c>
      <c r="C15" s="45">
        <v>45241945</v>
      </c>
      <c r="D15" s="46">
        <v>15</v>
      </c>
      <c r="E15" s="107">
        <v>3524</v>
      </c>
      <c r="F15" s="107">
        <v>1250</v>
      </c>
      <c r="G15" s="107">
        <v>1740</v>
      </c>
      <c r="H15" s="45">
        <v>220</v>
      </c>
      <c r="I15" s="162">
        <f t="shared" si="0"/>
        <v>6734</v>
      </c>
      <c r="J15" s="172">
        <v>1248</v>
      </c>
      <c r="K15" s="163">
        <v>370</v>
      </c>
      <c r="L15" s="45">
        <v>130</v>
      </c>
      <c r="M15" s="166">
        <f t="shared" si="1"/>
        <v>1378</v>
      </c>
      <c r="N15" s="162">
        <f t="shared" si="2"/>
        <v>8112</v>
      </c>
      <c r="P15" s="32"/>
    </row>
    <row r="16" spans="2:15" ht="13.5" thickBot="1">
      <c r="B16" s="27" t="s">
        <v>25</v>
      </c>
      <c r="C16" s="50"/>
      <c r="D16" s="171">
        <f aca="true" t="shared" si="3" ref="D16:N16">SUM(D4:D15)</f>
        <v>184.5</v>
      </c>
      <c r="E16" s="118">
        <f t="shared" si="3"/>
        <v>42054</v>
      </c>
      <c r="F16" s="118">
        <f t="shared" si="3"/>
        <v>9910</v>
      </c>
      <c r="G16" s="118">
        <f t="shared" si="3"/>
        <v>19021</v>
      </c>
      <c r="H16" s="118">
        <f t="shared" si="3"/>
        <v>2840</v>
      </c>
      <c r="I16" s="120">
        <f t="shared" si="3"/>
        <v>73825</v>
      </c>
      <c r="J16" s="119">
        <f t="shared" si="3"/>
        <v>10630</v>
      </c>
      <c r="K16" s="119">
        <f t="shared" si="3"/>
        <v>1627</v>
      </c>
      <c r="L16" s="178">
        <f t="shared" si="3"/>
        <v>1580</v>
      </c>
      <c r="M16" s="164">
        <f t="shared" si="3"/>
        <v>12210</v>
      </c>
      <c r="N16" s="120">
        <f t="shared" si="3"/>
        <v>86035</v>
      </c>
      <c r="O16" s="1"/>
    </row>
  </sheetData>
  <mergeCells count="3">
    <mergeCell ref="B2:B3"/>
    <mergeCell ref="C2:I2"/>
    <mergeCell ref="J2:N2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2006-11-06T13:42:37Z</cp:lastPrinted>
  <dcterms:created xsi:type="dcterms:W3CDTF">2006-08-01T11:48:13Z</dcterms:created>
  <dcterms:modified xsi:type="dcterms:W3CDTF">2006-12-05T13:32:45Z</dcterms:modified>
  <cp:category/>
  <cp:version/>
  <cp:contentType/>
  <cp:contentStatus/>
</cp:coreProperties>
</file>