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690" activeTab="0"/>
  </bookViews>
  <sheets>
    <sheet name="HČ" sheetId="1" r:id="rId1"/>
  </sheets>
  <definedNames>
    <definedName name="_xlnm.Print_Area" localSheetId="0">'HČ'!$A$1:$H$41</definedName>
  </definedNames>
  <calcPr fullCalcOnLoad="1"/>
</workbook>
</file>

<file path=xl/sharedStrings.xml><?xml version="1.0" encoding="utf-8"?>
<sst xmlns="http://schemas.openxmlformats.org/spreadsheetml/2006/main" count="53" uniqueCount="53">
  <si>
    <t>v tis. Kč</t>
  </si>
  <si>
    <t>Oblast hodnocení</t>
  </si>
  <si>
    <t>Výnosy</t>
  </si>
  <si>
    <t>Náklady</t>
  </si>
  <si>
    <t>Hospodářský</t>
  </si>
  <si>
    <t>Poznámka</t>
  </si>
  <si>
    <t>úplata</t>
  </si>
  <si>
    <t xml:space="preserve">služby </t>
  </si>
  <si>
    <t>opravy</t>
  </si>
  <si>
    <t>výsledek</t>
  </si>
  <si>
    <t>správci</t>
  </si>
  <si>
    <t>a ost. n.</t>
  </si>
  <si>
    <t>a údržba</t>
  </si>
  <si>
    <t>Správa bytových objektů</t>
  </si>
  <si>
    <t>a staveb celkem</t>
  </si>
  <si>
    <t>PVS</t>
  </si>
  <si>
    <t>nájem a správa</t>
  </si>
  <si>
    <t>Kolektory Praha</t>
  </si>
  <si>
    <t>Technická zařízení</t>
  </si>
  <si>
    <t>pronájem</t>
  </si>
  <si>
    <t>Movitý majetek</t>
  </si>
  <si>
    <t>prodej, likvidace</t>
  </si>
  <si>
    <t>(objektů + pozemků)</t>
  </si>
  <si>
    <t>Odpisy HIM u komerčně</t>
  </si>
  <si>
    <t>využívaných objektů</t>
  </si>
  <si>
    <t>Uplatnění zůstatkových cen</t>
  </si>
  <si>
    <t>při prodejích HIM</t>
  </si>
  <si>
    <t>Rezerva</t>
  </si>
  <si>
    <t>vídané výdaje</t>
  </si>
  <si>
    <t>na havárie a nepřed-</t>
  </si>
  <si>
    <t>Správa nebytových objektů</t>
  </si>
  <si>
    <t>Správa portfolia cenných papírů</t>
  </si>
  <si>
    <t>Odpisy nedobytných pohledávek</t>
  </si>
  <si>
    <t>Ostatní hospodářská činnost</t>
  </si>
  <si>
    <t>Hospodářská činnost OHS</t>
  </si>
  <si>
    <t>Hospodářská činnost OMI</t>
  </si>
  <si>
    <t>Hospodářská činnost archivu HMP</t>
  </si>
  <si>
    <t>Daň z příjmů z vlastní HČ HMP</t>
  </si>
  <si>
    <t>CELKEM HČ HMP bez MČ</t>
  </si>
  <si>
    <t>Odbor OOA celkem</t>
  </si>
  <si>
    <t>Z toho náklady na:</t>
  </si>
  <si>
    <t>dle správců</t>
  </si>
  <si>
    <t>Exekuce</t>
  </si>
  <si>
    <t>Daň z příjmů MČ</t>
  </si>
  <si>
    <t>Hospodářská činnost OOP</t>
  </si>
  <si>
    <t>Hospodářský výsledek po zdanění za vlastní HČ HMP</t>
  </si>
  <si>
    <t>Prodej nemovitostí v OOA</t>
  </si>
  <si>
    <t>Pronájmy pozemků v OOA</t>
  </si>
  <si>
    <t>Pronájmy objektů v OOA</t>
  </si>
  <si>
    <t>Prodej bytových domů vč. nájmu</t>
  </si>
  <si>
    <t>souvisejících pozemků</t>
  </si>
  <si>
    <t>Návrh rozpočtu hospodářské činnosti vlastního hospodaření hl.m. Prahy na rok 2009</t>
  </si>
  <si>
    <t>Příloha č. 8 k usnesení Zastupitelstva HMP č. 21/1 ze dne 27.11.2008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</si>
</sst>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12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20" applyFont="1" applyAlignment="1">
      <alignment/>
      <protection/>
    </xf>
    <xf numFmtId="0" fontId="2" fillId="0" borderId="0" xfId="20" applyFont="1" applyAlignment="1">
      <alignment/>
      <protection/>
    </xf>
    <xf numFmtId="0" fontId="0" fillId="0" borderId="0" xfId="20" applyAlignment="1">
      <alignment/>
      <protection/>
    </xf>
    <xf numFmtId="0" fontId="0" fillId="0" borderId="0" xfId="20" applyAlignment="1">
      <alignment horizontal="centerContinuous"/>
      <protection/>
    </xf>
    <xf numFmtId="0" fontId="2" fillId="0" borderId="0" xfId="20" applyFont="1">
      <alignment/>
      <protection/>
    </xf>
    <xf numFmtId="0" fontId="4" fillId="2" borderId="1" xfId="20" applyFont="1" applyFill="1" applyBorder="1" applyAlignment="1">
      <alignment horizontal="left"/>
      <protection/>
    </xf>
    <xf numFmtId="0" fontId="4" fillId="2" borderId="2" xfId="20" applyFont="1" applyFill="1" applyBorder="1" applyAlignment="1">
      <alignment horizontal="center"/>
      <protection/>
    </xf>
    <xf numFmtId="0" fontId="4" fillId="2" borderId="3" xfId="20" applyFont="1" applyFill="1" applyBorder="1" applyAlignment="1">
      <alignment horizontal="centerContinuous"/>
      <protection/>
    </xf>
    <xf numFmtId="0" fontId="2" fillId="2" borderId="4" xfId="20" applyFont="1" applyFill="1" applyBorder="1" applyAlignment="1">
      <alignment horizontal="centerContinuous"/>
      <protection/>
    </xf>
    <xf numFmtId="0" fontId="4" fillId="2" borderId="5" xfId="20" applyFont="1" applyFill="1" applyBorder="1" applyAlignment="1">
      <alignment horizontal="center"/>
      <protection/>
    </xf>
    <xf numFmtId="0" fontId="4" fillId="2" borderId="6" xfId="20" applyFont="1" applyFill="1" applyBorder="1" applyAlignment="1">
      <alignment horizontal="left"/>
      <protection/>
    </xf>
    <xf numFmtId="0" fontId="2" fillId="2" borderId="7" xfId="20" applyFont="1" applyFill="1" applyBorder="1">
      <alignment/>
      <protection/>
    </xf>
    <xf numFmtId="49" fontId="4" fillId="2" borderId="7" xfId="20" applyNumberFormat="1" applyFont="1" applyFill="1" applyBorder="1" applyAlignment="1">
      <alignment horizontal="center"/>
      <protection/>
    </xf>
    <xf numFmtId="0" fontId="4" fillId="2" borderId="7" xfId="20" applyFont="1" applyFill="1" applyBorder="1" applyAlignment="1">
      <alignment horizontal="center"/>
      <protection/>
    </xf>
    <xf numFmtId="0" fontId="4" fillId="2" borderId="8" xfId="20" applyFont="1" applyFill="1" applyBorder="1">
      <alignment/>
      <protection/>
    </xf>
    <xf numFmtId="14" fontId="2" fillId="2" borderId="7" xfId="20" applyNumberFormat="1" applyFont="1" applyFill="1" applyBorder="1">
      <alignment/>
      <protection/>
    </xf>
    <xf numFmtId="0" fontId="4" fillId="2" borderId="7" xfId="20" applyFont="1" applyFill="1" applyBorder="1">
      <alignment/>
      <protection/>
    </xf>
    <xf numFmtId="0" fontId="4" fillId="0" borderId="9" xfId="20" applyFont="1" applyBorder="1" applyAlignment="1">
      <alignment horizontal="left"/>
      <protection/>
    </xf>
    <xf numFmtId="0" fontId="2" fillId="0" borderId="7" xfId="20" applyFont="1" applyBorder="1">
      <alignment/>
      <protection/>
    </xf>
    <xf numFmtId="0" fontId="5" fillId="0" borderId="7" xfId="20" applyFont="1" applyBorder="1" applyAlignment="1">
      <alignment horizontal="center"/>
      <protection/>
    </xf>
    <xf numFmtId="0" fontId="2" fillId="0" borderId="8" xfId="20" applyFont="1" applyBorder="1">
      <alignment/>
      <protection/>
    </xf>
    <xf numFmtId="0" fontId="4" fillId="2" borderId="1" xfId="20" applyFont="1" applyFill="1" applyBorder="1">
      <alignment/>
      <protection/>
    </xf>
    <xf numFmtId="3" fontId="6" fillId="2" borderId="10" xfId="20" applyNumberFormat="1" applyFont="1" applyFill="1" applyBorder="1">
      <alignment/>
      <protection/>
    </xf>
    <xf numFmtId="165" fontId="5" fillId="2" borderId="5" xfId="20" applyNumberFormat="1" applyFont="1" applyFill="1" applyBorder="1" applyAlignment="1">
      <alignment horizontal="right"/>
      <protection/>
    </xf>
    <xf numFmtId="165" fontId="6" fillId="0" borderId="0" xfId="20" applyNumberFormat="1" applyFont="1" applyBorder="1" applyAlignment="1">
      <alignment horizontal="right"/>
      <protection/>
    </xf>
    <xf numFmtId="0" fontId="4" fillId="2" borderId="11" xfId="20" applyFont="1" applyFill="1" applyBorder="1">
      <alignment/>
      <protection/>
    </xf>
    <xf numFmtId="3" fontId="6" fillId="2" borderId="12" xfId="20" applyNumberFormat="1" applyFont="1" applyFill="1" applyBorder="1">
      <alignment/>
      <protection/>
    </xf>
    <xf numFmtId="165" fontId="5" fillId="2" borderId="13" xfId="20" applyNumberFormat="1" applyFont="1" applyFill="1" applyBorder="1" applyAlignment="1">
      <alignment horizontal="right"/>
      <protection/>
    </xf>
    <xf numFmtId="165" fontId="6" fillId="0" borderId="0" xfId="20" applyNumberFormat="1" applyFont="1" applyFill="1" applyBorder="1" applyAlignment="1">
      <alignment horizontal="right"/>
      <protection/>
    </xf>
    <xf numFmtId="1" fontId="1" fillId="0" borderId="0" xfId="20" applyNumberFormat="1" applyFont="1" applyBorder="1">
      <alignment/>
      <protection/>
    </xf>
    <xf numFmtId="0" fontId="0" fillId="0" borderId="0" xfId="20" applyBorder="1">
      <alignment/>
      <protection/>
    </xf>
    <xf numFmtId="0" fontId="6" fillId="0" borderId="0" xfId="20" applyFont="1" applyFill="1" applyBorder="1" applyAlignment="1">
      <alignment horizontal="right"/>
      <protection/>
    </xf>
    <xf numFmtId="0" fontId="7" fillId="0" borderId="0" xfId="20" applyFont="1">
      <alignment/>
      <protection/>
    </xf>
    <xf numFmtId="3" fontId="6" fillId="0" borderId="14" xfId="20" applyNumberFormat="1" applyFont="1" applyFill="1" applyBorder="1">
      <alignment/>
      <protection/>
    </xf>
    <xf numFmtId="3" fontId="6" fillId="0" borderId="14" xfId="20" applyNumberFormat="1" applyFont="1" applyFill="1">
      <alignment/>
      <protection/>
    </xf>
    <xf numFmtId="3" fontId="1" fillId="0" borderId="14" xfId="20" applyNumberFormat="1" applyFont="1" applyFill="1">
      <alignment/>
      <protection/>
    </xf>
    <xf numFmtId="0" fontId="6" fillId="0" borderId="15" xfId="20" applyFont="1" applyFill="1" applyBorder="1">
      <alignment/>
      <protection/>
    </xf>
    <xf numFmtId="3" fontId="6" fillId="0" borderId="12" xfId="20" applyNumberFormat="1" applyFont="1" applyFill="1" applyBorder="1">
      <alignment/>
      <protection/>
    </xf>
    <xf numFmtId="165" fontId="5" fillId="0" borderId="13" xfId="20" applyNumberFormat="1" applyFont="1" applyFill="1" applyBorder="1">
      <alignment/>
      <protection/>
    </xf>
    <xf numFmtId="3" fontId="6" fillId="0" borderId="16" xfId="20" applyNumberFormat="1" applyFont="1" applyFill="1" applyBorder="1">
      <alignment/>
      <protection/>
    </xf>
    <xf numFmtId="3" fontId="6" fillId="0" borderId="10" xfId="20" applyNumberFormat="1" applyFont="1" applyFill="1" applyBorder="1">
      <alignment/>
      <protection/>
    </xf>
    <xf numFmtId="3" fontId="6" fillId="0" borderId="17" xfId="20" applyNumberFormat="1" applyFont="1" applyFill="1" applyBorder="1">
      <alignment/>
      <protection/>
    </xf>
    <xf numFmtId="165" fontId="5" fillId="0" borderId="5" xfId="20" applyNumberFormat="1" applyFont="1" applyFill="1" applyBorder="1">
      <alignment/>
      <protection/>
    </xf>
    <xf numFmtId="0" fontId="4" fillId="0" borderId="18" xfId="20" applyFont="1" applyFill="1" applyBorder="1">
      <alignment/>
      <protection/>
    </xf>
    <xf numFmtId="0" fontId="4" fillId="0" borderId="19" xfId="20" applyFont="1" applyFill="1" applyBorder="1">
      <alignment/>
      <protection/>
    </xf>
    <xf numFmtId="3" fontId="6" fillId="0" borderId="20" xfId="20" applyNumberFormat="1" applyFont="1" applyFill="1" applyBorder="1">
      <alignment/>
      <protection/>
    </xf>
    <xf numFmtId="165" fontId="5" fillId="0" borderId="21" xfId="20" applyNumberFormat="1" applyFont="1" applyFill="1" applyBorder="1" applyAlignment="1">
      <alignment horizontal="right"/>
      <protection/>
    </xf>
    <xf numFmtId="0" fontId="4" fillId="0" borderId="22" xfId="20" applyFont="1" applyFill="1" applyBorder="1">
      <alignment/>
      <protection/>
    </xf>
    <xf numFmtId="3" fontId="6" fillId="0" borderId="23" xfId="20" applyNumberFormat="1" applyFont="1" applyFill="1" applyBorder="1">
      <alignment/>
      <protection/>
    </xf>
    <xf numFmtId="165" fontId="5" fillId="0" borderId="24" xfId="20" applyNumberFormat="1" applyFont="1" applyFill="1" applyBorder="1" applyAlignment="1">
      <alignment horizontal="right"/>
      <protection/>
    </xf>
    <xf numFmtId="0" fontId="4" fillId="0" borderId="22" xfId="20" applyFont="1" applyFill="1" applyBorder="1">
      <alignment/>
      <protection/>
    </xf>
    <xf numFmtId="3" fontId="4" fillId="0" borderId="23" xfId="20" applyNumberFormat="1" applyFont="1" applyFill="1" applyBorder="1">
      <alignment/>
      <protection/>
    </xf>
    <xf numFmtId="165" fontId="8" fillId="0" borderId="24" xfId="20" applyNumberFormat="1" applyFont="1" applyFill="1" applyBorder="1">
      <alignment/>
      <protection/>
    </xf>
    <xf numFmtId="0" fontId="6" fillId="0" borderId="22" xfId="20" applyFont="1" applyFill="1" applyBorder="1">
      <alignment/>
      <protection/>
    </xf>
    <xf numFmtId="3" fontId="6" fillId="0" borderId="25" xfId="20" applyNumberFormat="1" applyFont="1" applyFill="1" applyBorder="1">
      <alignment/>
      <protection/>
    </xf>
    <xf numFmtId="3" fontId="6" fillId="0" borderId="26" xfId="20" applyNumberFormat="1" applyFont="1" applyFill="1" applyBorder="1">
      <alignment/>
      <protection/>
    </xf>
    <xf numFmtId="3" fontId="6" fillId="0" borderId="27" xfId="20" applyNumberFormat="1" applyFont="1" applyFill="1" applyBorder="1">
      <alignment/>
      <protection/>
    </xf>
    <xf numFmtId="0" fontId="5" fillId="0" borderId="28" xfId="20" applyFont="1" applyFill="1" applyBorder="1">
      <alignment/>
      <protection/>
    </xf>
    <xf numFmtId="0" fontId="4" fillId="0" borderId="19" xfId="20" applyFont="1" applyFill="1" applyBorder="1">
      <alignment/>
      <protection/>
    </xf>
    <xf numFmtId="3" fontId="6" fillId="0" borderId="29" xfId="20" applyNumberFormat="1" applyFont="1" applyFill="1" applyBorder="1">
      <alignment/>
      <protection/>
    </xf>
    <xf numFmtId="3" fontId="6" fillId="0" borderId="30" xfId="20" applyNumberFormat="1" applyFont="1" applyFill="1" applyBorder="1">
      <alignment/>
      <protection/>
    </xf>
    <xf numFmtId="3" fontId="4" fillId="0" borderId="31" xfId="20" applyNumberFormat="1" applyFont="1" applyFill="1" applyBorder="1">
      <alignment/>
      <protection/>
    </xf>
    <xf numFmtId="0" fontId="5" fillId="0" borderId="32" xfId="20" applyFont="1" applyFill="1" applyBorder="1">
      <alignment/>
      <protection/>
    </xf>
    <xf numFmtId="3" fontId="6" fillId="0" borderId="12" xfId="20" applyNumberFormat="1" applyFont="1" applyFill="1" applyBorder="1" applyAlignment="1">
      <alignment horizontal="right"/>
      <protection/>
    </xf>
    <xf numFmtId="3" fontId="6" fillId="0" borderId="7" xfId="20" applyNumberFormat="1" applyFont="1" applyFill="1" applyBorder="1">
      <alignment/>
      <protection/>
    </xf>
    <xf numFmtId="3" fontId="6" fillId="0" borderId="33" xfId="20" applyNumberFormat="1" applyFont="1" applyFill="1" applyBorder="1">
      <alignment/>
      <protection/>
    </xf>
    <xf numFmtId="3" fontId="6" fillId="0" borderId="10" xfId="20" applyNumberFormat="1" applyFont="1" applyFill="1" applyBorder="1" applyAlignment="1">
      <alignment horizontal="right"/>
      <protection/>
    </xf>
    <xf numFmtId="3" fontId="6" fillId="0" borderId="12" xfId="20" applyNumberFormat="1" applyFont="1" applyFill="1">
      <alignment/>
      <protection/>
    </xf>
    <xf numFmtId="3" fontId="6" fillId="0" borderId="34" xfId="20" applyNumberFormat="1" applyFont="1" applyFill="1">
      <alignment/>
      <protection/>
    </xf>
    <xf numFmtId="0" fontId="6" fillId="0" borderId="35" xfId="20" applyFont="1" applyFill="1" applyBorder="1">
      <alignment/>
      <protection/>
    </xf>
    <xf numFmtId="165" fontId="5" fillId="0" borderId="8" xfId="20" applyNumberFormat="1" applyFont="1" applyFill="1" applyBorder="1" applyAlignment="1">
      <alignment/>
      <protection/>
    </xf>
    <xf numFmtId="165" fontId="5" fillId="0" borderId="13" xfId="20" applyNumberFormat="1" applyFont="1" applyFill="1" applyBorder="1" applyAlignment="1">
      <alignment/>
      <protection/>
    </xf>
    <xf numFmtId="3" fontId="6" fillId="0" borderId="10" xfId="20" applyNumberFormat="1" applyFont="1" applyFill="1" applyBorder="1" applyAlignment="1">
      <alignment/>
      <protection/>
    </xf>
    <xf numFmtId="165" fontId="5" fillId="0" borderId="36" xfId="20" applyNumberFormat="1" applyFont="1" applyFill="1" applyBorder="1">
      <alignment/>
      <protection/>
    </xf>
    <xf numFmtId="0" fontId="6" fillId="0" borderId="37" xfId="20" applyFont="1" applyFill="1" applyBorder="1">
      <alignment/>
      <protection/>
    </xf>
    <xf numFmtId="0" fontId="6" fillId="0" borderId="38" xfId="20" applyFont="1" applyFill="1" applyBorder="1">
      <alignment/>
      <protection/>
    </xf>
    <xf numFmtId="165" fontId="5" fillId="0" borderId="8" xfId="20" applyNumberFormat="1" applyFont="1" applyFill="1" applyBorder="1">
      <alignment/>
      <protection/>
    </xf>
    <xf numFmtId="165" fontId="5" fillId="0" borderId="8" xfId="20" applyNumberFormat="1" applyFont="1" applyFill="1" applyBorder="1" applyAlignment="1">
      <alignment horizontal="right"/>
      <protection/>
    </xf>
    <xf numFmtId="165" fontId="5" fillId="0" borderId="13" xfId="20" applyNumberFormat="1" applyFont="1" applyFill="1" applyBorder="1" applyAlignment="1">
      <alignment horizontal="right"/>
      <protection/>
    </xf>
    <xf numFmtId="0" fontId="6" fillId="0" borderId="39" xfId="20" applyFont="1" applyFill="1" applyBorder="1">
      <alignment/>
      <protection/>
    </xf>
    <xf numFmtId="165" fontId="5" fillId="0" borderId="36" xfId="20" applyNumberFormat="1" applyFont="1" applyFill="1" applyBorder="1" applyAlignment="1">
      <alignment horizontal="right"/>
      <protection/>
    </xf>
    <xf numFmtId="0" fontId="0" fillId="0" borderId="0" xfId="20" applyFont="1">
      <alignment/>
      <protection/>
    </xf>
    <xf numFmtId="165" fontId="5" fillId="0" borderId="5" xfId="20" applyNumberFormat="1" applyFont="1" applyFill="1" applyBorder="1" applyAlignment="1">
      <alignment horizontal="left"/>
      <protection/>
    </xf>
    <xf numFmtId="165" fontId="5" fillId="0" borderId="40" xfId="20" applyNumberFormat="1" applyFont="1" applyFill="1" applyBorder="1" applyAlignment="1">
      <alignment horizontal="right"/>
      <protection/>
    </xf>
    <xf numFmtId="0" fontId="5" fillId="0" borderId="13" xfId="20" applyFont="1" applyFill="1" applyBorder="1" applyAlignment="1">
      <alignment horizontal="right"/>
      <protection/>
    </xf>
    <xf numFmtId="165" fontId="5" fillId="0" borderId="28" xfId="20" applyNumberFormat="1" applyFont="1" applyFill="1" applyBorder="1">
      <alignment/>
      <protection/>
    </xf>
    <xf numFmtId="0" fontId="6" fillId="0" borderId="18" xfId="20" applyFont="1" applyFill="1" applyBorder="1">
      <alignment/>
      <protection/>
    </xf>
    <xf numFmtId="0" fontId="6" fillId="0" borderId="41" xfId="20" applyFont="1" applyFill="1" applyBorder="1">
      <alignment/>
      <protection/>
    </xf>
    <xf numFmtId="0" fontId="4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right"/>
      <protection/>
    </xf>
    <xf numFmtId="165" fontId="6" fillId="0" borderId="0" xfId="20" applyNumberFormat="1" applyFont="1" applyFill="1" applyBorder="1" applyAlignment="1">
      <alignment horizontal="right"/>
      <protection/>
    </xf>
    <xf numFmtId="3" fontId="6" fillId="0" borderId="34" xfId="20" applyNumberFormat="1" applyFont="1" applyFill="1" applyBorder="1">
      <alignment/>
      <protection/>
    </xf>
    <xf numFmtId="3" fontId="6" fillId="0" borderId="27" xfId="20" applyNumberFormat="1" applyFont="1" applyFill="1" applyBorder="1">
      <alignment/>
      <protection/>
    </xf>
    <xf numFmtId="3" fontId="6" fillId="0" borderId="25" xfId="20" applyNumberFormat="1" applyFont="1" applyFill="1" applyBorder="1">
      <alignment/>
      <protection/>
    </xf>
    <xf numFmtId="0" fontId="11" fillId="0" borderId="0" xfId="20" applyFont="1">
      <alignment/>
      <protection/>
    </xf>
    <xf numFmtId="0" fontId="11" fillId="0" borderId="0" xfId="20" applyFont="1" applyAlignment="1">
      <alignment horizontal="right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XKopie - HČ rozp.04-tabulka verze 1 z 7.8.03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3.75390625" style="1" customWidth="1"/>
    <col min="2" max="6" width="8.25390625" style="1" customWidth="1"/>
    <col min="7" max="7" width="10.75390625" style="1" customWidth="1"/>
    <col min="8" max="8" width="13.75390625" style="1" customWidth="1"/>
    <col min="9" max="9" width="2.75390625" style="1" customWidth="1"/>
    <col min="10" max="16384" width="9.125" style="1" customWidth="1"/>
  </cols>
  <sheetData>
    <row r="1" spans="2:9" ht="12.75">
      <c r="B1" s="4"/>
      <c r="C1" s="4"/>
      <c r="D1" s="4"/>
      <c r="E1" s="4"/>
      <c r="F1" s="4"/>
      <c r="G1" s="4"/>
      <c r="H1" s="98" t="s">
        <v>52</v>
      </c>
      <c r="I1" s="6"/>
    </row>
    <row r="2" spans="1:9" ht="12.75">
      <c r="A2" s="97"/>
      <c r="B2" s="4"/>
      <c r="C2" s="4"/>
      <c r="D2" s="4"/>
      <c r="E2" s="4"/>
      <c r="F2" s="4"/>
      <c r="G2" s="4"/>
      <c r="H2" s="5"/>
      <c r="I2" s="6"/>
    </row>
    <row r="3" spans="1:9" ht="15">
      <c r="A3" s="3" t="s">
        <v>51</v>
      </c>
      <c r="B3" s="4"/>
      <c r="C3" s="4"/>
      <c r="D3" s="4"/>
      <c r="E3" s="4"/>
      <c r="F3" s="4"/>
      <c r="G3" s="4"/>
      <c r="H3" s="5"/>
      <c r="I3" s="6"/>
    </row>
    <row r="4" spans="1:9" ht="13.5" thickBot="1">
      <c r="A4" s="7"/>
      <c r="B4" s="7"/>
      <c r="C4" s="7"/>
      <c r="D4" s="7"/>
      <c r="E4" s="7"/>
      <c r="F4" s="7"/>
      <c r="G4" s="7"/>
      <c r="H4" s="2" t="s">
        <v>0</v>
      </c>
      <c r="I4" s="2"/>
    </row>
    <row r="5" spans="1:9" ht="12.75">
      <c r="A5" s="8" t="s">
        <v>1</v>
      </c>
      <c r="B5" s="9" t="s">
        <v>2</v>
      </c>
      <c r="C5" s="9" t="s">
        <v>3</v>
      </c>
      <c r="D5" s="10" t="s">
        <v>40</v>
      </c>
      <c r="E5" s="11"/>
      <c r="F5" s="11"/>
      <c r="G5" s="9" t="s">
        <v>4</v>
      </c>
      <c r="H5" s="12" t="s">
        <v>5</v>
      </c>
      <c r="I5" s="91"/>
    </row>
    <row r="6" spans="1:9" ht="12.75">
      <c r="A6" s="13"/>
      <c r="B6" s="14"/>
      <c r="C6" s="14"/>
      <c r="D6" s="15" t="s">
        <v>6</v>
      </c>
      <c r="E6" s="16" t="s">
        <v>7</v>
      </c>
      <c r="F6" s="16" t="s">
        <v>8</v>
      </c>
      <c r="G6" s="16" t="s">
        <v>9</v>
      </c>
      <c r="H6" s="17"/>
      <c r="I6" s="91"/>
    </row>
    <row r="7" spans="1:9" ht="12.75">
      <c r="A7" s="13"/>
      <c r="B7" s="18"/>
      <c r="C7" s="14"/>
      <c r="D7" s="15" t="s">
        <v>10</v>
      </c>
      <c r="E7" s="16" t="s">
        <v>11</v>
      </c>
      <c r="F7" s="16" t="s">
        <v>12</v>
      </c>
      <c r="G7" s="19"/>
      <c r="H7" s="17"/>
      <c r="I7" s="91"/>
    </row>
    <row r="8" spans="1:9" ht="13.5" thickBot="1">
      <c r="A8" s="20"/>
      <c r="B8" s="7"/>
      <c r="C8" s="21"/>
      <c r="D8" s="21"/>
      <c r="E8" s="22"/>
      <c r="F8" s="21"/>
      <c r="G8" s="21"/>
      <c r="H8" s="23"/>
      <c r="I8" s="92"/>
    </row>
    <row r="9" spans="1:9" ht="12.75">
      <c r="A9" s="24" t="s">
        <v>13</v>
      </c>
      <c r="B9" s="25"/>
      <c r="C9" s="25"/>
      <c r="D9" s="25"/>
      <c r="E9" s="25"/>
      <c r="F9" s="25"/>
      <c r="G9" s="25"/>
      <c r="H9" s="26"/>
      <c r="I9" s="27"/>
    </row>
    <row r="10" spans="1:9" ht="13.5" thickBot="1">
      <c r="A10" s="28" t="s">
        <v>41</v>
      </c>
      <c r="B10" s="29">
        <v>464429</v>
      </c>
      <c r="C10" s="29">
        <v>384930</v>
      </c>
      <c r="D10" s="29">
        <v>28055</v>
      </c>
      <c r="E10" s="29">
        <v>107829</v>
      </c>
      <c r="F10" s="29">
        <v>249046</v>
      </c>
      <c r="G10" s="29">
        <v>79499</v>
      </c>
      <c r="H10" s="30"/>
      <c r="I10" s="27"/>
    </row>
    <row r="11" spans="1:9" ht="12.75">
      <c r="A11" s="46" t="s">
        <v>30</v>
      </c>
      <c r="B11" s="43"/>
      <c r="C11" s="43"/>
      <c r="D11" s="43"/>
      <c r="E11" s="43"/>
      <c r="F11" s="43"/>
      <c r="G11" s="43"/>
      <c r="H11" s="45"/>
      <c r="I11" s="31"/>
    </row>
    <row r="12" spans="1:10" ht="13.5" thickBot="1">
      <c r="A12" s="47" t="s">
        <v>14</v>
      </c>
      <c r="B12" s="48">
        <v>523921</v>
      </c>
      <c r="C12" s="48">
        <v>425422</v>
      </c>
      <c r="D12" s="48">
        <v>67646</v>
      </c>
      <c r="E12" s="48">
        <v>74156</v>
      </c>
      <c r="F12" s="48">
        <v>283620</v>
      </c>
      <c r="G12" s="48">
        <v>98499</v>
      </c>
      <c r="H12" s="49"/>
      <c r="I12" s="31"/>
      <c r="J12" s="32"/>
    </row>
    <row r="13" spans="1:9" ht="12.75">
      <c r="A13" s="39" t="s">
        <v>15</v>
      </c>
      <c r="B13" s="40">
        <v>1214360</v>
      </c>
      <c r="C13" s="40">
        <f aca="true" t="shared" si="0" ref="C13:C20">D13+E13+F13</f>
        <v>110960</v>
      </c>
      <c r="D13" s="40">
        <v>0</v>
      </c>
      <c r="E13" s="40">
        <f>35000+2400+73560</f>
        <v>110960</v>
      </c>
      <c r="F13" s="40">
        <v>0</v>
      </c>
      <c r="G13" s="40">
        <f aca="true" t="shared" si="1" ref="G13:G20">B13-C13</f>
        <v>1103400</v>
      </c>
      <c r="H13" s="41" t="s">
        <v>16</v>
      </c>
      <c r="I13" s="31"/>
    </row>
    <row r="14" spans="1:9" ht="12.75">
      <c r="A14" s="39" t="s">
        <v>17</v>
      </c>
      <c r="B14" s="40">
        <v>187928</v>
      </c>
      <c r="C14" s="40">
        <f t="shared" si="0"/>
        <v>186428</v>
      </c>
      <c r="D14" s="40">
        <v>9860</v>
      </c>
      <c r="E14" s="40">
        <v>0</v>
      </c>
      <c r="F14" s="40">
        <v>176568</v>
      </c>
      <c r="G14" s="40">
        <f t="shared" si="1"/>
        <v>1500</v>
      </c>
      <c r="H14" s="41"/>
      <c r="I14" s="31"/>
    </row>
    <row r="15" spans="1:9" ht="12.75">
      <c r="A15" s="39" t="s">
        <v>18</v>
      </c>
      <c r="B15" s="40">
        <v>10000</v>
      </c>
      <c r="C15" s="40">
        <f t="shared" si="0"/>
        <v>35700</v>
      </c>
      <c r="D15" s="40">
        <v>0</v>
      </c>
      <c r="E15" s="40">
        <v>0</v>
      </c>
      <c r="F15" s="40">
        <v>35700</v>
      </c>
      <c r="G15" s="40">
        <f t="shared" si="1"/>
        <v>-25700</v>
      </c>
      <c r="H15" s="41" t="s">
        <v>19</v>
      </c>
      <c r="I15" s="31"/>
    </row>
    <row r="16" spans="1:9" ht="12.75">
      <c r="A16" s="77" t="s">
        <v>20</v>
      </c>
      <c r="B16" s="36">
        <v>800</v>
      </c>
      <c r="C16" s="36">
        <f t="shared" si="0"/>
        <v>1190</v>
      </c>
      <c r="D16" s="36">
        <v>0</v>
      </c>
      <c r="E16" s="36">
        <v>1190</v>
      </c>
      <c r="F16" s="36">
        <v>0</v>
      </c>
      <c r="G16" s="36">
        <f t="shared" si="1"/>
        <v>-390</v>
      </c>
      <c r="H16" s="76" t="s">
        <v>21</v>
      </c>
      <c r="I16" s="31"/>
    </row>
    <row r="17" spans="1:9" ht="13.5" thickBot="1">
      <c r="A17" s="78" t="s">
        <v>42</v>
      </c>
      <c r="B17" s="42">
        <v>0</v>
      </c>
      <c r="C17" s="42">
        <f t="shared" si="0"/>
        <v>3000</v>
      </c>
      <c r="D17" s="42">
        <v>0</v>
      </c>
      <c r="E17" s="42">
        <v>3000</v>
      </c>
      <c r="F17" s="42">
        <v>0</v>
      </c>
      <c r="G17" s="42">
        <f t="shared" si="1"/>
        <v>-3000</v>
      </c>
      <c r="H17" s="79"/>
      <c r="I17" s="31"/>
    </row>
    <row r="18" spans="1:10" ht="12.75">
      <c r="A18" s="89" t="s">
        <v>48</v>
      </c>
      <c r="B18" s="75">
        <v>265500</v>
      </c>
      <c r="C18" s="69">
        <f t="shared" si="0"/>
        <v>205120</v>
      </c>
      <c r="D18" s="75">
        <v>0</v>
      </c>
      <c r="E18" s="43">
        <v>0</v>
      </c>
      <c r="F18" s="43">
        <v>205120</v>
      </c>
      <c r="G18" s="43">
        <f t="shared" si="1"/>
        <v>60380</v>
      </c>
      <c r="H18" s="85"/>
      <c r="I18" s="93"/>
      <c r="J18" s="33"/>
    </row>
    <row r="19" spans="1:9" ht="12.75">
      <c r="A19" s="82" t="s">
        <v>47</v>
      </c>
      <c r="B19" s="38">
        <f>234225+4100+0</f>
        <v>238325</v>
      </c>
      <c r="C19" s="38">
        <f t="shared" si="0"/>
        <v>139967</v>
      </c>
      <c r="D19" s="38">
        <f>10200+16000</f>
        <v>26200</v>
      </c>
      <c r="E19" s="38">
        <f>38612+64000</f>
        <v>102612</v>
      </c>
      <c r="F19" s="38">
        <f>155+11000</f>
        <v>11155</v>
      </c>
      <c r="G19" s="38">
        <f t="shared" si="1"/>
        <v>98358</v>
      </c>
      <c r="H19" s="83"/>
      <c r="I19" s="31"/>
    </row>
    <row r="20" spans="1:9" ht="12.75">
      <c r="A20" s="72" t="s">
        <v>46</v>
      </c>
      <c r="B20" s="44">
        <v>600000</v>
      </c>
      <c r="C20" s="44">
        <f t="shared" si="0"/>
        <v>78300</v>
      </c>
      <c r="D20" s="44">
        <v>0</v>
      </c>
      <c r="E20" s="44">
        <v>78300</v>
      </c>
      <c r="F20" s="44">
        <v>0</v>
      </c>
      <c r="G20" s="44">
        <f t="shared" si="1"/>
        <v>521700</v>
      </c>
      <c r="H20" s="86"/>
      <c r="I20" s="31"/>
    </row>
    <row r="21" spans="1:9" ht="13.5" thickBot="1">
      <c r="A21" s="78" t="s">
        <v>22</v>
      </c>
      <c r="B21" s="42"/>
      <c r="C21" s="42"/>
      <c r="D21" s="42"/>
      <c r="E21" s="42"/>
      <c r="F21" s="42"/>
      <c r="G21" s="42"/>
      <c r="H21" s="80"/>
      <c r="I21" s="31"/>
    </row>
    <row r="22" spans="1:9" ht="13.5" thickBot="1">
      <c r="A22" s="50" t="s">
        <v>39</v>
      </c>
      <c r="B22" s="51">
        <f aca="true" t="shared" si="2" ref="B22:G22">SUM(B18:B21)</f>
        <v>1103825</v>
      </c>
      <c r="C22" s="51">
        <f t="shared" si="2"/>
        <v>423387</v>
      </c>
      <c r="D22" s="51">
        <f t="shared" si="2"/>
        <v>26200</v>
      </c>
      <c r="E22" s="51">
        <f t="shared" si="2"/>
        <v>180912</v>
      </c>
      <c r="F22" s="51">
        <f t="shared" si="2"/>
        <v>216275</v>
      </c>
      <c r="G22" s="51">
        <f t="shared" si="2"/>
        <v>680438</v>
      </c>
      <c r="H22" s="52"/>
      <c r="I22" s="31"/>
    </row>
    <row r="23" spans="1:9" ht="12.75">
      <c r="A23" s="78" t="s">
        <v>49</v>
      </c>
      <c r="B23" s="42">
        <v>214</v>
      </c>
      <c r="C23" s="42">
        <f>D23+E23+F23</f>
        <v>0</v>
      </c>
      <c r="D23" s="42">
        <v>0</v>
      </c>
      <c r="E23" s="42">
        <v>0</v>
      </c>
      <c r="F23" s="42">
        <v>0</v>
      </c>
      <c r="G23" s="42">
        <f>B23-C23</f>
        <v>214</v>
      </c>
      <c r="H23" s="80"/>
      <c r="I23" s="31"/>
    </row>
    <row r="24" spans="1:9" ht="12.75">
      <c r="A24" s="78" t="s">
        <v>50</v>
      </c>
      <c r="B24" s="42"/>
      <c r="C24" s="42"/>
      <c r="D24" s="42"/>
      <c r="E24" s="42"/>
      <c r="F24" s="42"/>
      <c r="G24" s="42"/>
      <c r="H24" s="80"/>
      <c r="I24" s="31"/>
    </row>
    <row r="25" spans="1:9" ht="12.75">
      <c r="A25" s="72" t="s">
        <v>31</v>
      </c>
      <c r="B25" s="44">
        <v>500</v>
      </c>
      <c r="C25" s="44">
        <f aca="true" t="shared" si="3" ref="C25:C31">D25+E25+F25</f>
        <v>0</v>
      </c>
      <c r="D25" s="44">
        <v>0</v>
      </c>
      <c r="E25" s="44">
        <v>0</v>
      </c>
      <c r="F25" s="44">
        <v>0</v>
      </c>
      <c r="G25" s="44">
        <f aca="true" t="shared" si="4" ref="G25:G31">B25-C25</f>
        <v>500</v>
      </c>
      <c r="H25" s="86"/>
      <c r="I25" s="31"/>
    </row>
    <row r="26" spans="1:9" ht="12.75">
      <c r="A26" s="77" t="s">
        <v>33</v>
      </c>
      <c r="B26" s="36">
        <v>376773</v>
      </c>
      <c r="C26" s="36">
        <f t="shared" si="3"/>
        <v>43885</v>
      </c>
      <c r="D26" s="36">
        <v>42000</v>
      </c>
      <c r="E26" s="36">
        <v>1885</v>
      </c>
      <c r="F26" s="36">
        <v>0</v>
      </c>
      <c r="G26" s="36">
        <f t="shared" si="4"/>
        <v>332888</v>
      </c>
      <c r="H26" s="83"/>
      <c r="I26" s="31"/>
    </row>
    <row r="27" spans="1:9" ht="12.75">
      <c r="A27" s="39" t="s">
        <v>34</v>
      </c>
      <c r="B27" s="94">
        <v>14350</v>
      </c>
      <c r="C27" s="71">
        <f t="shared" si="3"/>
        <v>4390</v>
      </c>
      <c r="D27" s="94">
        <v>3720</v>
      </c>
      <c r="E27" s="94">
        <v>170</v>
      </c>
      <c r="F27" s="94">
        <v>500</v>
      </c>
      <c r="G27" s="40">
        <f t="shared" si="4"/>
        <v>9960</v>
      </c>
      <c r="H27" s="87"/>
      <c r="I27" s="34"/>
    </row>
    <row r="28" spans="1:9" ht="12.75">
      <c r="A28" s="39" t="s">
        <v>35</v>
      </c>
      <c r="B28" s="40">
        <v>2140</v>
      </c>
      <c r="C28" s="70">
        <f t="shared" si="3"/>
        <v>0</v>
      </c>
      <c r="D28" s="40">
        <v>0</v>
      </c>
      <c r="E28" s="40">
        <v>0</v>
      </c>
      <c r="F28" s="40">
        <v>0</v>
      </c>
      <c r="G28" s="36">
        <f t="shared" si="4"/>
        <v>2140</v>
      </c>
      <c r="H28" s="81"/>
      <c r="I28" s="31"/>
    </row>
    <row r="29" spans="1:9" ht="12.75">
      <c r="A29" s="77" t="s">
        <v>44</v>
      </c>
      <c r="B29" s="36">
        <v>1800</v>
      </c>
      <c r="C29" s="37">
        <f t="shared" si="3"/>
        <v>0</v>
      </c>
      <c r="D29" s="36">
        <v>0</v>
      </c>
      <c r="E29" s="36">
        <v>0</v>
      </c>
      <c r="F29" s="36">
        <v>0</v>
      </c>
      <c r="G29" s="68">
        <f t="shared" si="4"/>
        <v>1800</v>
      </c>
      <c r="H29" s="83"/>
      <c r="I29" s="31"/>
    </row>
    <row r="30" spans="1:9" ht="12.75">
      <c r="A30" s="77" t="s">
        <v>36</v>
      </c>
      <c r="B30" s="36">
        <v>1700</v>
      </c>
      <c r="C30" s="36">
        <f t="shared" si="3"/>
        <v>0</v>
      </c>
      <c r="D30" s="36">
        <v>0</v>
      </c>
      <c r="E30" s="36">
        <v>0</v>
      </c>
      <c r="F30" s="36">
        <v>0</v>
      </c>
      <c r="G30" s="68">
        <f t="shared" si="4"/>
        <v>1700</v>
      </c>
      <c r="H30" s="83"/>
      <c r="I30" s="31"/>
    </row>
    <row r="31" spans="1:9" ht="12.75">
      <c r="A31" s="78" t="s">
        <v>23</v>
      </c>
      <c r="B31" s="42">
        <v>0</v>
      </c>
      <c r="C31" s="42">
        <f t="shared" si="3"/>
        <v>1637000</v>
      </c>
      <c r="D31" s="42">
        <v>0</v>
      </c>
      <c r="E31" s="42">
        <v>1637000</v>
      </c>
      <c r="F31" s="42">
        <v>0</v>
      </c>
      <c r="G31" s="67">
        <f t="shared" si="4"/>
        <v>-1637000</v>
      </c>
      <c r="H31" s="80"/>
      <c r="I31" s="31"/>
    </row>
    <row r="32" spans="1:9" ht="12.75">
      <c r="A32" s="39" t="s">
        <v>24</v>
      </c>
      <c r="B32" s="40"/>
      <c r="C32" s="70"/>
      <c r="D32" s="40"/>
      <c r="E32" s="40"/>
      <c r="F32" s="40"/>
      <c r="G32" s="40"/>
      <c r="H32" s="81"/>
      <c r="I32" s="31"/>
    </row>
    <row r="33" spans="1:9" ht="12.75">
      <c r="A33" s="77" t="s">
        <v>32</v>
      </c>
      <c r="B33" s="36">
        <v>0</v>
      </c>
      <c r="C33" s="36">
        <f>D33+E33+F33</f>
        <v>17072</v>
      </c>
      <c r="D33" s="36">
        <v>0</v>
      </c>
      <c r="E33" s="36">
        <v>17072</v>
      </c>
      <c r="F33" s="36">
        <v>0</v>
      </c>
      <c r="G33" s="68">
        <f>B33-C33</f>
        <v>-17072</v>
      </c>
      <c r="H33" s="83"/>
      <c r="I33" s="31"/>
    </row>
    <row r="34" spans="1:9" ht="12.75">
      <c r="A34" s="78" t="s">
        <v>25</v>
      </c>
      <c r="B34" s="42">
        <v>0</v>
      </c>
      <c r="C34" s="42">
        <f>D34+E34+F34</f>
        <v>200000</v>
      </c>
      <c r="D34" s="42">
        <v>0</v>
      </c>
      <c r="E34" s="42">
        <v>200000</v>
      </c>
      <c r="F34" s="42">
        <v>0</v>
      </c>
      <c r="G34" s="67">
        <f>B34-C34</f>
        <v>-200000</v>
      </c>
      <c r="H34" s="80"/>
      <c r="I34" s="31"/>
    </row>
    <row r="35" spans="1:9" ht="12.75">
      <c r="A35" s="39" t="s">
        <v>26</v>
      </c>
      <c r="B35" s="40"/>
      <c r="C35" s="70"/>
      <c r="D35" s="40"/>
      <c r="E35" s="40"/>
      <c r="F35" s="40"/>
      <c r="G35" s="40"/>
      <c r="H35" s="81"/>
      <c r="I35" s="31"/>
    </row>
    <row r="36" spans="1:9" ht="12.75">
      <c r="A36" s="72" t="s">
        <v>27</v>
      </c>
      <c r="B36" s="42">
        <v>0</v>
      </c>
      <c r="C36" s="42">
        <f>E36+F36</f>
        <v>195000</v>
      </c>
      <c r="D36" s="42">
        <v>0</v>
      </c>
      <c r="E36" s="42">
        <v>97500</v>
      </c>
      <c r="F36" s="42">
        <v>97500</v>
      </c>
      <c r="G36" s="67">
        <f>B36-C36</f>
        <v>-195000</v>
      </c>
      <c r="H36" s="73" t="s">
        <v>29</v>
      </c>
      <c r="I36" s="31"/>
    </row>
    <row r="37" spans="1:9" ht="13.5" thickBot="1">
      <c r="A37" s="39"/>
      <c r="B37" s="66"/>
      <c r="C37" s="66"/>
      <c r="D37" s="66"/>
      <c r="E37" s="66"/>
      <c r="F37" s="66"/>
      <c r="G37" s="66"/>
      <c r="H37" s="74" t="s">
        <v>28</v>
      </c>
      <c r="I37" s="31"/>
    </row>
    <row r="38" spans="1:9" ht="13.5" thickBot="1">
      <c r="A38" s="53" t="s">
        <v>38</v>
      </c>
      <c r="B38" s="54">
        <f aca="true" t="shared" si="5" ref="B38:G38">B10+B12+B13+B14+B15+B16+B17+B22+B23+B25+B26+B27+B28+B29+B30+B31+B33+B34+B36</f>
        <v>3902740</v>
      </c>
      <c r="C38" s="54">
        <f t="shared" si="5"/>
        <v>3668364</v>
      </c>
      <c r="D38" s="54">
        <f t="shared" si="5"/>
        <v>177481</v>
      </c>
      <c r="E38" s="54">
        <f t="shared" si="5"/>
        <v>2431674</v>
      </c>
      <c r="F38" s="54">
        <f t="shared" si="5"/>
        <v>1059209</v>
      </c>
      <c r="G38" s="54">
        <f t="shared" si="5"/>
        <v>234376</v>
      </c>
      <c r="H38" s="55"/>
      <c r="I38" s="31"/>
    </row>
    <row r="39" spans="1:9" ht="13.5" thickBot="1">
      <c r="A39" s="90" t="s">
        <v>43</v>
      </c>
      <c r="B39" s="95">
        <v>850000</v>
      </c>
      <c r="C39" s="59">
        <f>E39+F39</f>
        <v>850000</v>
      </c>
      <c r="D39" s="95">
        <v>0</v>
      </c>
      <c r="E39" s="95">
        <v>850000</v>
      </c>
      <c r="F39" s="96">
        <v>0</v>
      </c>
      <c r="G39" s="59">
        <f>B39-C39</f>
        <v>0</v>
      </c>
      <c r="H39" s="88"/>
      <c r="I39" s="31"/>
    </row>
    <row r="40" spans="1:10" ht="13.5" thickBot="1">
      <c r="A40" s="56" t="s">
        <v>37</v>
      </c>
      <c r="B40" s="57"/>
      <c r="C40" s="57"/>
      <c r="D40" s="57"/>
      <c r="E40" s="57"/>
      <c r="F40" s="58"/>
      <c r="G40" s="59">
        <f>G38*0.2</f>
        <v>46875.200000000004</v>
      </c>
      <c r="H40" s="60"/>
      <c r="I40" s="34"/>
      <c r="J40" s="84"/>
    </row>
    <row r="41" spans="1:9" ht="13.5" thickBot="1">
      <c r="A41" s="61" t="s">
        <v>45</v>
      </c>
      <c r="B41" s="62"/>
      <c r="C41" s="62"/>
      <c r="D41" s="62"/>
      <c r="E41" s="62"/>
      <c r="F41" s="63"/>
      <c r="G41" s="64">
        <f>G38-G40</f>
        <v>187500.8</v>
      </c>
      <c r="H41" s="65"/>
      <c r="I41" s="34"/>
    </row>
    <row r="44" ht="12.75">
      <c r="A44" s="35"/>
    </row>
    <row r="71" ht="12.75" customHeight="1"/>
  </sheetData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</cp:lastModifiedBy>
  <cp:lastPrinted>2008-11-05T10:38:54Z</cp:lastPrinted>
  <dcterms:created xsi:type="dcterms:W3CDTF">1997-01-24T11:07:25Z</dcterms:created>
  <dcterms:modified xsi:type="dcterms:W3CDTF">2008-11-28T09:08:16Z</dcterms:modified>
  <cp:category/>
  <cp:version/>
  <cp:contentType/>
  <cp:contentStatus/>
</cp:coreProperties>
</file>