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8700" windowWidth="15180" windowHeight="8730" activeTab="0"/>
  </bookViews>
  <sheets>
    <sheet name="sumář" sheetId="1" r:id="rId1"/>
    <sheet name="gymnázia" sheetId="2" r:id="rId2"/>
    <sheet name="SOŠ" sheetId="3" r:id="rId3"/>
    <sheet name="VOŠ" sheetId="4" r:id="rId4"/>
    <sheet name="Spec. " sheetId="5" r:id="rId5"/>
    <sheet name="SOU" sheetId="6" r:id="rId6"/>
    <sheet name="PPP,DM,DD ŠJ" sheetId="7" r:id="rId7"/>
    <sheet name="ZUŠ, HŠ" sheetId="8" r:id="rId8"/>
    <sheet name="DDM" sheetId="9" r:id="rId9"/>
    <sheet name="limity HMP" sheetId="10" r:id="rId10"/>
  </sheets>
  <definedNames>
    <definedName name="_xlnm.Print_Titles" localSheetId="8">'DDM'!$B:$C</definedName>
    <definedName name="_xlnm.Print_Titles" localSheetId="1">'gymnázia'!$B:$B</definedName>
    <definedName name="_xlnm.Print_Titles" localSheetId="2">'SOŠ'!$A:$A</definedName>
    <definedName name="_xlnm.Print_Titles" localSheetId="5">'SOU'!$A:$C</definedName>
    <definedName name="_xlnm.Print_Titles" localSheetId="0">'sumář'!$B:$B</definedName>
    <definedName name="_xlnm.Print_Titles" localSheetId="3">'VOŠ'!$A:$B</definedName>
  </definedNames>
  <calcPr fullCalcOnLoad="1"/>
</workbook>
</file>

<file path=xl/sharedStrings.xml><?xml version="1.0" encoding="utf-8"?>
<sst xmlns="http://schemas.openxmlformats.org/spreadsheetml/2006/main" count="584" uniqueCount="301">
  <si>
    <t>počet zam.</t>
  </si>
  <si>
    <t>platy celkem</t>
  </si>
  <si>
    <t>OON celkem</t>
  </si>
  <si>
    <t>odvody celkem</t>
  </si>
  <si>
    <t>přímé ONIV</t>
  </si>
  <si>
    <t>Přímé NIV celkem</t>
  </si>
  <si>
    <t>NIV celkem</t>
  </si>
  <si>
    <t>celkem</t>
  </si>
  <si>
    <t>platy</t>
  </si>
  <si>
    <t>odvody</t>
  </si>
  <si>
    <t xml:space="preserve">provoz </t>
  </si>
  <si>
    <t>CELKEM</t>
  </si>
  <si>
    <t>Celkem</t>
  </si>
  <si>
    <t>Škola celkem</t>
  </si>
  <si>
    <t>počet prac.</t>
  </si>
  <si>
    <t>§ 3112</t>
  </si>
  <si>
    <t>§ 3114</t>
  </si>
  <si>
    <t>§ 3124</t>
  </si>
  <si>
    <t>Speciální školy</t>
  </si>
  <si>
    <t>Základní škola praktická a Praktická škola Karla Herforta,fakultní škola Pedagogické fakulty UK, Praha 1, Josefská 4</t>
  </si>
  <si>
    <t>Základní škola a Mateřská škola při Všeobecné fakultní nemocnici, Praha 2, Ke Karlovu 2</t>
  </si>
  <si>
    <t>Základní škola praktická a Praktická škola, Praha 2, Vinohradská 54</t>
  </si>
  <si>
    <t>Gymnázium, Základní škola a Mateřská škola pro sluchově postižené, Praha 2, Ječná 27</t>
  </si>
  <si>
    <t>Základní škola Zahrádka, Praha 3, U Zásobní zahrady 8</t>
  </si>
  <si>
    <t xml:space="preserve"> Základní škola Zahrádka, Praha 3, U Zásobní zahrady 8</t>
  </si>
  <si>
    <t>Základní škola a střední škola waldorfská (Praha 4, Křejpského 1501)</t>
  </si>
  <si>
    <t>Základní škola a Střední škola, Praha 4, Kupeckého 576</t>
  </si>
  <si>
    <t>Základní škola a Mateřská škola při Fakultní Thomayerově nemocnici, Praha 4, Vídeňská 800</t>
  </si>
  <si>
    <t>Základní škola, Praha 4, Boleslavova 1</t>
  </si>
  <si>
    <t>Mateřská škola speciální, Praha 4, Na Lysinách 6</t>
  </si>
  <si>
    <t>Střední škola Aloyse Klara (Praha 4, Vídeňská 28)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</si>
  <si>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</si>
  <si>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</si>
  <si>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</si>
  <si>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praktická a Základní škola speciální, Praha 5, Pod Radnicí 5</t>
  </si>
  <si>
    <t>Základní škola praktická a Základní škola speciální Lužiny, Praha 5, Trávníčkova 1743</t>
  </si>
  <si>
    <t>Základní škola a Mateřská škola při FN Motol, Praha 5, V Úvalu 1</t>
  </si>
  <si>
    <t>Gymnázium pro zrakově postižené a Střední odborná škola pro zrakově postižené, Praha 5, Radlická 115</t>
  </si>
  <si>
    <t>Základní škola pro žáky se specifickými poruchami učení, Praha 6-Řepy, U Boroviček 1</t>
  </si>
  <si>
    <t>Základní škola praktická, Praha 6, Vokovická 3</t>
  </si>
  <si>
    <t>Základní škola speciální, Praha 6, Rooseveltova 8</t>
  </si>
  <si>
    <t>Mateřská škola speciální, Praha 8, Drahaňská 7</t>
  </si>
  <si>
    <t>Mateřská škola speciální, Praha 8, Štíbrova 1691</t>
  </si>
  <si>
    <t>Základní škola logopedická a Základní škola praktická, Praha 8, Libčická 399</t>
  </si>
  <si>
    <t>Základní škola a Mateřská škola, Praha 8, Za Invalidovnou 3</t>
  </si>
  <si>
    <t>Základní škola a Mateřská škola při Fakultní nemocnici Bulovka, Praha 8, Budínova 2</t>
  </si>
  <si>
    <t>Základní škola při psychiatrické léčebně, Praha 8, Ústavní 91</t>
  </si>
  <si>
    <t>Mateřská škola speciální, Základní škola praktická a Základní škola speciální, Praha 9, Bártlova 83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</si>
  <si>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</si>
  <si>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</si>
  <si>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</si>
  <si>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škola, Praha 10, Vachkova 941</t>
  </si>
  <si>
    <t>Základní škola logopedická a Mateřská škola logopedická, Praha 10, Moskevská 29</t>
  </si>
  <si>
    <t>Základní škola a Střední škola pro žáky se specifickými poruchami chování (Praha 5, Na Zlíchově 19)</t>
  </si>
  <si>
    <t>Základní škola speciální, Praha 10, Starostrašnická 45</t>
  </si>
  <si>
    <t>Jedličkův ústav a Mateřská škola a Základní škola a Střední škola (Praha 2, V Pevnosti 4)</t>
  </si>
  <si>
    <t>§ 3123</t>
  </si>
  <si>
    <t>§</t>
  </si>
  <si>
    <t>limit prac.</t>
  </si>
  <si>
    <t xml:space="preserve">Střední odborné učiliště obchodní, Praha 2, Belgická 29 </t>
  </si>
  <si>
    <t>00549185</t>
  </si>
  <si>
    <t>Odborné učiliště Vyšehrad (Praha 2, Vratislavova 6/31 )</t>
  </si>
  <si>
    <t>Střední škola technická, Praha 4, Zelený Pruh 1294</t>
  </si>
  <si>
    <t>Střední odborné učiliště, Praha 4, Ohradní 57</t>
  </si>
  <si>
    <t>Střední odborné učiliště potravinářské, Praha 4 - Písnice, Libušská 320/111</t>
  </si>
  <si>
    <t>00639214</t>
  </si>
  <si>
    <t>Střední odborná škola a Střední odborné učiliště, Praha 5, Drtinova 3</t>
  </si>
  <si>
    <t>Střední škola umělecká a řemeslná (Praha 5, Nový Zlíchov 1/1063)</t>
  </si>
  <si>
    <t>Střední odborné učiliště, Praha-Radotín (Praha 5- Radotín, Pod Klapicí 11/15)</t>
  </si>
  <si>
    <t>00638846</t>
  </si>
  <si>
    <t>Střední škola dostihového sportu a jezdectví (Praha 5 - Velká Chuchle, U Závodiště 325/1)</t>
  </si>
  <si>
    <t>00069621</t>
  </si>
  <si>
    <t>Střední odborná škola civilního letectví, Praha - Ruzyně (Praha 6 - Ruzyně, K Letišti 278)</t>
  </si>
  <si>
    <t>00639494</t>
  </si>
  <si>
    <t>Integrovaná střední škola, Praha 8, Náhorní 1</t>
  </si>
  <si>
    <t>Odborné učiliště a Praktická škola, Praha 8, Chabařovická 4/1125</t>
  </si>
  <si>
    <t>Střední odborné učiliště kadeřnické, Praha 8, Karlínské nám. 8/225</t>
  </si>
  <si>
    <t>00639028</t>
  </si>
  <si>
    <t>Vyšší odborná škola a Střední škola slaboproudé elektrotech. (Praha 9-Vysočany, Novovysočanská 48/280)</t>
  </si>
  <si>
    <t>Střední odborná škola logistických služeb, Praha 9, Učňovská 1/100</t>
  </si>
  <si>
    <t>00639516</t>
  </si>
  <si>
    <t>Střední odborné učiliště gastronomie  a podnikání (Praha 9, Za Černým Mostem 3/362)</t>
  </si>
  <si>
    <t>Střední odborná škola stavební a zahradnická, Praha 9, Učňovská 1</t>
  </si>
  <si>
    <t>00300268</t>
  </si>
  <si>
    <t>Střední odborná škola  pro administrativu EU, Praha 9, Lipí 1911</t>
  </si>
  <si>
    <t>Střední odborné učiliště služeb, Praha 9, Novovysočanská 5</t>
  </si>
  <si>
    <t>00639265</t>
  </si>
  <si>
    <t>Střední škola-Centrum odborné přípravy technickohospodářské, Praha 9, Poděbradská 1/179</t>
  </si>
  <si>
    <t>Střední průmyslová škola na Proseku (Praha 9, Novoborská 2)</t>
  </si>
  <si>
    <t>Střední odborná škola  a Střední odborné učiliště, Praha - Čakovice (Praha 9-Čakovice, Ke Stadionu 623)</t>
  </si>
  <si>
    <t>00638871</t>
  </si>
  <si>
    <t>Střední odborná škola a Střední odborné učiliště, Praha 10, Weilova 4</t>
  </si>
  <si>
    <t>00497070</t>
  </si>
  <si>
    <t>Střední odborné učiliště gastronomie (Praha 10,U Krbu 521)</t>
  </si>
  <si>
    <t>Střední škola elektrotechniky a strojírenství (Praha 10, Jesenická 1)</t>
  </si>
  <si>
    <t>00639133</t>
  </si>
  <si>
    <t>Středisko praktického vyučování, Praha 5, Seydlerova 2451</t>
  </si>
  <si>
    <t>00639184</t>
  </si>
  <si>
    <t>3125</t>
  </si>
  <si>
    <t>SOU</t>
  </si>
  <si>
    <t>v tis. Kč</t>
  </si>
  <si>
    <t xml:space="preserve">§ 3146 </t>
  </si>
  <si>
    <t xml:space="preserve"> Přímé NIV celkem</t>
  </si>
  <si>
    <t>Pedagog. psychologické poradny</t>
  </si>
  <si>
    <t>Pedagogicko-psychologická poradna pro Prahu 1,2 a 4 (Praha 10, Francouzská 56/260)</t>
  </si>
  <si>
    <t>Pedagogicko-psychologická poradna pro Prahu 11 a 12  (Praha 4, Vejvanovského 1610)</t>
  </si>
  <si>
    <t>Pedagogicko-psychologická poradna pro Prahu 5  (Praha 5- Stodůlky, Kuncova 1/1580)</t>
  </si>
  <si>
    <t>Pedagogicko-psychologická poradna pro Prahu 6 (Praha 6,  Vokovická 3/32)</t>
  </si>
  <si>
    <t>Pedagogicko-psychologická poradna pro Prahu 7 a 8 (Praha 8, Šiškova 2)</t>
  </si>
  <si>
    <t xml:space="preserve">Pedagogicko-psychologická poradna pro Prahu 10 (Praha 10- Zahradní město, Jabloňová 3141/30a) </t>
  </si>
  <si>
    <t>Pedagogicko-psychologická poradna pro Prahu 3 a 9 (Praha 3, Lucemburská 40/1856)</t>
  </si>
  <si>
    <t>§ 3147</t>
  </si>
  <si>
    <t>Domovy mládeže</t>
  </si>
  <si>
    <t>Domov mládeže a školní jídelna, Praha 2, Neklanova 32</t>
  </si>
  <si>
    <t>Domov mládeže a školní jídelna,  Praha 6-Dejvice, Studentská 10</t>
  </si>
  <si>
    <t>Domov mládeže a školní jídelna, Praha 8, Pobřežní 6</t>
  </si>
  <si>
    <t>Domov mládeže a školní jídelna, Praha 9, Lovosická 42</t>
  </si>
  <si>
    <t>00638706</t>
  </si>
  <si>
    <t xml:space="preserve">§ 4322 </t>
  </si>
  <si>
    <t>Dětské domovy</t>
  </si>
  <si>
    <t xml:space="preserve">Dětský domov a Školní jídelna, Praha 9-Klánovice, Smržovská 77 </t>
  </si>
  <si>
    <t>Dětský domov a Školní jídelna,  Praha 9-Dolní Počernice, Národních hrdinů 1</t>
  </si>
  <si>
    <t>00067563</t>
  </si>
  <si>
    <t>§ 3142</t>
  </si>
  <si>
    <t>Školní jídelna</t>
  </si>
  <si>
    <t>Školní jídelna, Praha 5-Smíchov, Štefánikova 11/235</t>
  </si>
  <si>
    <t>§3231</t>
  </si>
  <si>
    <t>OON</t>
  </si>
  <si>
    <t>ONIV přím.</t>
  </si>
  <si>
    <t xml:space="preserve">Základní umělecké školy </t>
  </si>
  <si>
    <t>Základní umělecká škola, Praha 1, U půjčovny 4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</si>
  <si>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</si>
  <si>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</si>
  <si>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</si>
  <si>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</si>
  <si>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</si>
  <si>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4, Dunická 3136</t>
  </si>
  <si>
    <t>Základní umělecká škola, Praha 4 - Nusle, Lounských 4/129</t>
  </si>
  <si>
    <t>Základní umělecká škola Klementa Slavického, Praha - Radotín, Zderazská 6</t>
  </si>
  <si>
    <t>Základní umělecká škola, Praha 5 - Košíře, Na Popelce 18</t>
  </si>
  <si>
    <t>Základní umělecká škola, Praha 5 - Stodůlky, k Brance 72</t>
  </si>
  <si>
    <t>Základní umělecká škola Charlotty Masarykové, Praha 6 - Veleslavín, Veleslavínská 32</t>
  </si>
  <si>
    <t>Základní umělecká škola, Praha 6, Na Alejí 28/1879</t>
  </si>
  <si>
    <t>Základní umělecká škola Jana Hanuše,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</si>
  <si>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</si>
  <si>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</si>
  <si>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</si>
  <si>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Učńovská 1</t>
  </si>
  <si>
    <t>Základní umělecká škola, Praha 9, Ratibořická 30</t>
  </si>
  <si>
    <t>Základní umělecká škola Marie Podvalové, Praha 9-Čakovice, Cukrovarská 1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</si>
  <si>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</si>
  <si>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</si>
  <si>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</si>
  <si>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</si>
  <si>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 3121</t>
  </si>
  <si>
    <t xml:space="preserve">Gymnázia </t>
  </si>
  <si>
    <t>Gymnázium profesora Jana Patočky, Praha 1, Jindřišská 36</t>
  </si>
  <si>
    <t>Gymnázium Jiřího Gutha-Jarkovského, Praha 1, Truhlářská 22</t>
  </si>
  <si>
    <t>Gymnázium, Praha 2, Botičská 1</t>
  </si>
  <si>
    <t>Gymnázium Na Pražačce, Praha 3, Nad Ohradou 23</t>
  </si>
  <si>
    <t>Gymnázium Karla Sladkovského, Praha 3, Sladkovského nám. 8</t>
  </si>
  <si>
    <t>Gymnázium Elišky Krásnohorské, Praha 4-Michle, Ohradní 55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</si>
  <si>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</si>
  <si>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</si>
  <si>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</si>
  <si>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</si>
  <si>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</si>
  <si>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</si>
  <si>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</si>
  <si>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</si>
  <si>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Gymnázium M. Horákové, Praha 4, Na Planině 1393</t>
  </si>
  <si>
    <t>75151073</t>
  </si>
  <si>
    <t>Gymnázium Jaroslava Heyrovského, Praha 5, Mezi Školami 2475</t>
  </si>
  <si>
    <t>Gymnázium Oty Pavla, Praha 5, Loučanská 520</t>
  </si>
  <si>
    <t>Gymnázium Christiana Dopplera, Praha 5-Smíchov, Zborovská 45/621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</si>
  <si>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</si>
  <si>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</si>
  <si>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</si>
  <si>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</si>
  <si>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</si>
  <si>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</si>
  <si>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</si>
  <si>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</si>
  <si>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</si>
  <si>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</si>
  <si>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</si>
  <si>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2250</t>
  </si>
  <si>
    <t>Gymnázium, Praha 9, Špitálská 2</t>
  </si>
  <si>
    <t>Gymnázium Čakovice, Praha 9, nám. 25.března 100</t>
  </si>
  <si>
    <t>Gymnázium, Praha 10, Přípotoční 1337</t>
  </si>
  <si>
    <t>Gymnázium, Praha 10, Omská 1300</t>
  </si>
  <si>
    <t>Gymnázium, Praha 10, Voděradská 2</t>
  </si>
  <si>
    <t>Akademické gymnázium, škola hlavního města Prahy, Praha 1, Štěpánská 22</t>
  </si>
  <si>
    <t>Gymnázium Jana  Nerudy, škola hlavního města Prahy, Praha 1, Hellichova 3</t>
  </si>
  <si>
    <t>§3421</t>
  </si>
  <si>
    <t>ONIV přímé</t>
  </si>
  <si>
    <t>Domy dětí a mládeže</t>
  </si>
  <si>
    <t>Dům dětí a mládeže Praha 2, Slezská 21/920</t>
  </si>
  <si>
    <t>Dům dětí a mládeže Praha 3 - Ulita, Na Balkáně 100</t>
  </si>
  <si>
    <t>Dům dětí a mládeže Praha 4 - Hobby centrum 4, Bartákova 37</t>
  </si>
  <si>
    <t>Dům dětí a mládeže Praha 12 - Modřany, Herrmannova 2016/24</t>
  </si>
  <si>
    <t>Dům dětí a mládeže Jižní Město, Praha 4, Šalounova 2024</t>
  </si>
  <si>
    <t>Dům dětí a mládeže, Praha 5, Štefánikova 11</t>
  </si>
  <si>
    <t>Dům dětí a mládeže, Praha 6-Řepy, U Boroviček 1</t>
  </si>
  <si>
    <t>Dům dětí a mládeže, Praha 6 - Suchdol, Rohová 7</t>
  </si>
  <si>
    <t>Dům dětí a mládeže, Praha 7, Šimáčkova 16</t>
  </si>
  <si>
    <t>Dům dětí a mládeže, Praha 8, Přemyšlenská 1102</t>
  </si>
  <si>
    <t>Dům dětí a mládeže, Praha 9, Měšická 720</t>
  </si>
  <si>
    <t>Dům dětí a mládeže - Dům UM, Praha 10, Pod Strašnickou vinicí 23</t>
  </si>
  <si>
    <t>Dům dětí a mládeže hlavního města Prahy, Praha 8 - Karlín, Karlínské náměstí 7</t>
  </si>
  <si>
    <t>tis. Kč</t>
  </si>
  <si>
    <t>0064289</t>
  </si>
  <si>
    <t>§ 3239</t>
  </si>
  <si>
    <t xml:space="preserve">Hudební škola hlavního města Prahy, základní umělecká škola,  Praha 3, Komenského náměstí 9 </t>
  </si>
  <si>
    <t>Střední odborné školy</t>
  </si>
  <si>
    <t>Obchodní akademie, Praha 1, Dušní 7</t>
  </si>
  <si>
    <t>Masarykova střední škola chemická, Praha 1, Křemencova 12</t>
  </si>
  <si>
    <t>Střední průmyslová škola sdělovací techniky, Praha 1, Panská 3/856</t>
  </si>
  <si>
    <t>Střední průmyslová škola stavební, Praha 1, Dušní 17/900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</si>
  <si>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</si>
  <si>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</si>
  <si>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</si>
  <si>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 Dr.Edvarda Beneše, střední odborná škola, Praha 2, Resslova 8</t>
  </si>
  <si>
    <t>Českoslovanská akademie obchodní, střední odborná škola, Praha 2, Resslova 5</t>
  </si>
  <si>
    <t>Obchodní akademie, Praha 2, Vinohradská 38</t>
  </si>
  <si>
    <t>Obchodní akademie, Praha 3, Kubelíkova 37</t>
  </si>
  <si>
    <t>Střední odborná škola, Praha 3, U Vinohradského hřbitova 3</t>
  </si>
  <si>
    <t>Obchodní akademie, Praha 4, Svatoslavova 333</t>
  </si>
  <si>
    <t>Střední průmyslová škola stavební Josefa Gočára, Praha 4, Družstevní ochoz 3</t>
  </si>
  <si>
    <t>Konzervatoř Duncan centre, Praha 4, Branická 41</t>
  </si>
  <si>
    <t>Střední škola - Waldorfské lyceum (Praha 4, Křejpského 1501)</t>
  </si>
  <si>
    <t>Smíchovská střední průmyslová škola, Praha 5, Preslova 25</t>
  </si>
  <si>
    <t>Obchodní akademie, Praha 6, Krupkovo náměstí 4</t>
  </si>
  <si>
    <t>Obchodní akademie Holešovice (Praha 7, Jablonského 3/333)</t>
  </si>
  <si>
    <t>Obchodní akademie, Praha 8, Hovorčovická 1281</t>
  </si>
  <si>
    <t>Střední průmyslová škola zeměměřická, Praha 9, Pod Táborem 300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</si>
  <si>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</si>
  <si>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</si>
  <si>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</si>
  <si>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Střední zdravotnická škola, Praha 10, Ruská 91</t>
  </si>
  <si>
    <t>Hotelová škola, Praha 10, Vršovická 43</t>
  </si>
  <si>
    <t>Střední průmyslová škola strojnická, škola hlavního města Prahy, Praha1, Betlémská 4/287</t>
  </si>
  <si>
    <t>§ 3122 a § 3126</t>
  </si>
  <si>
    <t>§ 3150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</si>
  <si>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</si>
  <si>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</si>
  <si>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</si>
  <si>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</si>
  <si>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</si>
  <si>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</si>
  <si>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</si>
  <si>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ekonomických studií a Střední průmyslová škola potravinářských technologií, Praha 2, Podskalská 10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</si>
  <si>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</si>
  <si>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</si>
  <si>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Vyšší odborná škola informačních služeb, Praha 4, Pacovská 350</t>
  </si>
  <si>
    <t>Vyšší odborná škola zdravotnická a Střední zdravotnická škola, Praha 4, 5.května 51</t>
  </si>
  <si>
    <t>00638722</t>
  </si>
  <si>
    <t>Konzervatoř a Vyšší odborná škola Jaroslava Ježka, Praha 4 - Braník, Roškotova 4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</si>
  <si>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</si>
  <si>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</si>
  <si>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Vyšší odborná škola ekonomická a Obchodní akademie, Praha 8, Kollárova 5</t>
  </si>
  <si>
    <t>Vyšší odborná škola sociálně právní, Praha 10, Jasmínová 3166/37a</t>
  </si>
  <si>
    <t>přímé NIV celkem</t>
  </si>
  <si>
    <t>Gymnázia</t>
  </si>
  <si>
    <t>Střední školy</t>
  </si>
  <si>
    <t>VOŠ</t>
  </si>
  <si>
    <t>Speciály</t>
  </si>
  <si>
    <t>PP poradny</t>
  </si>
  <si>
    <t>Školní jídelny</t>
  </si>
  <si>
    <t>ZUŠ</t>
  </si>
  <si>
    <t>DDM</t>
  </si>
  <si>
    <t>Celkem PO HMP</t>
  </si>
  <si>
    <t>Hotelová škola Radlická (Praha 5, Radlická 115)</t>
  </si>
  <si>
    <t>Malostranské gymnázium, Praha 1, Josefská 7</t>
  </si>
  <si>
    <t>IČ</t>
  </si>
  <si>
    <t>Základní umělecká škola, Praha 5, Štefánikova 19</t>
  </si>
  <si>
    <t xml:space="preserve">Název zařízení </t>
  </si>
  <si>
    <t>Název zařízení</t>
  </si>
  <si>
    <t>Název a adresa zařízení</t>
  </si>
  <si>
    <t>§ 3122, 3126</t>
  </si>
  <si>
    <t>Základní škola pro zrakově postižené, Praha 2, nám. Míru 19</t>
  </si>
  <si>
    <t>Základní škola praktická a Střední škola, Praha 4, Kupeckého 576</t>
  </si>
  <si>
    <t>Základní škola praktická a základní škola speciální, Praha 4, Ružinovská 2017</t>
  </si>
  <si>
    <t>Záklákladní škola praktická, Praha 5, nám. Osvoboditelů 1368</t>
  </si>
  <si>
    <t>Základní škola pro žáky se specifickými poruchami učení, Praha 6 - Řepy, U Boroviček 1</t>
  </si>
  <si>
    <t>Základní škola logopedická a Mateřská logopedická škola, Praha 10, Moskevská 29</t>
  </si>
  <si>
    <t xml:space="preserve">Název a adresa zařízení </t>
  </si>
  <si>
    <t>Návrh na rok 2010</t>
  </si>
  <si>
    <t>Hudební škola</t>
  </si>
  <si>
    <t>Návrh závazných ukazatelů rozpočtu a počtu zaměstnanců škol a školských zařízení</t>
  </si>
  <si>
    <t>zřizovaných hlavním městem Prahou na rok 2010</t>
  </si>
  <si>
    <t xml:space="preserve">Název zařízení                                                                               </t>
  </si>
  <si>
    <t xml:space="preserve">Název zařízení                                                                             </t>
  </si>
  <si>
    <t>3144</t>
  </si>
  <si>
    <t>Návrh limitu prostředků na platy a počtu zaměstnanců z prostředků HMP na rok 2010</t>
  </si>
  <si>
    <t>Návrh limitu</t>
  </si>
  <si>
    <t>počtu zaměst.</t>
  </si>
  <si>
    <t>Jedličkův ústav a Mateřská škola a Základní škola a Střední škola  (Praha 2,          V Pevnosti 4)</t>
  </si>
  <si>
    <t>prostřed. na platy</t>
  </si>
  <si>
    <t xml:space="preserve">v tis. Kč </t>
  </si>
  <si>
    <t xml:space="preserve">Příloha č. 6 k usnesení Zastupitelstva HMP č.    ze dne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</si>
</sst>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0" fontId="0" fillId="0" borderId="4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165" fontId="3" fillId="0" borderId="5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1" xfId="0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right"/>
    </xf>
    <xf numFmtId="165" fontId="0" fillId="0" borderId="13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3" fillId="0" borderId="16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Border="1" applyAlignment="1">
      <alignment/>
    </xf>
    <xf numFmtId="165" fontId="0" fillId="0" borderId="19" xfId="0" applyNumberForma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wrapText="1"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0" fillId="0" borderId="4" xfId="0" applyNumberFormat="1" applyFill="1" applyBorder="1" applyAlignment="1">
      <alignment wrapText="1"/>
    </xf>
    <xf numFmtId="1" fontId="0" fillId="0" borderId="1" xfId="0" applyNumberFormat="1" applyFill="1" applyBorder="1" applyAlignment="1">
      <alignment/>
    </xf>
    <xf numFmtId="165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28" xfId="0" applyNumberFormat="1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9" xfId="0" applyFill="1" applyBorder="1" applyAlignment="1">
      <alignment wrapText="1"/>
    </xf>
    <xf numFmtId="165" fontId="0" fillId="0" borderId="29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2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23" xfId="0" applyNumberFormat="1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0" fillId="0" borderId="32" xfId="0" applyBorder="1" applyAlignment="1">
      <alignment/>
    </xf>
    <xf numFmtId="1" fontId="0" fillId="0" borderId="35" xfId="0" applyNumberFormat="1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7" xfId="0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49" fontId="0" fillId="0" borderId="33" xfId="0" applyNumberFormat="1" applyFill="1" applyBorder="1" applyAlignment="1">
      <alignment horizontal="right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6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0" fillId="0" borderId="32" xfId="0" applyFill="1" applyBorder="1" applyAlignment="1">
      <alignment vertical="center"/>
    </xf>
    <xf numFmtId="49" fontId="0" fillId="0" borderId="39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35" xfId="0" applyFill="1" applyBorder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" fontId="0" fillId="0" borderId="7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5" fontId="0" fillId="0" borderId="9" xfId="0" applyNumberFormat="1" applyFill="1" applyBorder="1" applyAlignment="1">
      <alignment wrapText="1"/>
    </xf>
    <xf numFmtId="1" fontId="0" fillId="0" borderId="10" xfId="0" applyNumberFormat="1" applyFill="1" applyBorder="1" applyAlignment="1">
      <alignment/>
    </xf>
    <xf numFmtId="0" fontId="0" fillId="0" borderId="40" xfId="0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1" fontId="0" fillId="0" borderId="1" xfId="0" applyNumberFormat="1" applyFill="1" applyBorder="1" applyAlignment="1">
      <alignment horizontal="right"/>
    </xf>
    <xf numFmtId="1" fontId="0" fillId="0" borderId="33" xfId="0" applyNumberFormat="1" applyFill="1" applyBorder="1" applyAlignment="1">
      <alignment horizontal="right"/>
    </xf>
    <xf numFmtId="165" fontId="0" fillId="0" borderId="11" xfId="0" applyNumberFormat="1" applyFill="1" applyBorder="1" applyAlignment="1">
      <alignment wrapText="1"/>
    </xf>
    <xf numFmtId="1" fontId="0" fillId="0" borderId="19" xfId="0" applyNumberFormat="1" applyFill="1" applyBorder="1" applyAlignment="1">
      <alignment horizontal="right"/>
    </xf>
    <xf numFmtId="1" fontId="0" fillId="0" borderId="34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3" xfId="0" applyBorder="1" applyAlignment="1">
      <alignment/>
    </xf>
    <xf numFmtId="165" fontId="0" fillId="0" borderId="0" xfId="0" applyNumberFormat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5" fontId="8" fillId="0" borderId="42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7" fillId="0" borderId="4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9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/>
    </xf>
    <xf numFmtId="165" fontId="10" fillId="0" borderId="5" xfId="0" applyNumberFormat="1" applyFont="1" applyFill="1" applyBorder="1" applyAlignment="1">
      <alignment/>
    </xf>
    <xf numFmtId="165" fontId="10" fillId="0" borderId="16" xfId="0" applyNumberFormat="1" applyFont="1" applyFill="1" applyBorder="1" applyAlignment="1">
      <alignment/>
    </xf>
    <xf numFmtId="165" fontId="10" fillId="0" borderId="45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4" fillId="0" borderId="2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65" fontId="14" fillId="0" borderId="24" xfId="0" applyNumberFormat="1" applyFont="1" applyFill="1" applyBorder="1" applyAlignment="1">
      <alignment/>
    </xf>
    <xf numFmtId="165" fontId="14" fillId="0" borderId="25" xfId="0" applyNumberFormat="1" applyFont="1" applyFill="1" applyBorder="1" applyAlignment="1">
      <alignment/>
    </xf>
    <xf numFmtId="165" fontId="14" fillId="0" borderId="28" xfId="0" applyNumberFormat="1" applyFont="1" applyFill="1" applyBorder="1" applyAlignment="1">
      <alignment/>
    </xf>
    <xf numFmtId="164" fontId="14" fillId="0" borderId="23" xfId="0" applyNumberFormat="1" applyFont="1" applyBorder="1" applyAlignment="1">
      <alignment horizontal="center" wrapText="1"/>
    </xf>
    <xf numFmtId="3" fontId="14" fillId="0" borderId="40" xfId="0" applyNumberFormat="1" applyFont="1" applyBorder="1" applyAlignment="1">
      <alignment horizontal="center" wrapText="1"/>
    </xf>
    <xf numFmtId="3" fontId="14" fillId="0" borderId="46" xfId="0" applyNumberFormat="1" applyFont="1" applyBorder="1" applyAlignment="1">
      <alignment horizontal="center" wrapText="1"/>
    </xf>
    <xf numFmtId="0" fontId="14" fillId="0" borderId="6" xfId="0" applyFont="1" applyFill="1" applyBorder="1" applyAlignment="1">
      <alignment/>
    </xf>
    <xf numFmtId="0" fontId="14" fillId="0" borderId="24" xfId="0" applyFont="1" applyBorder="1" applyAlignment="1">
      <alignment vertical="center" wrapText="1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left" wrapText="1"/>
    </xf>
    <xf numFmtId="164" fontId="13" fillId="0" borderId="4" xfId="0" applyNumberFormat="1" applyFont="1" applyFill="1" applyBorder="1" applyAlignment="1">
      <alignment/>
    </xf>
    <xf numFmtId="165" fontId="13" fillId="0" borderId="1" xfId="0" applyNumberFormat="1" applyFont="1" applyFill="1" applyBorder="1" applyAlignment="1">
      <alignment/>
    </xf>
    <xf numFmtId="165" fontId="13" fillId="0" borderId="2" xfId="0" applyNumberFormat="1" applyFont="1" applyFill="1" applyBorder="1" applyAlignment="1">
      <alignment/>
    </xf>
    <xf numFmtId="165" fontId="13" fillId="0" borderId="4" xfId="0" applyNumberFormat="1" applyFont="1" applyFill="1" applyBorder="1" applyAlignment="1">
      <alignment/>
    </xf>
    <xf numFmtId="165" fontId="13" fillId="0" borderId="23" xfId="0" applyNumberFormat="1" applyFont="1" applyFill="1" applyBorder="1" applyAlignment="1">
      <alignment/>
    </xf>
    <xf numFmtId="165" fontId="13" fillId="0" borderId="40" xfId="0" applyNumberFormat="1" applyFont="1" applyFill="1" applyBorder="1" applyAlignment="1">
      <alignment/>
    </xf>
    <xf numFmtId="165" fontId="13" fillId="0" borderId="46" xfId="0" applyNumberFormat="1" applyFont="1" applyFill="1" applyBorder="1" applyAlignment="1">
      <alignment/>
    </xf>
    <xf numFmtId="165" fontId="14" fillId="0" borderId="6" xfId="0" applyNumberFormat="1" applyFont="1" applyFill="1" applyBorder="1" applyAlignment="1">
      <alignment wrapText="1"/>
    </xf>
    <xf numFmtId="164" fontId="14" fillId="0" borderId="23" xfId="0" applyNumberFormat="1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1" fontId="13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/>
    </xf>
    <xf numFmtId="165" fontId="13" fillId="0" borderId="48" xfId="0" applyNumberFormat="1" applyFont="1" applyFill="1" applyBorder="1" applyAlignment="1">
      <alignment/>
    </xf>
    <xf numFmtId="1" fontId="13" fillId="0" borderId="40" xfId="0" applyNumberFormat="1" applyFont="1" applyFill="1" applyBorder="1" applyAlignment="1">
      <alignment/>
    </xf>
    <xf numFmtId="0" fontId="13" fillId="0" borderId="44" xfId="0" applyFont="1" applyFill="1" applyBorder="1" applyAlignment="1">
      <alignment/>
    </xf>
    <xf numFmtId="165" fontId="14" fillId="0" borderId="20" xfId="0" applyNumberFormat="1" applyFont="1" applyFill="1" applyBorder="1" applyAlignment="1">
      <alignment wrapText="1"/>
    </xf>
    <xf numFmtId="0" fontId="14" fillId="0" borderId="46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left" wrapText="1"/>
    </xf>
    <xf numFmtId="165" fontId="13" fillId="0" borderId="11" xfId="0" applyNumberFormat="1" applyFont="1" applyFill="1" applyBorder="1" applyAlignment="1">
      <alignment/>
    </xf>
    <xf numFmtId="165" fontId="13" fillId="0" borderId="19" xfId="0" applyNumberFormat="1" applyFont="1" applyFill="1" applyBorder="1" applyAlignment="1">
      <alignment/>
    </xf>
    <xf numFmtId="165" fontId="13" fillId="0" borderId="14" xfId="0" applyNumberFormat="1" applyFont="1" applyFill="1" applyBorder="1" applyAlignment="1">
      <alignment/>
    </xf>
    <xf numFmtId="165" fontId="14" fillId="0" borderId="17" xfId="0" applyNumberFormat="1" applyFont="1" applyFill="1" applyBorder="1" applyAlignment="1">
      <alignment/>
    </xf>
    <xf numFmtId="165" fontId="14" fillId="0" borderId="5" xfId="0" applyNumberFormat="1" applyFont="1" applyFill="1" applyBorder="1" applyAlignment="1">
      <alignment/>
    </xf>
    <xf numFmtId="165" fontId="14" fillId="0" borderId="16" xfId="0" applyNumberFormat="1" applyFont="1" applyFill="1" applyBorder="1" applyAlignment="1">
      <alignment/>
    </xf>
    <xf numFmtId="165" fontId="14" fillId="0" borderId="36" xfId="0" applyNumberFormat="1" applyFont="1" applyFill="1" applyBorder="1" applyAlignment="1">
      <alignment/>
    </xf>
    <xf numFmtId="165" fontId="14" fillId="0" borderId="49" xfId="0" applyNumberFormat="1" applyFont="1" applyFill="1" applyBorder="1" applyAlignment="1">
      <alignment/>
    </xf>
    <xf numFmtId="1" fontId="0" fillId="0" borderId="6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14" fillId="0" borderId="23" xfId="0" applyNumberFormat="1" applyFont="1" applyBorder="1" applyAlignment="1">
      <alignment horizontal="center" wrapText="1"/>
    </xf>
    <xf numFmtId="165" fontId="14" fillId="0" borderId="40" xfId="0" applyNumberFormat="1" applyFont="1" applyBorder="1" applyAlignment="1">
      <alignment horizontal="center" wrapText="1"/>
    </xf>
    <xf numFmtId="165" fontId="14" fillId="0" borderId="46" xfId="0" applyNumberFormat="1" applyFont="1" applyBorder="1" applyAlignment="1">
      <alignment horizontal="center" wrapText="1"/>
    </xf>
    <xf numFmtId="165" fontId="14" fillId="0" borderId="24" xfId="0" applyNumberFormat="1" applyFont="1" applyBorder="1" applyAlignment="1">
      <alignment horizontal="center" wrapText="1"/>
    </xf>
    <xf numFmtId="165" fontId="14" fillId="0" borderId="25" xfId="0" applyNumberFormat="1" applyFont="1" applyBorder="1" applyAlignment="1">
      <alignment horizontal="center" wrapText="1"/>
    </xf>
    <xf numFmtId="165" fontId="14" fillId="0" borderId="19" xfId="0" applyNumberFormat="1" applyFont="1" applyBorder="1" applyAlignment="1">
      <alignment horizontal="center" wrapText="1"/>
    </xf>
    <xf numFmtId="165" fontId="14" fillId="0" borderId="28" xfId="0" applyNumberFormat="1" applyFont="1" applyBorder="1" applyAlignment="1">
      <alignment horizontal="center" wrapText="1"/>
    </xf>
    <xf numFmtId="1" fontId="0" fillId="0" borderId="50" xfId="0" applyNumberFormat="1" applyFill="1" applyBorder="1" applyAlignment="1">
      <alignment/>
    </xf>
    <xf numFmtId="1" fontId="0" fillId="0" borderId="51" xfId="0" applyNumberFormat="1" applyFill="1" applyBorder="1" applyAlignment="1">
      <alignment/>
    </xf>
    <xf numFmtId="165" fontId="14" fillId="0" borderId="11" xfId="0" applyNumberFormat="1" applyFont="1" applyBorder="1" applyAlignment="1">
      <alignment horizontal="center" wrapText="1"/>
    </xf>
    <xf numFmtId="165" fontId="14" fillId="0" borderId="14" xfId="0" applyNumberFormat="1" applyFont="1" applyBorder="1" applyAlignment="1">
      <alignment horizontal="center" wrapText="1"/>
    </xf>
    <xf numFmtId="0" fontId="14" fillId="0" borderId="27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23" xfId="0" applyFont="1" applyFill="1" applyBorder="1" applyAlignment="1">
      <alignment horizontal="center" wrapText="1"/>
    </xf>
    <xf numFmtId="0" fontId="14" fillId="0" borderId="6" xfId="0" applyFont="1" applyBorder="1" applyAlignment="1">
      <alignment/>
    </xf>
    <xf numFmtId="0" fontId="14" fillId="0" borderId="20" xfId="0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5" xfId="0" applyNumberFormat="1" applyFont="1" applyFill="1" applyBorder="1" applyAlignment="1">
      <alignment/>
    </xf>
    <xf numFmtId="165" fontId="14" fillId="0" borderId="44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/>
    </xf>
    <xf numFmtId="3" fontId="13" fillId="0" borderId="29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165" fontId="13" fillId="0" borderId="47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5" fontId="13" fillId="0" borderId="52" xfId="0" applyNumberFormat="1" applyFont="1" applyFill="1" applyBorder="1" applyAlignment="1">
      <alignment/>
    </xf>
    <xf numFmtId="164" fontId="13" fillId="0" borderId="48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wrapText="1"/>
    </xf>
    <xf numFmtId="0" fontId="14" fillId="0" borderId="40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wrapText="1"/>
    </xf>
    <xf numFmtId="0" fontId="14" fillId="0" borderId="54" xfId="0" applyFont="1" applyFill="1" applyBorder="1" applyAlignment="1">
      <alignment horizontal="center" wrapText="1"/>
    </xf>
    <xf numFmtId="165" fontId="14" fillId="0" borderId="54" xfId="0" applyNumberFormat="1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4" fillId="0" borderId="6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4" fillId="0" borderId="36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165" fontId="14" fillId="0" borderId="17" xfId="0" applyNumberFormat="1" applyFont="1" applyFill="1" applyBorder="1" applyAlignment="1">
      <alignment/>
    </xf>
    <xf numFmtId="165" fontId="14" fillId="0" borderId="5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165" fontId="14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164" fontId="14" fillId="0" borderId="23" xfId="0" applyNumberFormat="1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/>
    </xf>
    <xf numFmtId="164" fontId="14" fillId="0" borderId="24" xfId="0" applyNumberFormat="1" applyFont="1" applyFill="1" applyBorder="1" applyAlignment="1">
      <alignment/>
    </xf>
    <xf numFmtId="165" fontId="14" fillId="0" borderId="20" xfId="0" applyNumberFormat="1" applyFont="1" applyFill="1" applyBorder="1" applyAlignment="1">
      <alignment/>
    </xf>
    <xf numFmtId="165" fontId="14" fillId="0" borderId="49" xfId="0" applyNumberFormat="1" applyFont="1" applyFill="1" applyBorder="1" applyAlignment="1">
      <alignment/>
    </xf>
    <xf numFmtId="0" fontId="14" fillId="0" borderId="23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3" fillId="0" borderId="27" xfId="0" applyFont="1" applyBorder="1" applyAlignment="1">
      <alignment/>
    </xf>
    <xf numFmtId="0" fontId="13" fillId="0" borderId="32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36" xfId="0" applyFont="1" applyBorder="1" applyAlignment="1">
      <alignment/>
    </xf>
    <xf numFmtId="165" fontId="14" fillId="0" borderId="17" xfId="0" applyNumberFormat="1" applyFont="1" applyBorder="1" applyAlignment="1">
      <alignment/>
    </xf>
    <xf numFmtId="165" fontId="14" fillId="0" borderId="5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6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57" xfId="0" applyFont="1" applyFill="1" applyBorder="1" applyAlignment="1">
      <alignment/>
    </xf>
    <xf numFmtId="0" fontId="14" fillId="0" borderId="58" xfId="0" applyFont="1" applyFill="1" applyBorder="1" applyAlignment="1">
      <alignment/>
    </xf>
    <xf numFmtId="49" fontId="0" fillId="0" borderId="35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7" fillId="0" borderId="40" xfId="0" applyFont="1" applyFill="1" applyBorder="1" applyAlignment="1">
      <alignment/>
    </xf>
    <xf numFmtId="1" fontId="7" fillId="0" borderId="40" xfId="0" applyNumberFormat="1" applyFont="1" applyBorder="1" applyAlignment="1">
      <alignment horizontal="center"/>
    </xf>
    <xf numFmtId="165" fontId="7" fillId="0" borderId="40" xfId="0" applyNumberFormat="1" applyFont="1" applyBorder="1" applyAlignment="1">
      <alignment/>
    </xf>
    <xf numFmtId="165" fontId="7" fillId="0" borderId="46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165" fontId="16" fillId="0" borderId="37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165" fontId="7" fillId="0" borderId="48" xfId="0" applyNumberFormat="1" applyFont="1" applyBorder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0" fillId="0" borderId="57" xfId="0" applyFont="1" applyBorder="1" applyAlignment="1">
      <alignment/>
    </xf>
    <xf numFmtId="165" fontId="10" fillId="0" borderId="59" xfId="0" applyNumberFormat="1" applyFont="1" applyBorder="1" applyAlignment="1">
      <alignment/>
    </xf>
    <xf numFmtId="165" fontId="10" fillId="0" borderId="44" xfId="0" applyNumberFormat="1" applyFont="1" applyBorder="1" applyAlignment="1">
      <alignment/>
    </xf>
    <xf numFmtId="165" fontId="10" fillId="0" borderId="58" xfId="0" applyNumberFormat="1" applyFont="1" applyBorder="1" applyAlignment="1">
      <alignment/>
    </xf>
    <xf numFmtId="0" fontId="16" fillId="0" borderId="6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61" xfId="0" applyFont="1" applyFill="1" applyBorder="1" applyAlignment="1">
      <alignment wrapText="1"/>
    </xf>
    <xf numFmtId="0" fontId="7" fillId="0" borderId="62" xfId="0" applyFont="1" applyFill="1" applyBorder="1" applyAlignment="1">
      <alignment/>
    </xf>
    <xf numFmtId="0" fontId="7" fillId="0" borderId="6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165" fontId="7" fillId="0" borderId="63" xfId="0" applyNumberFormat="1" applyFont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165" fontId="16" fillId="0" borderId="48" xfId="0" applyNumberFormat="1" applyFont="1" applyFill="1" applyBorder="1" applyAlignment="1">
      <alignment/>
    </xf>
    <xf numFmtId="165" fontId="16" fillId="0" borderId="2" xfId="0" applyNumberFormat="1" applyFont="1" applyFill="1" applyBorder="1" applyAlignment="1">
      <alignment/>
    </xf>
    <xf numFmtId="165" fontId="18" fillId="0" borderId="2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4" fillId="0" borderId="9" xfId="0" applyFont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4" fillId="0" borderId="4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65" fontId="14" fillId="0" borderId="67" xfId="0" applyNumberFormat="1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40" xfId="0" applyNumberFormat="1" applyFont="1" applyBorder="1" applyAlignment="1">
      <alignment horizontal="center" vertical="center" wrapText="1"/>
    </xf>
    <xf numFmtId="165" fontId="14" fillId="0" borderId="4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165" fontId="14" fillId="0" borderId="65" xfId="0" applyNumberFormat="1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3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3" fillId="0" borderId="8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65" xfId="0" applyFont="1" applyBorder="1" applyAlignment="1">
      <alignment/>
    </xf>
    <xf numFmtId="0" fontId="13" fillId="0" borderId="66" xfId="0" applyFont="1" applyBorder="1" applyAlignment="1">
      <alignment/>
    </xf>
    <xf numFmtId="0" fontId="14" fillId="0" borderId="24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8" xfId="0" applyFont="1" applyBorder="1" applyAlignment="1">
      <alignment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165" fontId="16" fillId="0" borderId="3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J35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8.875" style="0" customWidth="1"/>
    <col min="2" max="2" width="28.375" style="0" customWidth="1"/>
    <col min="3" max="7" width="20.75390625" style="0" customWidth="1"/>
    <col min="8" max="8" width="17.125" style="0" customWidth="1"/>
    <col min="9" max="9" width="32.75390625" style="0" customWidth="1"/>
    <col min="10" max="10" width="10.875" style="0" customWidth="1"/>
  </cols>
  <sheetData>
    <row r="1" spans="2:8" ht="19.5" customHeight="1">
      <c r="B1" s="114"/>
      <c r="C1" s="114"/>
      <c r="D1" s="114"/>
      <c r="E1" s="114"/>
      <c r="F1" s="114"/>
      <c r="G1" s="114"/>
      <c r="H1" s="114"/>
    </row>
    <row r="2" spans="2:8" ht="19.5" customHeight="1">
      <c r="B2" s="298" t="s">
        <v>300</v>
      </c>
      <c r="C2" s="114"/>
      <c r="D2" s="114"/>
      <c r="E2" s="114"/>
      <c r="F2" s="114"/>
      <c r="G2" s="114"/>
      <c r="H2" s="114"/>
    </row>
    <row r="3" spans="2:8" ht="19.5" customHeight="1">
      <c r="B3" s="114"/>
      <c r="C3" s="114"/>
      <c r="D3" s="114"/>
      <c r="E3" s="114"/>
      <c r="F3" s="114"/>
      <c r="G3" s="114"/>
      <c r="H3" s="114"/>
    </row>
    <row r="4" spans="2:8" ht="19.5" customHeight="1">
      <c r="B4" s="114"/>
      <c r="C4" s="114"/>
      <c r="D4" s="114"/>
      <c r="E4" s="114"/>
      <c r="F4" s="114"/>
      <c r="G4" s="114"/>
      <c r="H4" s="114"/>
    </row>
    <row r="5" spans="2:8" ht="19.5" customHeight="1">
      <c r="B5" s="303" t="s">
        <v>289</v>
      </c>
      <c r="C5" s="303"/>
      <c r="D5" s="303"/>
      <c r="E5" s="303"/>
      <c r="F5" s="303"/>
      <c r="G5" s="303"/>
      <c r="H5" s="303"/>
    </row>
    <row r="6" spans="2:8" ht="19.5" customHeight="1">
      <c r="B6" s="303" t="s">
        <v>290</v>
      </c>
      <c r="C6" s="303"/>
      <c r="D6" s="303"/>
      <c r="E6" s="303"/>
      <c r="F6" s="303"/>
      <c r="G6" s="303"/>
      <c r="H6" s="303"/>
    </row>
    <row r="7" spans="2:8" ht="19.5" customHeight="1">
      <c r="B7" s="115"/>
      <c r="C7" s="115"/>
      <c r="D7" s="115"/>
      <c r="E7" s="115"/>
      <c r="F7" s="115"/>
      <c r="G7" s="115"/>
      <c r="H7" s="115"/>
    </row>
    <row r="8" spans="2:8" ht="19.5" customHeight="1" thickBot="1">
      <c r="B8" s="114"/>
      <c r="C8" s="114"/>
      <c r="D8" s="114"/>
      <c r="E8" s="114"/>
      <c r="F8" s="114"/>
      <c r="G8" s="131" t="s">
        <v>100</v>
      </c>
      <c r="H8" s="114"/>
    </row>
    <row r="9" spans="2:8" ht="19.5" customHeight="1" thickBot="1">
      <c r="B9" s="118" t="s">
        <v>287</v>
      </c>
      <c r="C9" s="119" t="s">
        <v>8</v>
      </c>
      <c r="D9" s="120" t="s">
        <v>127</v>
      </c>
      <c r="E9" s="120" t="s">
        <v>9</v>
      </c>
      <c r="F9" s="120" t="s">
        <v>4</v>
      </c>
      <c r="G9" s="121" t="s">
        <v>262</v>
      </c>
      <c r="H9" s="122" t="s">
        <v>0</v>
      </c>
    </row>
    <row r="10" spans="2:8" ht="19.5" customHeight="1">
      <c r="B10" s="116" t="s">
        <v>263</v>
      </c>
      <c r="C10" s="112">
        <v>498194</v>
      </c>
      <c r="D10" s="112">
        <v>9148</v>
      </c>
      <c r="E10" s="112">
        <v>182469</v>
      </c>
      <c r="F10" s="112">
        <v>14071</v>
      </c>
      <c r="G10" s="295">
        <f aca="true" t="shared" si="0" ref="G10:G21">SUM(C10:F10)</f>
        <v>703882</v>
      </c>
      <c r="H10" s="113">
        <v>1900.8</v>
      </c>
    </row>
    <row r="11" spans="2:8" ht="19.5" customHeight="1">
      <c r="B11" s="117" t="s">
        <v>264</v>
      </c>
      <c r="C11" s="107">
        <v>466624</v>
      </c>
      <c r="D11" s="107">
        <v>9398</v>
      </c>
      <c r="E11" s="107">
        <v>171184</v>
      </c>
      <c r="F11" s="107">
        <v>9668</v>
      </c>
      <c r="G11" s="296">
        <f t="shared" si="0"/>
        <v>656874</v>
      </c>
      <c r="H11" s="109">
        <v>1717</v>
      </c>
    </row>
    <row r="12" spans="2:8" ht="19.5" customHeight="1">
      <c r="B12" s="117" t="s">
        <v>265</v>
      </c>
      <c r="C12" s="107">
        <v>289026</v>
      </c>
      <c r="D12" s="107">
        <v>10778</v>
      </c>
      <c r="E12" s="107">
        <v>107718</v>
      </c>
      <c r="F12" s="107">
        <v>6508</v>
      </c>
      <c r="G12" s="296">
        <f t="shared" si="0"/>
        <v>414030</v>
      </c>
      <c r="H12" s="109">
        <v>1062</v>
      </c>
    </row>
    <row r="13" spans="2:8" ht="19.5" customHeight="1">
      <c r="B13" s="117" t="s">
        <v>266</v>
      </c>
      <c r="C13" s="107">
        <v>299938</v>
      </c>
      <c r="D13" s="107">
        <v>2909</v>
      </c>
      <c r="E13" s="107">
        <v>109033</v>
      </c>
      <c r="F13" s="107">
        <v>9295</v>
      </c>
      <c r="G13" s="296">
        <f t="shared" si="0"/>
        <v>421175</v>
      </c>
      <c r="H13" s="109">
        <v>1156.9</v>
      </c>
    </row>
    <row r="14" spans="2:8" ht="19.5" customHeight="1">
      <c r="B14" s="117" t="s">
        <v>99</v>
      </c>
      <c r="C14" s="107">
        <v>457787</v>
      </c>
      <c r="D14" s="107">
        <v>12675</v>
      </c>
      <c r="E14" s="107">
        <v>169154</v>
      </c>
      <c r="F14" s="107">
        <v>23757</v>
      </c>
      <c r="G14" s="296">
        <f t="shared" si="0"/>
        <v>663373</v>
      </c>
      <c r="H14" s="109">
        <v>1780.2</v>
      </c>
    </row>
    <row r="15" spans="2:8" ht="19.5" customHeight="1">
      <c r="B15" s="117" t="s">
        <v>267</v>
      </c>
      <c r="C15" s="107">
        <v>33892</v>
      </c>
      <c r="D15" s="107">
        <v>454</v>
      </c>
      <c r="E15" s="107">
        <v>12355</v>
      </c>
      <c r="F15" s="107">
        <v>436</v>
      </c>
      <c r="G15" s="296">
        <f t="shared" si="0"/>
        <v>47137</v>
      </c>
      <c r="H15" s="109">
        <v>118.4</v>
      </c>
    </row>
    <row r="16" spans="2:8" ht="19.5" customHeight="1">
      <c r="B16" s="117" t="s">
        <v>112</v>
      </c>
      <c r="C16" s="107">
        <v>20423</v>
      </c>
      <c r="D16" s="107">
        <v>302</v>
      </c>
      <c r="E16" s="107">
        <v>7456</v>
      </c>
      <c r="F16" s="107">
        <v>364</v>
      </c>
      <c r="G16" s="296">
        <f t="shared" si="0"/>
        <v>28545</v>
      </c>
      <c r="H16" s="109">
        <v>108.4</v>
      </c>
    </row>
    <row r="17" spans="2:8" ht="19.5" customHeight="1">
      <c r="B17" s="117" t="s">
        <v>119</v>
      </c>
      <c r="C17" s="107">
        <v>14354</v>
      </c>
      <c r="D17" s="107">
        <v>210</v>
      </c>
      <c r="E17" s="107">
        <v>5240</v>
      </c>
      <c r="F17" s="107">
        <v>132</v>
      </c>
      <c r="G17" s="296">
        <f t="shared" si="0"/>
        <v>19936</v>
      </c>
      <c r="H17" s="109">
        <v>56</v>
      </c>
    </row>
    <row r="18" spans="2:10" ht="19.5" customHeight="1">
      <c r="B18" s="117" t="s">
        <v>268</v>
      </c>
      <c r="C18" s="107">
        <v>2095</v>
      </c>
      <c r="D18" s="107">
        <v>20</v>
      </c>
      <c r="E18" s="107">
        <v>762</v>
      </c>
      <c r="F18" s="107">
        <v>45</v>
      </c>
      <c r="G18" s="296">
        <f t="shared" si="0"/>
        <v>2922</v>
      </c>
      <c r="H18" s="109">
        <v>14.1</v>
      </c>
      <c r="J18" s="48"/>
    </row>
    <row r="19" spans="2:10" ht="19.5" customHeight="1">
      <c r="B19" s="117" t="s">
        <v>269</v>
      </c>
      <c r="C19" s="107">
        <v>213985</v>
      </c>
      <c r="D19" s="107">
        <v>1770</v>
      </c>
      <c r="E19" s="107">
        <v>77649</v>
      </c>
      <c r="F19" s="107">
        <v>948</v>
      </c>
      <c r="G19" s="296">
        <f t="shared" si="0"/>
        <v>294352</v>
      </c>
      <c r="H19" s="109">
        <v>825.1</v>
      </c>
      <c r="J19" s="48"/>
    </row>
    <row r="20" spans="2:10" ht="19.5" customHeight="1">
      <c r="B20" s="117" t="s">
        <v>270</v>
      </c>
      <c r="C20" s="110">
        <v>55289</v>
      </c>
      <c r="D20" s="110">
        <v>16602</v>
      </c>
      <c r="E20" s="110">
        <v>25553</v>
      </c>
      <c r="F20" s="110">
        <v>2539</v>
      </c>
      <c r="G20" s="297">
        <f t="shared" si="0"/>
        <v>99983</v>
      </c>
      <c r="H20" s="111">
        <v>239</v>
      </c>
      <c r="J20" s="48"/>
    </row>
    <row r="21" spans="2:10" ht="19.5" customHeight="1" thickBot="1">
      <c r="B21" s="116" t="s">
        <v>288</v>
      </c>
      <c r="C21" s="112">
        <v>8602</v>
      </c>
      <c r="D21" s="112">
        <v>630</v>
      </c>
      <c r="E21" s="112">
        <v>3311</v>
      </c>
      <c r="F21" s="112">
        <v>41</v>
      </c>
      <c r="G21" s="295">
        <f t="shared" si="0"/>
        <v>12584</v>
      </c>
      <c r="H21" s="113">
        <v>31.1</v>
      </c>
      <c r="J21" s="48"/>
    </row>
    <row r="22" spans="2:10" ht="19.5" customHeight="1" thickBot="1">
      <c r="B22" s="123" t="s">
        <v>271</v>
      </c>
      <c r="C22" s="124">
        <f aca="true" t="shared" si="1" ref="C22:H22">SUM(C10:C21)</f>
        <v>2360209</v>
      </c>
      <c r="D22" s="124">
        <f t="shared" si="1"/>
        <v>64896</v>
      </c>
      <c r="E22" s="124">
        <f t="shared" si="1"/>
        <v>871884</v>
      </c>
      <c r="F22" s="124">
        <f t="shared" si="1"/>
        <v>67804</v>
      </c>
      <c r="G22" s="125">
        <f t="shared" si="1"/>
        <v>3364793</v>
      </c>
      <c r="H22" s="126">
        <f t="shared" si="1"/>
        <v>9009</v>
      </c>
      <c r="J22" s="48"/>
    </row>
    <row r="23" spans="2:10" ht="12.75">
      <c r="B23" s="114"/>
      <c r="C23" s="114"/>
      <c r="D23" s="114"/>
      <c r="E23" s="114"/>
      <c r="F23" s="114"/>
      <c r="G23" s="114"/>
      <c r="H23" s="114"/>
      <c r="J23" s="48"/>
    </row>
    <row r="24" spans="2:10" ht="12.75">
      <c r="B24" s="114"/>
      <c r="C24" s="127"/>
      <c r="D24" s="127"/>
      <c r="E24" s="127"/>
      <c r="F24" s="127"/>
      <c r="G24" s="127"/>
      <c r="H24" s="114"/>
      <c r="J24" s="48"/>
    </row>
    <row r="25" spans="2:8" ht="12.75">
      <c r="B25" s="114"/>
      <c r="C25" s="127"/>
      <c r="D25" s="114"/>
      <c r="E25" s="114"/>
      <c r="F25" s="114"/>
      <c r="G25" s="127"/>
      <c r="H25" s="114"/>
    </row>
    <row r="26" spans="2:8" ht="12.75">
      <c r="B26" s="128"/>
      <c r="C26" s="114"/>
      <c r="D26" s="114"/>
      <c r="E26" s="114"/>
      <c r="F26" s="114"/>
      <c r="G26" s="114"/>
      <c r="H26" s="114"/>
    </row>
    <row r="27" spans="2:8" ht="12.75">
      <c r="B27" s="114"/>
      <c r="C27" s="114"/>
      <c r="D27" s="129"/>
      <c r="E27" s="114"/>
      <c r="F27" s="114"/>
      <c r="G27" s="114"/>
      <c r="H27" s="114"/>
    </row>
    <row r="28" spans="2:8" ht="18.75" customHeight="1">
      <c r="B28" s="114"/>
      <c r="C28" s="114"/>
      <c r="D28" s="127"/>
      <c r="E28" s="114"/>
      <c r="F28" s="114"/>
      <c r="G28" s="114"/>
      <c r="H28" s="114"/>
    </row>
    <row r="29" spans="2:8" ht="12.75">
      <c r="B29" s="114"/>
      <c r="C29" s="114"/>
      <c r="D29" s="130"/>
      <c r="E29" s="114"/>
      <c r="F29" s="114"/>
      <c r="G29" s="114"/>
      <c r="H29" s="114"/>
    </row>
    <row r="30" spans="2:8" ht="12.75">
      <c r="B30" s="114"/>
      <c r="C30" s="114"/>
      <c r="D30" s="127"/>
      <c r="E30" s="114"/>
      <c r="F30" s="114"/>
      <c r="G30" s="114"/>
      <c r="H30" s="114"/>
    </row>
    <row r="31" spans="2:8" ht="12.75">
      <c r="B31" s="114"/>
      <c r="C31" s="114"/>
      <c r="D31" s="127"/>
      <c r="E31" s="114"/>
      <c r="F31" s="114"/>
      <c r="G31" s="127"/>
      <c r="H31" s="114"/>
    </row>
    <row r="32" spans="4:7" ht="12.75">
      <c r="D32" s="48"/>
      <c r="G32" s="48"/>
    </row>
    <row r="33" spans="4:7" ht="12.75">
      <c r="D33" s="106"/>
      <c r="G33" s="48"/>
    </row>
    <row r="34" spans="4:7" ht="12.75">
      <c r="D34" s="106"/>
      <c r="G34" s="48"/>
    </row>
    <row r="35" spans="4:7" ht="12.75">
      <c r="D35" s="47"/>
      <c r="G35" s="48"/>
    </row>
  </sheetData>
  <mergeCells count="2">
    <mergeCell ref="B5:H5"/>
    <mergeCell ref="B6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geOrder="overThenDown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5"/>
  <sheetViews>
    <sheetView workbookViewId="0" topLeftCell="A1">
      <selection activeCell="F23" sqref="F23"/>
    </sheetView>
  </sheetViews>
  <sheetFormatPr defaultColWidth="9.00390625" defaultRowHeight="12.75"/>
  <cols>
    <col min="1" max="1" width="1.625" style="0" customWidth="1"/>
    <col min="2" max="2" width="71.00390625" style="0" customWidth="1"/>
    <col min="3" max="4" width="11.875" style="0" customWidth="1"/>
    <col min="5" max="5" width="18.75390625" style="0" customWidth="1"/>
    <col min="6" max="6" width="19.00390625" style="0" customWidth="1"/>
  </cols>
  <sheetData>
    <row r="1" spans="2:6" ht="15.75">
      <c r="B1" s="255"/>
      <c r="C1" s="255"/>
      <c r="D1" s="255"/>
      <c r="E1" s="255"/>
      <c r="F1" s="255"/>
    </row>
    <row r="2" spans="2:6" ht="15.75">
      <c r="B2" s="255"/>
      <c r="C2" s="255"/>
      <c r="D2" s="255"/>
      <c r="E2" s="255"/>
      <c r="F2" s="255"/>
    </row>
    <row r="3" spans="2:6" ht="15.75">
      <c r="B3" s="255"/>
      <c r="C3" s="255"/>
      <c r="D3" s="255"/>
      <c r="E3" s="255"/>
      <c r="F3" s="255"/>
    </row>
    <row r="4" spans="2:6" ht="20.25">
      <c r="B4" s="387" t="s">
        <v>294</v>
      </c>
      <c r="C4" s="387"/>
      <c r="D4" s="387"/>
      <c r="E4" s="387"/>
      <c r="F4" s="387"/>
    </row>
    <row r="5" spans="2:6" ht="15.75">
      <c r="B5" s="255"/>
      <c r="C5" s="255"/>
      <c r="D5" s="255"/>
      <c r="E5" s="255"/>
      <c r="F5" s="255"/>
    </row>
    <row r="6" spans="2:6" ht="15.75">
      <c r="B6" s="255"/>
      <c r="C6" s="255"/>
      <c r="D6" s="255"/>
      <c r="E6" s="255"/>
      <c r="F6" s="255"/>
    </row>
    <row r="7" spans="2:6" ht="16.5" thickBot="1">
      <c r="B7" s="255"/>
      <c r="C7" s="255"/>
      <c r="D7" s="255"/>
      <c r="E7" s="255"/>
      <c r="F7" s="275" t="s">
        <v>299</v>
      </c>
    </row>
    <row r="8" spans="2:6" ht="15.75">
      <c r="B8" s="381" t="s">
        <v>291</v>
      </c>
      <c r="C8" s="383" t="s">
        <v>274</v>
      </c>
      <c r="D8" s="385" t="s">
        <v>57</v>
      </c>
      <c r="E8" s="270" t="s">
        <v>295</v>
      </c>
      <c r="F8" s="280" t="s">
        <v>295</v>
      </c>
    </row>
    <row r="9" spans="2:6" ht="16.5" thickBot="1">
      <c r="B9" s="382"/>
      <c r="C9" s="384"/>
      <c r="D9" s="386"/>
      <c r="E9" s="274" t="s">
        <v>296</v>
      </c>
      <c r="F9" s="281" t="s">
        <v>298</v>
      </c>
    </row>
    <row r="10" spans="2:6" ht="19.5" customHeight="1">
      <c r="B10" s="283" t="s">
        <v>192</v>
      </c>
      <c r="C10" s="284">
        <v>70872503</v>
      </c>
      <c r="D10" s="285">
        <v>3121</v>
      </c>
      <c r="E10" s="286">
        <v>12.2</v>
      </c>
      <c r="F10" s="287">
        <v>3946</v>
      </c>
    </row>
    <row r="11" spans="2:6" ht="19.5" customHeight="1">
      <c r="B11" s="256" t="s">
        <v>193</v>
      </c>
      <c r="C11" s="282">
        <v>70872767</v>
      </c>
      <c r="D11" s="290">
        <v>3121</v>
      </c>
      <c r="E11" s="288">
        <v>75.6</v>
      </c>
      <c r="F11" s="289">
        <v>25896</v>
      </c>
    </row>
    <row r="12" spans="2:9" ht="31.5">
      <c r="B12" s="271" t="s">
        <v>297</v>
      </c>
      <c r="C12" s="269">
        <v>70873160</v>
      </c>
      <c r="D12" s="272">
        <v>3114</v>
      </c>
      <c r="E12" s="269">
        <v>5.5</v>
      </c>
      <c r="F12" s="273">
        <v>1743</v>
      </c>
      <c r="G12" s="106"/>
      <c r="H12" s="106"/>
      <c r="I12" s="1"/>
    </row>
    <row r="13" spans="2:9" ht="19.5" customHeight="1">
      <c r="B13" s="256" t="s">
        <v>82</v>
      </c>
      <c r="C13" s="257" t="s">
        <v>83</v>
      </c>
      <c r="D13" s="258">
        <v>3123</v>
      </c>
      <c r="E13" s="107">
        <v>8</v>
      </c>
      <c r="F13" s="108">
        <v>2665</v>
      </c>
      <c r="G13" s="232"/>
      <c r="H13" s="232"/>
      <c r="I13" s="232"/>
    </row>
    <row r="14" spans="2:9" ht="31.5">
      <c r="B14" s="256" t="s">
        <v>87</v>
      </c>
      <c r="C14" s="257">
        <v>14891212</v>
      </c>
      <c r="D14" s="258">
        <v>3123</v>
      </c>
      <c r="E14" s="107">
        <v>15</v>
      </c>
      <c r="F14" s="108">
        <v>2997</v>
      </c>
      <c r="G14" s="232"/>
      <c r="H14" s="232"/>
      <c r="I14" s="232"/>
    </row>
    <row r="15" spans="2:9" ht="31.5">
      <c r="B15" s="256" t="s">
        <v>213</v>
      </c>
      <c r="C15" s="259">
        <v>70874204</v>
      </c>
      <c r="D15" s="258">
        <v>3239</v>
      </c>
      <c r="E15" s="107">
        <v>24</v>
      </c>
      <c r="F15" s="108">
        <v>6018</v>
      </c>
      <c r="G15" s="55"/>
      <c r="H15" s="55"/>
      <c r="I15" s="55"/>
    </row>
    <row r="16" spans="2:9" ht="19.5" customHeight="1">
      <c r="B16" s="256" t="s">
        <v>199</v>
      </c>
      <c r="C16" s="259">
        <v>45241651</v>
      </c>
      <c r="D16" s="258">
        <v>3144</v>
      </c>
      <c r="E16" s="107">
        <v>7</v>
      </c>
      <c r="F16" s="108">
        <v>1295</v>
      </c>
      <c r="G16" s="55"/>
      <c r="H16" s="106"/>
      <c r="I16" s="55"/>
    </row>
    <row r="17" spans="2:9" ht="31.5">
      <c r="B17" s="256" t="s">
        <v>209</v>
      </c>
      <c r="C17" s="260" t="s">
        <v>211</v>
      </c>
      <c r="D17" s="261" t="s">
        <v>293</v>
      </c>
      <c r="E17" s="107">
        <v>48.6</v>
      </c>
      <c r="F17" s="108">
        <v>8350</v>
      </c>
      <c r="G17" s="55"/>
      <c r="H17" s="106"/>
      <c r="I17" s="55"/>
    </row>
    <row r="18" spans="2:9" ht="31.5">
      <c r="B18" s="256" t="s">
        <v>209</v>
      </c>
      <c r="C18" s="260" t="s">
        <v>211</v>
      </c>
      <c r="D18" s="262">
        <v>3421</v>
      </c>
      <c r="E18" s="107">
        <v>52.4</v>
      </c>
      <c r="F18" s="108">
        <v>11289</v>
      </c>
      <c r="G18" s="55"/>
      <c r="H18" s="106"/>
      <c r="I18" s="55"/>
    </row>
    <row r="19" spans="2:9" ht="19.5" customHeight="1" thickBot="1">
      <c r="B19" s="263" t="s">
        <v>198</v>
      </c>
      <c r="C19" s="264">
        <v>45241848</v>
      </c>
      <c r="D19" s="265">
        <v>3421</v>
      </c>
      <c r="E19" s="266">
        <v>1.3</v>
      </c>
      <c r="F19" s="267">
        <v>0</v>
      </c>
      <c r="G19" s="48"/>
      <c r="H19" s="48"/>
      <c r="I19" s="48"/>
    </row>
    <row r="20" spans="2:8" ht="19.5" thickBot="1">
      <c r="B20" s="276" t="s">
        <v>12</v>
      </c>
      <c r="C20" s="277"/>
      <c r="D20" s="278"/>
      <c r="E20" s="278">
        <f>SUM(E10:E19)</f>
        <v>249.60000000000002</v>
      </c>
      <c r="F20" s="279">
        <f>SUM(F10:F19)</f>
        <v>64199</v>
      </c>
      <c r="G20" s="48"/>
      <c r="H20" s="48"/>
    </row>
    <row r="21" spans="2:8" ht="15.75">
      <c r="B21" s="255"/>
      <c r="C21" s="268"/>
      <c r="D21" s="268"/>
      <c r="E21" s="268"/>
      <c r="F21" s="268"/>
      <c r="G21" s="48"/>
      <c r="H21" s="48"/>
    </row>
    <row r="22" spans="2:8" ht="15.75">
      <c r="B22" s="255"/>
      <c r="C22" s="268"/>
      <c r="D22" s="268"/>
      <c r="E22" s="268"/>
      <c r="F22" s="268"/>
      <c r="G22" s="48"/>
      <c r="H22" s="48"/>
    </row>
    <row r="23" spans="2:8" ht="15.75">
      <c r="B23" s="255"/>
      <c r="C23" s="268"/>
      <c r="D23" s="268"/>
      <c r="E23" s="268"/>
      <c r="F23" s="268"/>
      <c r="G23" s="48"/>
      <c r="H23" s="48"/>
    </row>
    <row r="24" spans="2:8" ht="15.75">
      <c r="B24" s="255"/>
      <c r="C24" s="268"/>
      <c r="D24" s="268"/>
      <c r="E24" s="268"/>
      <c r="F24" s="268"/>
      <c r="G24" s="48"/>
      <c r="H24" s="48"/>
    </row>
    <row r="25" spans="2:8" ht="15.75">
      <c r="B25" s="255"/>
      <c r="C25" s="268"/>
      <c r="D25" s="268"/>
      <c r="E25" s="268"/>
      <c r="F25" s="268"/>
      <c r="G25" s="48"/>
      <c r="H25" s="48"/>
    </row>
    <row r="26" spans="2:8" ht="15.75">
      <c r="B26" s="255"/>
      <c r="C26" s="268"/>
      <c r="D26" s="268"/>
      <c r="E26" s="268"/>
      <c r="F26" s="268"/>
      <c r="G26" s="48"/>
      <c r="H26" s="48"/>
    </row>
    <row r="27" spans="2:8" ht="15.75">
      <c r="B27" s="255"/>
      <c r="C27" s="268"/>
      <c r="D27" s="268"/>
      <c r="E27" s="268"/>
      <c r="F27" s="268"/>
      <c r="G27" s="48"/>
      <c r="H27" s="48"/>
    </row>
    <row r="28" spans="2:8" ht="15.75">
      <c r="B28" s="255"/>
      <c r="C28" s="268"/>
      <c r="D28" s="268"/>
      <c r="E28" s="268"/>
      <c r="F28" s="268"/>
      <c r="G28" s="48"/>
      <c r="H28" s="48"/>
    </row>
    <row r="29" spans="3:8" ht="12.75">
      <c r="C29" s="48"/>
      <c r="D29" s="48"/>
      <c r="E29" s="48"/>
      <c r="F29" s="48"/>
      <c r="G29" s="48"/>
      <c r="H29" s="48"/>
    </row>
    <row r="30" spans="3:8" ht="12.75">
      <c r="C30" s="48"/>
      <c r="D30" s="48"/>
      <c r="E30" s="48"/>
      <c r="F30" s="48"/>
      <c r="G30" s="48"/>
      <c r="H30" s="48"/>
    </row>
    <row r="31" spans="3:8" ht="12.75">
      <c r="C31" s="48"/>
      <c r="D31" s="48"/>
      <c r="E31" s="48"/>
      <c r="F31" s="48"/>
      <c r="G31" s="48"/>
      <c r="H31" s="48"/>
    </row>
    <row r="32" spans="3:8" ht="12.75">
      <c r="C32" s="48"/>
      <c r="D32" s="48"/>
      <c r="E32" s="48"/>
      <c r="F32" s="48"/>
      <c r="G32" s="48"/>
      <c r="H32" s="48"/>
    </row>
    <row r="33" spans="3:8" ht="12.75">
      <c r="C33" s="48"/>
      <c r="D33" s="48"/>
      <c r="E33" s="48"/>
      <c r="F33" s="48"/>
      <c r="G33" s="48"/>
      <c r="H33" s="48"/>
    </row>
    <row r="34" spans="3:8" ht="12.75">
      <c r="C34" s="48"/>
      <c r="D34" s="48"/>
      <c r="E34" s="48"/>
      <c r="F34" s="48"/>
      <c r="G34" s="48"/>
      <c r="H34" s="48"/>
    </row>
    <row r="35" spans="3:8" ht="12.75">
      <c r="C35" s="48"/>
      <c r="D35" s="48"/>
      <c r="E35" s="48"/>
      <c r="F35" s="48"/>
      <c r="G35" s="48"/>
      <c r="H35" s="48"/>
    </row>
  </sheetData>
  <mergeCells count="4">
    <mergeCell ref="B8:B9"/>
    <mergeCell ref="C8:C9"/>
    <mergeCell ref="D8:D9"/>
    <mergeCell ref="B4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2"/>
  <sheetViews>
    <sheetView zoomScale="75" zoomScaleNormal="75" workbookViewId="0" topLeftCell="A1">
      <selection activeCell="I2" sqref="I2"/>
    </sheetView>
  </sheetViews>
  <sheetFormatPr defaultColWidth="9.00390625" defaultRowHeight="12.75"/>
  <cols>
    <col min="1" max="1" width="2.75390625" style="0" customWidth="1"/>
    <col min="2" max="2" width="72.25390625" style="0" customWidth="1"/>
    <col min="3" max="3" width="10.25390625" style="0" customWidth="1"/>
    <col min="4" max="4" width="14.625" style="39" customWidth="1"/>
    <col min="5" max="9" width="15.75390625" style="40" customWidth="1"/>
    <col min="12" max="12" width="12.25390625" style="0" customWidth="1"/>
  </cols>
  <sheetData>
    <row r="2" ht="15.75" thickBot="1">
      <c r="I2" s="294" t="s">
        <v>100</v>
      </c>
    </row>
    <row r="3" spans="2:9" ht="12.75">
      <c r="B3" s="42"/>
      <c r="C3" s="69"/>
      <c r="D3" s="304" t="s">
        <v>154</v>
      </c>
      <c r="E3" s="305"/>
      <c r="F3" s="305"/>
      <c r="G3" s="305"/>
      <c r="H3" s="305"/>
      <c r="I3" s="306"/>
    </row>
    <row r="4" spans="2:9" ht="12.75" customHeight="1">
      <c r="B4" s="143" t="s">
        <v>277</v>
      </c>
      <c r="C4" s="144" t="s">
        <v>274</v>
      </c>
      <c r="D4" s="307"/>
      <c r="E4" s="308"/>
      <c r="F4" s="308"/>
      <c r="G4" s="308"/>
      <c r="H4" s="308"/>
      <c r="I4" s="309"/>
    </row>
    <row r="5" spans="2:9" ht="32.25" customHeight="1" thickBot="1">
      <c r="B5" s="141"/>
      <c r="C5" s="142"/>
      <c r="D5" s="137" t="s">
        <v>0</v>
      </c>
      <c r="E5" s="138" t="s">
        <v>1</v>
      </c>
      <c r="F5" s="138" t="s">
        <v>2</v>
      </c>
      <c r="G5" s="138" t="s">
        <v>3</v>
      </c>
      <c r="H5" s="138" t="s">
        <v>4</v>
      </c>
      <c r="I5" s="139" t="s">
        <v>5</v>
      </c>
    </row>
    <row r="6" spans="2:9" s="52" customFormat="1" ht="15.75">
      <c r="B6" s="140" t="s">
        <v>155</v>
      </c>
      <c r="C6" s="34"/>
      <c r="D6" s="84"/>
      <c r="E6" s="85"/>
      <c r="F6" s="85"/>
      <c r="G6" s="85"/>
      <c r="H6" s="85"/>
      <c r="I6" s="86"/>
    </row>
    <row r="7" spans="2:9" s="52" customFormat="1" ht="16.5" customHeight="1">
      <c r="B7" s="5" t="s">
        <v>156</v>
      </c>
      <c r="C7" s="63">
        <v>60449004</v>
      </c>
      <c r="D7" s="147">
        <v>41.2</v>
      </c>
      <c r="E7" s="148">
        <v>10988</v>
      </c>
      <c r="F7" s="148">
        <v>990</v>
      </c>
      <c r="G7" s="148">
        <v>4292</v>
      </c>
      <c r="H7" s="148">
        <v>342</v>
      </c>
      <c r="I7" s="149">
        <f aca="true" t="shared" si="0" ref="I7:I41">+E7+F7+G7+H7</f>
        <v>16612</v>
      </c>
    </row>
    <row r="8" spans="2:9" s="52" customFormat="1" ht="16.5" customHeight="1">
      <c r="B8" s="5" t="s">
        <v>273</v>
      </c>
      <c r="C8" s="63">
        <v>63109662</v>
      </c>
      <c r="D8" s="147">
        <v>43.5</v>
      </c>
      <c r="E8" s="148">
        <v>11444</v>
      </c>
      <c r="F8" s="148">
        <v>90</v>
      </c>
      <c r="G8" s="148">
        <v>4151</v>
      </c>
      <c r="H8" s="148">
        <v>340</v>
      </c>
      <c r="I8" s="149">
        <f t="shared" si="0"/>
        <v>16025</v>
      </c>
    </row>
    <row r="9" spans="2:9" s="52" customFormat="1" ht="16.5" customHeight="1">
      <c r="B9" s="145" t="s">
        <v>157</v>
      </c>
      <c r="C9" s="63">
        <v>60446218</v>
      </c>
      <c r="D9" s="147">
        <v>37.5</v>
      </c>
      <c r="E9" s="148">
        <v>10766</v>
      </c>
      <c r="F9" s="148">
        <v>80</v>
      </c>
      <c r="G9" s="148">
        <v>3904</v>
      </c>
      <c r="H9" s="148">
        <v>338</v>
      </c>
      <c r="I9" s="149">
        <f t="shared" si="0"/>
        <v>15088</v>
      </c>
    </row>
    <row r="10" spans="2:9" s="52" customFormat="1" ht="16.5" customHeight="1">
      <c r="B10" s="5" t="s">
        <v>158</v>
      </c>
      <c r="C10" s="63">
        <v>61388106</v>
      </c>
      <c r="D10" s="147">
        <v>38.8</v>
      </c>
      <c r="E10" s="148">
        <v>10609</v>
      </c>
      <c r="F10" s="148">
        <v>30</v>
      </c>
      <c r="G10" s="148">
        <v>3829</v>
      </c>
      <c r="H10" s="148">
        <v>285</v>
      </c>
      <c r="I10" s="149">
        <f t="shared" si="0"/>
        <v>14753</v>
      </c>
    </row>
    <row r="11" spans="2:9" s="52" customFormat="1" ht="16.5" customHeight="1">
      <c r="B11" s="146" t="s">
        <v>159</v>
      </c>
      <c r="C11" s="63">
        <v>60461675</v>
      </c>
      <c r="D11" s="147">
        <v>47.1</v>
      </c>
      <c r="E11" s="148">
        <v>14100</v>
      </c>
      <c r="F11" s="148">
        <v>90</v>
      </c>
      <c r="G11" s="148">
        <v>5107</v>
      </c>
      <c r="H11" s="148">
        <v>399</v>
      </c>
      <c r="I11" s="149">
        <f t="shared" si="0"/>
        <v>19696</v>
      </c>
    </row>
    <row r="12" spans="2:9" s="52" customFormat="1" ht="16.5" customHeight="1">
      <c r="B12" s="5" t="s">
        <v>160</v>
      </c>
      <c r="C12" s="63">
        <v>61385131</v>
      </c>
      <c r="D12" s="147">
        <v>55</v>
      </c>
      <c r="E12" s="148">
        <v>13750</v>
      </c>
      <c r="F12" s="148">
        <v>300</v>
      </c>
      <c r="G12" s="148">
        <v>5052</v>
      </c>
      <c r="H12" s="148">
        <v>378</v>
      </c>
      <c r="I12" s="149">
        <f t="shared" si="0"/>
        <v>19480</v>
      </c>
    </row>
    <row r="13" spans="2:9" s="52" customFormat="1" ht="16.5" customHeight="1">
      <c r="B13" s="5" t="s">
        <v>161</v>
      </c>
      <c r="C13" s="76" t="s">
        <v>162</v>
      </c>
      <c r="D13" s="147">
        <v>48.2</v>
      </c>
      <c r="E13" s="148">
        <v>12136</v>
      </c>
      <c r="F13" s="148">
        <v>150</v>
      </c>
      <c r="G13" s="148">
        <v>4420</v>
      </c>
      <c r="H13" s="148">
        <v>334</v>
      </c>
      <c r="I13" s="149">
        <f t="shared" si="0"/>
        <v>17040</v>
      </c>
    </row>
    <row r="14" spans="2:9" s="52" customFormat="1" ht="16.5" customHeight="1">
      <c r="B14" s="5" t="s">
        <v>163</v>
      </c>
      <c r="C14" s="76" t="s">
        <v>164</v>
      </c>
      <c r="D14" s="147">
        <v>97.4</v>
      </c>
      <c r="E14" s="148">
        <v>25000</v>
      </c>
      <c r="F14" s="148">
        <v>180</v>
      </c>
      <c r="G14" s="148">
        <v>9061</v>
      </c>
      <c r="H14" s="148">
        <v>687</v>
      </c>
      <c r="I14" s="149">
        <f t="shared" si="0"/>
        <v>34928</v>
      </c>
    </row>
    <row r="15" spans="2:9" s="52" customFormat="1" ht="16.5" customHeight="1">
      <c r="B15" s="5" t="s">
        <v>165</v>
      </c>
      <c r="C15" s="63">
        <v>49366629</v>
      </c>
      <c r="D15" s="147">
        <v>61.4</v>
      </c>
      <c r="E15" s="148">
        <v>16399</v>
      </c>
      <c r="F15" s="148">
        <v>300</v>
      </c>
      <c r="G15" s="148">
        <v>6007</v>
      </c>
      <c r="H15" s="148">
        <v>476</v>
      </c>
      <c r="I15" s="149">
        <f t="shared" si="0"/>
        <v>23182</v>
      </c>
    </row>
    <row r="16" spans="2:9" s="52" customFormat="1" ht="16.5" customHeight="1">
      <c r="B16" s="5" t="s">
        <v>166</v>
      </c>
      <c r="C16" s="63">
        <v>60444916</v>
      </c>
      <c r="D16" s="147">
        <v>32</v>
      </c>
      <c r="E16" s="148">
        <v>9182</v>
      </c>
      <c r="F16" s="148">
        <v>25</v>
      </c>
      <c r="G16" s="148">
        <v>3314</v>
      </c>
      <c r="H16" s="148">
        <v>257</v>
      </c>
      <c r="I16" s="149">
        <f t="shared" si="0"/>
        <v>12778</v>
      </c>
    </row>
    <row r="17" spans="2:9" s="52" customFormat="1" ht="16.5" customHeight="1">
      <c r="B17" s="5" t="s">
        <v>167</v>
      </c>
      <c r="C17" s="63">
        <v>60459085</v>
      </c>
      <c r="D17" s="147">
        <v>52.1</v>
      </c>
      <c r="E17" s="148">
        <v>14270</v>
      </c>
      <c r="F17" s="148">
        <v>300</v>
      </c>
      <c r="G17" s="148">
        <v>5241</v>
      </c>
      <c r="H17" s="148">
        <v>432</v>
      </c>
      <c r="I17" s="149">
        <f t="shared" si="0"/>
        <v>20243</v>
      </c>
    </row>
    <row r="18" spans="2:9" s="52" customFormat="1" ht="16.5" customHeight="1">
      <c r="B18" s="5" t="s">
        <v>168</v>
      </c>
      <c r="C18" s="76" t="s">
        <v>169</v>
      </c>
      <c r="D18" s="147">
        <v>74.5</v>
      </c>
      <c r="E18" s="148">
        <v>19000</v>
      </c>
      <c r="F18" s="148">
        <v>380</v>
      </c>
      <c r="G18" s="148">
        <v>6969</v>
      </c>
      <c r="H18" s="148">
        <v>518</v>
      </c>
      <c r="I18" s="149">
        <f t="shared" si="0"/>
        <v>26867</v>
      </c>
    </row>
    <row r="19" spans="2:9" s="52" customFormat="1" ht="16.5" customHeight="1">
      <c r="B19" s="5" t="s">
        <v>170</v>
      </c>
      <c r="C19" s="76" t="s">
        <v>171</v>
      </c>
      <c r="D19" s="147">
        <v>5.1</v>
      </c>
      <c r="E19" s="148">
        <v>1704</v>
      </c>
      <c r="F19" s="148">
        <v>350</v>
      </c>
      <c r="G19" s="148">
        <v>732</v>
      </c>
      <c r="H19" s="148">
        <v>36</v>
      </c>
      <c r="I19" s="149">
        <f t="shared" si="0"/>
        <v>2822</v>
      </c>
    </row>
    <row r="20" spans="2:9" s="52" customFormat="1" ht="16.5" customHeight="1">
      <c r="B20" s="5" t="s">
        <v>172</v>
      </c>
      <c r="C20" s="63">
        <v>60446234</v>
      </c>
      <c r="D20" s="147">
        <v>76.7</v>
      </c>
      <c r="E20" s="148">
        <v>19000</v>
      </c>
      <c r="F20" s="148">
        <v>750</v>
      </c>
      <c r="G20" s="148">
        <v>7095</v>
      </c>
      <c r="H20" s="148">
        <v>515</v>
      </c>
      <c r="I20" s="149">
        <f t="shared" si="0"/>
        <v>27360</v>
      </c>
    </row>
    <row r="21" spans="2:9" s="52" customFormat="1" ht="16.5" customHeight="1">
      <c r="B21" s="5" t="s">
        <v>173</v>
      </c>
      <c r="C21" s="63">
        <v>61384992</v>
      </c>
      <c r="D21" s="147">
        <v>28.5</v>
      </c>
      <c r="E21" s="148">
        <v>8000</v>
      </c>
      <c r="F21" s="148">
        <v>110</v>
      </c>
      <c r="G21" s="148">
        <v>2917</v>
      </c>
      <c r="H21" s="148">
        <v>196</v>
      </c>
      <c r="I21" s="149">
        <f t="shared" si="0"/>
        <v>11223</v>
      </c>
    </row>
    <row r="22" spans="2:9" s="52" customFormat="1" ht="16.5" customHeight="1">
      <c r="B22" s="5" t="s">
        <v>174</v>
      </c>
      <c r="C22" s="63">
        <v>61385701</v>
      </c>
      <c r="D22" s="147">
        <v>49.9</v>
      </c>
      <c r="E22" s="148">
        <v>13685</v>
      </c>
      <c r="F22" s="148">
        <v>250</v>
      </c>
      <c r="G22" s="148">
        <v>5014</v>
      </c>
      <c r="H22" s="148">
        <v>430</v>
      </c>
      <c r="I22" s="149">
        <f t="shared" si="0"/>
        <v>19379</v>
      </c>
    </row>
    <row r="23" spans="2:9" s="52" customFormat="1" ht="16.5" customHeight="1">
      <c r="B23" s="5" t="s">
        <v>175</v>
      </c>
      <c r="C23" s="63">
        <v>61385298</v>
      </c>
      <c r="D23" s="147">
        <v>58.2</v>
      </c>
      <c r="E23" s="148">
        <v>14500</v>
      </c>
      <c r="F23" s="148">
        <v>300</v>
      </c>
      <c r="G23" s="148">
        <v>5322</v>
      </c>
      <c r="H23" s="148">
        <v>407</v>
      </c>
      <c r="I23" s="149">
        <f t="shared" si="0"/>
        <v>20529</v>
      </c>
    </row>
    <row r="24" spans="2:9" s="52" customFormat="1" ht="16.5" customHeight="1">
      <c r="B24" s="5" t="s">
        <v>176</v>
      </c>
      <c r="C24" s="63">
        <v>61385271</v>
      </c>
      <c r="D24" s="147">
        <v>47.3</v>
      </c>
      <c r="E24" s="148">
        <v>12475</v>
      </c>
      <c r="F24" s="148">
        <v>75</v>
      </c>
      <c r="G24" s="148">
        <v>4516</v>
      </c>
      <c r="H24" s="148">
        <v>363</v>
      </c>
      <c r="I24" s="149">
        <f t="shared" si="0"/>
        <v>17429</v>
      </c>
    </row>
    <row r="25" spans="2:9" s="52" customFormat="1" ht="16.5" customHeight="1">
      <c r="B25" s="5" t="s">
        <v>177</v>
      </c>
      <c r="C25" s="63">
        <v>61388246</v>
      </c>
      <c r="D25" s="147">
        <v>62</v>
      </c>
      <c r="E25" s="148">
        <v>16100</v>
      </c>
      <c r="F25" s="148">
        <v>200</v>
      </c>
      <c r="G25" s="148">
        <v>5864</v>
      </c>
      <c r="H25" s="148">
        <v>424</v>
      </c>
      <c r="I25" s="149">
        <f t="shared" si="0"/>
        <v>22588</v>
      </c>
    </row>
    <row r="26" spans="2:9" s="52" customFormat="1" ht="16.5" customHeight="1">
      <c r="B26" s="5" t="s">
        <v>178</v>
      </c>
      <c r="C26" s="63">
        <v>61386022</v>
      </c>
      <c r="D26" s="147">
        <v>69</v>
      </c>
      <c r="E26" s="148">
        <v>17902</v>
      </c>
      <c r="F26" s="148">
        <v>315</v>
      </c>
      <c r="G26" s="148">
        <v>6552</v>
      </c>
      <c r="H26" s="148">
        <v>469</v>
      </c>
      <c r="I26" s="149">
        <f t="shared" si="0"/>
        <v>25238</v>
      </c>
    </row>
    <row r="27" spans="2:9" s="52" customFormat="1" ht="16.5" customHeight="1">
      <c r="B27" s="5" t="s">
        <v>179</v>
      </c>
      <c r="C27" s="63">
        <v>49625446</v>
      </c>
      <c r="D27" s="147">
        <v>69.2</v>
      </c>
      <c r="E27" s="148">
        <v>17052</v>
      </c>
      <c r="F27" s="148">
        <v>200</v>
      </c>
      <c r="G27" s="148">
        <v>6207</v>
      </c>
      <c r="H27" s="148">
        <v>466</v>
      </c>
      <c r="I27" s="149">
        <f t="shared" si="0"/>
        <v>23925</v>
      </c>
    </row>
    <row r="28" spans="2:9" s="52" customFormat="1" ht="16.5" customHeight="1">
      <c r="B28" s="5" t="s">
        <v>180</v>
      </c>
      <c r="C28" s="63">
        <v>61385476</v>
      </c>
      <c r="D28" s="147">
        <v>91.5</v>
      </c>
      <c r="E28" s="148">
        <v>21762</v>
      </c>
      <c r="F28" s="148">
        <v>300</v>
      </c>
      <c r="G28" s="148">
        <v>7936</v>
      </c>
      <c r="H28" s="148">
        <v>600</v>
      </c>
      <c r="I28" s="149">
        <f t="shared" si="0"/>
        <v>30598</v>
      </c>
    </row>
    <row r="29" spans="2:9" s="52" customFormat="1" ht="16.5" customHeight="1">
      <c r="B29" s="5" t="s">
        <v>181</v>
      </c>
      <c r="C29" s="63">
        <v>61387509</v>
      </c>
      <c r="D29" s="147">
        <v>51.1</v>
      </c>
      <c r="E29" s="148">
        <v>14300</v>
      </c>
      <c r="F29" s="148">
        <v>260</v>
      </c>
      <c r="G29" s="148">
        <v>5236</v>
      </c>
      <c r="H29" s="148">
        <v>383</v>
      </c>
      <c r="I29" s="149">
        <f t="shared" si="0"/>
        <v>20179</v>
      </c>
    </row>
    <row r="30" spans="2:9" s="52" customFormat="1" ht="16.5" customHeight="1">
      <c r="B30" s="5" t="s">
        <v>182</v>
      </c>
      <c r="C30" s="63">
        <v>60460784</v>
      </c>
      <c r="D30" s="147">
        <v>59.8</v>
      </c>
      <c r="E30" s="148">
        <v>16600</v>
      </c>
      <c r="F30" s="148">
        <v>75</v>
      </c>
      <c r="G30" s="148">
        <v>6002</v>
      </c>
      <c r="H30" s="148">
        <v>470</v>
      </c>
      <c r="I30" s="149">
        <f t="shared" si="0"/>
        <v>23147</v>
      </c>
    </row>
    <row r="31" spans="2:9" s="52" customFormat="1" ht="16.5" customHeight="1">
      <c r="B31" s="5" t="s">
        <v>183</v>
      </c>
      <c r="C31" s="63">
        <v>61389064</v>
      </c>
      <c r="D31" s="147">
        <v>36.8</v>
      </c>
      <c r="E31" s="148">
        <v>9890</v>
      </c>
      <c r="F31" s="148">
        <v>30</v>
      </c>
      <c r="G31" s="148">
        <v>3570</v>
      </c>
      <c r="H31" s="148">
        <v>427</v>
      </c>
      <c r="I31" s="149">
        <f t="shared" si="0"/>
        <v>13917</v>
      </c>
    </row>
    <row r="32" spans="2:9" s="52" customFormat="1" ht="16.5" customHeight="1">
      <c r="B32" s="5" t="s">
        <v>184</v>
      </c>
      <c r="C32" s="63">
        <v>61387061</v>
      </c>
      <c r="D32" s="147">
        <v>72.5</v>
      </c>
      <c r="E32" s="148">
        <v>18900</v>
      </c>
      <c r="F32" s="148">
        <v>200</v>
      </c>
      <c r="G32" s="148">
        <v>6872</v>
      </c>
      <c r="H32" s="148">
        <v>489</v>
      </c>
      <c r="I32" s="149">
        <f t="shared" si="0"/>
        <v>26461</v>
      </c>
    </row>
    <row r="33" spans="2:9" s="52" customFormat="1" ht="16.5" customHeight="1">
      <c r="B33" s="5" t="s">
        <v>185</v>
      </c>
      <c r="C33" s="63">
        <v>60445475</v>
      </c>
      <c r="D33" s="147">
        <v>64.8</v>
      </c>
      <c r="E33" s="148">
        <v>16060</v>
      </c>
      <c r="F33" s="148">
        <v>100</v>
      </c>
      <c r="G33" s="148">
        <v>5816</v>
      </c>
      <c r="H33" s="148">
        <v>459</v>
      </c>
      <c r="I33" s="149">
        <f t="shared" si="0"/>
        <v>22435</v>
      </c>
    </row>
    <row r="34" spans="2:9" s="52" customFormat="1" ht="16.5" customHeight="1">
      <c r="B34" s="5" t="s">
        <v>186</v>
      </c>
      <c r="C34" s="63">
        <v>49371185</v>
      </c>
      <c r="D34" s="147">
        <v>49.1</v>
      </c>
      <c r="E34" s="148">
        <v>12783</v>
      </c>
      <c r="F34" s="148">
        <v>300</v>
      </c>
      <c r="G34" s="148">
        <v>4704</v>
      </c>
      <c r="H34" s="148">
        <v>352</v>
      </c>
      <c r="I34" s="149">
        <f t="shared" si="0"/>
        <v>18139</v>
      </c>
    </row>
    <row r="35" spans="2:9" s="52" customFormat="1" ht="16.5" customHeight="1">
      <c r="B35" s="5" t="s">
        <v>187</v>
      </c>
      <c r="C35" s="63">
        <v>63831562</v>
      </c>
      <c r="D35" s="147">
        <v>42.5</v>
      </c>
      <c r="E35" s="148">
        <v>10802</v>
      </c>
      <c r="F35" s="148">
        <v>150</v>
      </c>
      <c r="G35" s="148">
        <v>3940</v>
      </c>
      <c r="H35" s="148">
        <v>303</v>
      </c>
      <c r="I35" s="149">
        <f t="shared" si="0"/>
        <v>15195</v>
      </c>
    </row>
    <row r="36" spans="2:9" s="52" customFormat="1" ht="16.5" customHeight="1">
      <c r="B36" s="5" t="s">
        <v>188</v>
      </c>
      <c r="C36" s="63">
        <v>61387835</v>
      </c>
      <c r="D36" s="147">
        <v>26.2</v>
      </c>
      <c r="E36" s="148">
        <v>7971</v>
      </c>
      <c r="F36" s="148">
        <v>35</v>
      </c>
      <c r="G36" s="148">
        <v>2882</v>
      </c>
      <c r="H36" s="148">
        <v>205</v>
      </c>
      <c r="I36" s="149">
        <f t="shared" si="0"/>
        <v>11093</v>
      </c>
    </row>
    <row r="37" spans="2:9" s="52" customFormat="1" ht="16.5" customHeight="1">
      <c r="B37" s="5" t="s">
        <v>189</v>
      </c>
      <c r="C37" s="63">
        <v>61385379</v>
      </c>
      <c r="D37" s="147">
        <v>62</v>
      </c>
      <c r="E37" s="148">
        <v>14898</v>
      </c>
      <c r="F37" s="148">
        <v>360</v>
      </c>
      <c r="G37" s="148">
        <v>5485</v>
      </c>
      <c r="H37" s="148">
        <v>418</v>
      </c>
      <c r="I37" s="149">
        <f t="shared" si="0"/>
        <v>21161</v>
      </c>
    </row>
    <row r="38" spans="2:9" s="52" customFormat="1" ht="16.5" customHeight="1">
      <c r="B38" s="5" t="s">
        <v>190</v>
      </c>
      <c r="C38" s="63">
        <v>63109026</v>
      </c>
      <c r="D38" s="147">
        <v>57.1</v>
      </c>
      <c r="E38" s="148">
        <v>15723</v>
      </c>
      <c r="F38" s="148">
        <v>165</v>
      </c>
      <c r="G38" s="148">
        <v>5716</v>
      </c>
      <c r="H38" s="148">
        <v>439</v>
      </c>
      <c r="I38" s="149">
        <f t="shared" si="0"/>
        <v>22043</v>
      </c>
    </row>
    <row r="39" spans="2:9" s="52" customFormat="1" ht="16.5" customHeight="1">
      <c r="B39" s="5" t="s">
        <v>191</v>
      </c>
      <c r="C39" s="63">
        <v>61385361</v>
      </c>
      <c r="D39" s="147">
        <v>70.5</v>
      </c>
      <c r="E39" s="148">
        <v>17935</v>
      </c>
      <c r="F39" s="148">
        <v>410</v>
      </c>
      <c r="G39" s="148">
        <v>6598</v>
      </c>
      <c r="H39" s="148">
        <v>521</v>
      </c>
      <c r="I39" s="149">
        <f t="shared" si="0"/>
        <v>25464</v>
      </c>
    </row>
    <row r="40" spans="2:9" s="52" customFormat="1" ht="16.5" customHeight="1">
      <c r="B40" s="5" t="s">
        <v>192</v>
      </c>
      <c r="C40" s="63">
        <v>70872503</v>
      </c>
      <c r="D40" s="150">
        <v>40</v>
      </c>
      <c r="E40" s="148">
        <v>10598</v>
      </c>
      <c r="F40" s="148">
        <v>162</v>
      </c>
      <c r="G40" s="148">
        <v>3870</v>
      </c>
      <c r="H40" s="148">
        <v>297</v>
      </c>
      <c r="I40" s="149">
        <f t="shared" si="0"/>
        <v>14927</v>
      </c>
    </row>
    <row r="41" spans="2:9" s="52" customFormat="1" ht="16.5" customHeight="1" thickBot="1">
      <c r="B41" s="36" t="s">
        <v>193</v>
      </c>
      <c r="C41" s="87">
        <v>70872767</v>
      </c>
      <c r="D41" s="151">
        <v>82.3</v>
      </c>
      <c r="E41" s="152">
        <v>21910</v>
      </c>
      <c r="F41" s="152">
        <v>1136</v>
      </c>
      <c r="G41" s="152">
        <v>8276</v>
      </c>
      <c r="H41" s="152">
        <v>616</v>
      </c>
      <c r="I41" s="153">
        <f t="shared" si="0"/>
        <v>31938</v>
      </c>
    </row>
    <row r="42" spans="2:9" s="52" customFormat="1" ht="16.5" customHeight="1" thickBot="1">
      <c r="B42" s="132" t="s">
        <v>12</v>
      </c>
      <c r="C42" s="133"/>
      <c r="D42" s="134">
        <f aca="true" t="shared" si="1" ref="D42:I42">SUM(D7:D41)</f>
        <v>1900.7999999999997</v>
      </c>
      <c r="E42" s="135">
        <f t="shared" si="1"/>
        <v>498194</v>
      </c>
      <c r="F42" s="135">
        <f t="shared" si="1"/>
        <v>9148</v>
      </c>
      <c r="G42" s="135">
        <f t="shared" si="1"/>
        <v>182469</v>
      </c>
      <c r="H42" s="135">
        <f t="shared" si="1"/>
        <v>14071</v>
      </c>
      <c r="I42" s="136">
        <f t="shared" si="1"/>
        <v>703882</v>
      </c>
    </row>
    <row r="43" spans="4:9" s="52" customFormat="1" ht="12.75">
      <c r="D43" s="88"/>
      <c r="E43" s="89"/>
      <c r="F43" s="89"/>
      <c r="G43" s="89"/>
      <c r="H43" s="89"/>
      <c r="I43" s="89"/>
    </row>
    <row r="44" spans="4:9" s="52" customFormat="1" ht="12.75">
      <c r="D44" s="88"/>
      <c r="E44" s="89"/>
      <c r="F44" s="89"/>
      <c r="G44" s="89"/>
      <c r="H44" s="89"/>
      <c r="I44" s="89"/>
    </row>
    <row r="45" spans="4:9" s="52" customFormat="1" ht="12.75">
      <c r="D45" s="88"/>
      <c r="E45" s="89"/>
      <c r="F45" s="89"/>
      <c r="G45" s="89"/>
      <c r="H45" s="89"/>
      <c r="I45" s="89"/>
    </row>
    <row r="46" spans="4:9" s="52" customFormat="1" ht="12.75">
      <c r="D46" s="88"/>
      <c r="E46" s="89"/>
      <c r="F46" s="89"/>
      <c r="G46" s="89"/>
      <c r="H46" s="89"/>
      <c r="I46" s="89"/>
    </row>
    <row r="47" spans="4:9" s="52" customFormat="1" ht="12.75">
      <c r="D47" s="88"/>
      <c r="E47" s="89"/>
      <c r="F47" s="89"/>
      <c r="G47" s="89"/>
      <c r="H47" s="89"/>
      <c r="I47" s="89"/>
    </row>
    <row r="48" spans="4:9" s="52" customFormat="1" ht="12.75">
      <c r="D48" s="88"/>
      <c r="E48" s="89"/>
      <c r="F48" s="89"/>
      <c r="G48" s="89"/>
      <c r="H48" s="89"/>
      <c r="I48" s="89"/>
    </row>
    <row r="49" spans="4:9" s="52" customFormat="1" ht="12.75">
      <c r="D49" s="88"/>
      <c r="E49" s="89"/>
      <c r="F49" s="89"/>
      <c r="G49" s="89"/>
      <c r="H49" s="89"/>
      <c r="I49" s="89"/>
    </row>
    <row r="50" spans="4:9" s="52" customFormat="1" ht="12.75">
      <c r="D50" s="88"/>
      <c r="E50" s="89"/>
      <c r="F50" s="89"/>
      <c r="G50" s="89"/>
      <c r="H50" s="89"/>
      <c r="I50" s="89"/>
    </row>
    <row r="51" spans="4:9" s="52" customFormat="1" ht="12.75">
      <c r="D51" s="88"/>
      <c r="E51" s="89"/>
      <c r="F51" s="89"/>
      <c r="G51" s="89"/>
      <c r="H51" s="89"/>
      <c r="I51" s="89"/>
    </row>
    <row r="52" spans="4:9" s="52" customFormat="1" ht="12.75">
      <c r="D52" s="88"/>
      <c r="E52" s="89"/>
      <c r="F52" s="89"/>
      <c r="G52" s="89"/>
      <c r="H52" s="89"/>
      <c r="I52" s="89"/>
    </row>
    <row r="53" spans="4:9" s="52" customFormat="1" ht="12.75">
      <c r="D53" s="88"/>
      <c r="E53" s="89"/>
      <c r="F53" s="89"/>
      <c r="G53" s="89"/>
      <c r="H53" s="89"/>
      <c r="I53" s="89"/>
    </row>
    <row r="54" spans="4:9" s="52" customFormat="1" ht="12.75">
      <c r="D54" s="88"/>
      <c r="E54" s="89"/>
      <c r="F54" s="89"/>
      <c r="G54" s="89"/>
      <c r="H54" s="89"/>
      <c r="I54" s="89"/>
    </row>
    <row r="55" spans="4:9" s="52" customFormat="1" ht="12.75">
      <c r="D55" s="88"/>
      <c r="E55" s="89"/>
      <c r="F55" s="89"/>
      <c r="G55" s="89"/>
      <c r="H55" s="89"/>
      <c r="I55" s="89"/>
    </row>
    <row r="56" spans="4:9" s="52" customFormat="1" ht="12.75">
      <c r="D56" s="88"/>
      <c r="E56" s="89"/>
      <c r="F56" s="89"/>
      <c r="G56" s="89"/>
      <c r="H56" s="89"/>
      <c r="I56" s="89"/>
    </row>
    <row r="57" spans="4:9" s="52" customFormat="1" ht="12.75">
      <c r="D57" s="88"/>
      <c r="E57" s="89"/>
      <c r="F57" s="89"/>
      <c r="G57" s="89"/>
      <c r="H57" s="89"/>
      <c r="I57" s="89"/>
    </row>
    <row r="58" spans="4:9" s="52" customFormat="1" ht="12.75">
      <c r="D58" s="88"/>
      <c r="E58" s="89"/>
      <c r="F58" s="89"/>
      <c r="G58" s="89"/>
      <c r="H58" s="89"/>
      <c r="I58" s="89"/>
    </row>
    <row r="59" spans="4:9" s="52" customFormat="1" ht="12.75">
      <c r="D59" s="88"/>
      <c r="E59" s="89"/>
      <c r="F59" s="89"/>
      <c r="G59" s="89"/>
      <c r="H59" s="89"/>
      <c r="I59" s="89"/>
    </row>
    <row r="60" spans="4:9" s="52" customFormat="1" ht="12.75">
      <c r="D60" s="88"/>
      <c r="E60" s="89"/>
      <c r="F60" s="89"/>
      <c r="G60" s="89"/>
      <c r="H60" s="89"/>
      <c r="I60" s="89"/>
    </row>
    <row r="61" spans="4:9" s="52" customFormat="1" ht="12.75">
      <c r="D61" s="88"/>
      <c r="E61" s="89"/>
      <c r="F61" s="89"/>
      <c r="G61" s="89"/>
      <c r="H61" s="89"/>
      <c r="I61" s="89"/>
    </row>
    <row r="62" spans="4:9" s="52" customFormat="1" ht="12.75">
      <c r="D62" s="88"/>
      <c r="E62" s="89"/>
      <c r="F62" s="89"/>
      <c r="G62" s="89"/>
      <c r="H62" s="89"/>
      <c r="I62" s="89"/>
    </row>
    <row r="63" spans="4:9" s="52" customFormat="1" ht="12.75">
      <c r="D63" s="88"/>
      <c r="E63" s="89"/>
      <c r="F63" s="89"/>
      <c r="G63" s="89"/>
      <c r="H63" s="89"/>
      <c r="I63" s="89"/>
    </row>
    <row r="64" spans="4:9" s="52" customFormat="1" ht="12.75">
      <c r="D64" s="88"/>
      <c r="E64" s="89"/>
      <c r="F64" s="89"/>
      <c r="G64" s="89"/>
      <c r="H64" s="89"/>
      <c r="I64" s="89"/>
    </row>
    <row r="65" spans="4:9" s="52" customFormat="1" ht="12.75">
      <c r="D65" s="88"/>
      <c r="E65" s="89"/>
      <c r="F65" s="89"/>
      <c r="G65" s="89"/>
      <c r="H65" s="89"/>
      <c r="I65" s="89"/>
    </row>
    <row r="66" spans="4:9" s="52" customFormat="1" ht="12.75">
      <c r="D66" s="88"/>
      <c r="E66" s="89"/>
      <c r="F66" s="89"/>
      <c r="G66" s="89"/>
      <c r="H66" s="89"/>
      <c r="I66" s="89"/>
    </row>
    <row r="67" spans="4:9" s="52" customFormat="1" ht="12.75">
      <c r="D67" s="88"/>
      <c r="E67" s="89"/>
      <c r="F67" s="89"/>
      <c r="G67" s="89"/>
      <c r="H67" s="89"/>
      <c r="I67" s="89"/>
    </row>
    <row r="68" spans="4:9" s="52" customFormat="1" ht="12.75">
      <c r="D68" s="88"/>
      <c r="E68" s="89"/>
      <c r="F68" s="89"/>
      <c r="G68" s="89"/>
      <c r="H68" s="89"/>
      <c r="I68" s="89"/>
    </row>
    <row r="69" spans="4:9" s="52" customFormat="1" ht="12.75">
      <c r="D69" s="88"/>
      <c r="E69" s="89"/>
      <c r="F69" s="89"/>
      <c r="G69" s="89"/>
      <c r="H69" s="89"/>
      <c r="I69" s="89"/>
    </row>
    <row r="70" spans="4:9" s="52" customFormat="1" ht="12.75">
      <c r="D70" s="88"/>
      <c r="E70" s="89"/>
      <c r="F70" s="89"/>
      <c r="G70" s="89"/>
      <c r="H70" s="89"/>
      <c r="I70" s="89"/>
    </row>
    <row r="71" spans="4:9" s="52" customFormat="1" ht="12.75">
      <c r="D71" s="88"/>
      <c r="E71" s="89"/>
      <c r="F71" s="89"/>
      <c r="G71" s="89"/>
      <c r="H71" s="89"/>
      <c r="I71" s="89"/>
    </row>
    <row r="72" spans="4:9" s="52" customFormat="1" ht="12.75">
      <c r="D72" s="88"/>
      <c r="E72" s="89"/>
      <c r="F72" s="89"/>
      <c r="G72" s="89"/>
      <c r="H72" s="89"/>
      <c r="I72" s="89"/>
    </row>
  </sheetData>
  <mergeCells count="1">
    <mergeCell ref="D3:I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38"/>
  <sheetViews>
    <sheetView zoomScale="75" zoomScaleNormal="75" workbookViewId="0" topLeftCell="A1">
      <selection activeCell="T5" sqref="T5"/>
    </sheetView>
  </sheetViews>
  <sheetFormatPr defaultColWidth="9.00390625" defaultRowHeight="12.75"/>
  <cols>
    <col min="1" max="1" width="74.375" style="0" customWidth="1"/>
    <col min="2" max="2" width="10.00390625" style="0" customWidth="1"/>
    <col min="3" max="3" width="7.125" style="0" customWidth="1"/>
    <col min="4" max="4" width="10.625" style="0" customWidth="1"/>
    <col min="5" max="5" width="15.75390625" style="0" customWidth="1"/>
    <col min="6" max="6" width="14.75390625" style="0" customWidth="1"/>
    <col min="7" max="9" width="15.75390625" style="0" customWidth="1"/>
    <col min="10" max="10" width="11.375" style="0" customWidth="1"/>
    <col min="11" max="14" width="10.875" style="0" customWidth="1"/>
    <col min="15" max="15" width="8.375" style="0" customWidth="1"/>
    <col min="16" max="16" width="7.375" style="0" customWidth="1"/>
    <col min="17" max="17" width="8.625" style="0" customWidth="1"/>
    <col min="18" max="18" width="6.875" style="0" customWidth="1"/>
    <col min="19" max="19" width="11.25390625" style="0" customWidth="1"/>
    <col min="20" max="20" width="10.875" style="0" customWidth="1"/>
    <col min="23" max="23" width="9.875" style="0" customWidth="1"/>
  </cols>
  <sheetData>
    <row r="3" spans="1:9" ht="15" customHeight="1">
      <c r="A3" s="52"/>
      <c r="B3" s="52"/>
      <c r="D3" s="52"/>
      <c r="E3" s="52"/>
      <c r="F3" s="52"/>
      <c r="G3" s="52"/>
      <c r="H3" s="52"/>
      <c r="I3" s="52"/>
    </row>
    <row r="4" spans="1:9" ht="15" customHeight="1" thickBot="1">
      <c r="A4" s="56"/>
      <c r="B4" s="52"/>
      <c r="D4" s="52"/>
      <c r="E4" s="52"/>
      <c r="F4" s="52"/>
      <c r="G4" s="52"/>
      <c r="H4" s="52"/>
      <c r="I4" s="294" t="s">
        <v>100</v>
      </c>
    </row>
    <row r="5" spans="1:20" ht="15" customHeight="1">
      <c r="A5" s="57"/>
      <c r="B5" s="62"/>
      <c r="C5" s="62"/>
      <c r="D5" s="314" t="s">
        <v>279</v>
      </c>
      <c r="E5" s="305"/>
      <c r="F5" s="305"/>
      <c r="G5" s="305"/>
      <c r="H5" s="305"/>
      <c r="I5" s="306"/>
      <c r="T5" s="6"/>
    </row>
    <row r="6" spans="1:9" ht="15" customHeight="1">
      <c r="A6" s="312" t="s">
        <v>276</v>
      </c>
      <c r="B6" s="310" t="s">
        <v>274</v>
      </c>
      <c r="C6" s="310" t="s">
        <v>57</v>
      </c>
      <c r="D6" s="307"/>
      <c r="E6" s="308"/>
      <c r="F6" s="308"/>
      <c r="G6" s="308"/>
      <c r="H6" s="308"/>
      <c r="I6" s="309"/>
    </row>
    <row r="7" spans="1:9" ht="15" customHeight="1" thickBot="1">
      <c r="A7" s="313"/>
      <c r="B7" s="311"/>
      <c r="C7" s="311"/>
      <c r="D7" s="155" t="s">
        <v>0</v>
      </c>
      <c r="E7" s="156" t="s">
        <v>1</v>
      </c>
      <c r="F7" s="156" t="s">
        <v>2</v>
      </c>
      <c r="G7" s="156" t="s">
        <v>3</v>
      </c>
      <c r="H7" s="156" t="s">
        <v>4</v>
      </c>
      <c r="I7" s="165" t="s">
        <v>102</v>
      </c>
    </row>
    <row r="8" spans="1:9" s="52" customFormat="1" ht="15" customHeight="1">
      <c r="A8" s="154" t="s">
        <v>214</v>
      </c>
      <c r="B8" s="90"/>
      <c r="C8" s="90"/>
      <c r="D8" s="91"/>
      <c r="E8" s="91"/>
      <c r="F8" s="91"/>
      <c r="G8" s="91"/>
      <c r="H8" s="91"/>
      <c r="I8" s="92"/>
    </row>
    <row r="9" spans="1:9" s="52" customFormat="1" ht="15" customHeight="1">
      <c r="A9" s="43" t="s">
        <v>215</v>
      </c>
      <c r="B9" s="44">
        <v>70837872</v>
      </c>
      <c r="C9" s="157">
        <v>3122</v>
      </c>
      <c r="D9" s="148">
        <v>61</v>
      </c>
      <c r="E9" s="148">
        <v>16505</v>
      </c>
      <c r="F9" s="148">
        <v>240</v>
      </c>
      <c r="G9" s="148">
        <v>6024</v>
      </c>
      <c r="H9" s="148">
        <v>359</v>
      </c>
      <c r="I9" s="149">
        <f aca="true" t="shared" si="0" ref="I9:I36">+E9+F9+G9+H9</f>
        <v>23128</v>
      </c>
    </row>
    <row r="10" spans="1:9" s="52" customFormat="1" ht="15" customHeight="1">
      <c r="A10" s="43" t="s">
        <v>216</v>
      </c>
      <c r="B10" s="44">
        <v>70837902</v>
      </c>
      <c r="C10" s="157">
        <v>3122</v>
      </c>
      <c r="D10" s="148">
        <v>46</v>
      </c>
      <c r="E10" s="148">
        <v>11219</v>
      </c>
      <c r="F10" s="148">
        <v>70</v>
      </c>
      <c r="G10" s="148">
        <v>4063</v>
      </c>
      <c r="H10" s="148">
        <v>241</v>
      </c>
      <c r="I10" s="149">
        <f t="shared" si="0"/>
        <v>15593</v>
      </c>
    </row>
    <row r="11" spans="1:9" s="52" customFormat="1" ht="15" customHeight="1">
      <c r="A11" s="43" t="s">
        <v>217</v>
      </c>
      <c r="B11" s="44">
        <v>61388866</v>
      </c>
      <c r="C11" s="157">
        <v>3122</v>
      </c>
      <c r="D11" s="148">
        <v>92</v>
      </c>
      <c r="E11" s="148">
        <v>25323</v>
      </c>
      <c r="F11" s="148">
        <v>100</v>
      </c>
      <c r="G11" s="148">
        <v>9150</v>
      </c>
      <c r="H11" s="148">
        <v>496</v>
      </c>
      <c r="I11" s="149">
        <f t="shared" si="0"/>
        <v>35069</v>
      </c>
    </row>
    <row r="12" spans="1:9" s="52" customFormat="1" ht="15" customHeight="1">
      <c r="A12" s="43" t="s">
        <v>218</v>
      </c>
      <c r="B12" s="44">
        <v>61388726</v>
      </c>
      <c r="C12" s="157">
        <v>3122</v>
      </c>
      <c r="D12" s="148">
        <v>45</v>
      </c>
      <c r="E12" s="148">
        <v>13121</v>
      </c>
      <c r="F12" s="148">
        <v>150</v>
      </c>
      <c r="G12" s="148">
        <v>4775</v>
      </c>
      <c r="H12" s="148">
        <v>338</v>
      </c>
      <c r="I12" s="149">
        <f t="shared" si="0"/>
        <v>18384</v>
      </c>
    </row>
    <row r="13" spans="1:9" s="52" customFormat="1" ht="15" customHeight="1">
      <c r="A13" s="43" t="s">
        <v>219</v>
      </c>
      <c r="B13" s="44">
        <v>70837911</v>
      </c>
      <c r="C13" s="157">
        <v>3126</v>
      </c>
      <c r="D13" s="148">
        <v>195</v>
      </c>
      <c r="E13" s="148">
        <v>55618</v>
      </c>
      <c r="F13" s="148">
        <v>2950</v>
      </c>
      <c r="G13" s="148">
        <v>21026</v>
      </c>
      <c r="H13" s="148">
        <v>638</v>
      </c>
      <c r="I13" s="149">
        <f t="shared" si="0"/>
        <v>80232</v>
      </c>
    </row>
    <row r="14" spans="1:9" s="52" customFormat="1" ht="15" customHeight="1">
      <c r="A14" s="43" t="s">
        <v>220</v>
      </c>
      <c r="B14" s="44">
        <v>70837775</v>
      </c>
      <c r="C14" s="157">
        <v>3126</v>
      </c>
      <c r="D14" s="148">
        <v>62</v>
      </c>
      <c r="E14" s="148">
        <v>16570</v>
      </c>
      <c r="F14" s="148">
        <v>220</v>
      </c>
      <c r="G14" s="148">
        <v>6039</v>
      </c>
      <c r="H14" s="148">
        <v>404</v>
      </c>
      <c r="I14" s="149">
        <f t="shared" si="0"/>
        <v>23233</v>
      </c>
    </row>
    <row r="15" spans="1:9" s="52" customFormat="1" ht="15" customHeight="1">
      <c r="A15" s="43" t="s">
        <v>221</v>
      </c>
      <c r="B15" s="44">
        <v>61385301</v>
      </c>
      <c r="C15" s="157">
        <v>3122</v>
      </c>
      <c r="D15" s="148">
        <v>64</v>
      </c>
      <c r="E15" s="148">
        <v>20252</v>
      </c>
      <c r="F15" s="148">
        <v>146</v>
      </c>
      <c r="G15" s="148">
        <v>7341</v>
      </c>
      <c r="H15" s="148">
        <v>419</v>
      </c>
      <c r="I15" s="149">
        <f t="shared" si="0"/>
        <v>28158</v>
      </c>
    </row>
    <row r="16" spans="1:9" s="52" customFormat="1" ht="15" customHeight="1">
      <c r="A16" s="43" t="s">
        <v>222</v>
      </c>
      <c r="B16" s="44">
        <v>638463</v>
      </c>
      <c r="C16" s="157">
        <v>3122</v>
      </c>
      <c r="D16" s="148">
        <v>75</v>
      </c>
      <c r="E16" s="148">
        <v>21707</v>
      </c>
      <c r="F16" s="148">
        <v>150</v>
      </c>
      <c r="G16" s="148">
        <v>7865</v>
      </c>
      <c r="H16" s="148">
        <v>507</v>
      </c>
      <c r="I16" s="149">
        <f t="shared" si="0"/>
        <v>30229</v>
      </c>
    </row>
    <row r="17" spans="1:9" s="52" customFormat="1" ht="15" customHeight="1">
      <c r="A17" s="43" t="s">
        <v>223</v>
      </c>
      <c r="B17" s="44">
        <v>61386138</v>
      </c>
      <c r="C17" s="157">
        <v>3122</v>
      </c>
      <c r="D17" s="148">
        <v>47</v>
      </c>
      <c r="E17" s="148">
        <v>13020</v>
      </c>
      <c r="F17" s="148">
        <v>160</v>
      </c>
      <c r="G17" s="148">
        <v>4742</v>
      </c>
      <c r="H17" s="148">
        <v>280</v>
      </c>
      <c r="I17" s="149">
        <f t="shared" si="0"/>
        <v>18202</v>
      </c>
    </row>
    <row r="18" spans="1:9" s="52" customFormat="1" ht="15" customHeight="1">
      <c r="A18" s="43" t="s">
        <v>224</v>
      </c>
      <c r="B18" s="44">
        <v>61386774</v>
      </c>
      <c r="C18" s="157">
        <v>3122</v>
      </c>
      <c r="D18" s="148">
        <v>55</v>
      </c>
      <c r="E18" s="148">
        <v>15640</v>
      </c>
      <c r="F18" s="148">
        <v>160</v>
      </c>
      <c r="G18" s="148">
        <v>5685</v>
      </c>
      <c r="H18" s="148">
        <v>356</v>
      </c>
      <c r="I18" s="149">
        <f t="shared" si="0"/>
        <v>21841</v>
      </c>
    </row>
    <row r="19" spans="1:9" s="52" customFormat="1" ht="15" customHeight="1">
      <c r="A19" s="43" t="s">
        <v>225</v>
      </c>
      <c r="B19" s="44">
        <v>70107050</v>
      </c>
      <c r="C19" s="157">
        <v>3122</v>
      </c>
      <c r="D19" s="148">
        <v>51</v>
      </c>
      <c r="E19" s="148">
        <v>13888</v>
      </c>
      <c r="F19" s="148">
        <v>120</v>
      </c>
      <c r="G19" s="148">
        <v>5041</v>
      </c>
      <c r="H19" s="148">
        <v>313</v>
      </c>
      <c r="I19" s="149">
        <f t="shared" si="0"/>
        <v>19362</v>
      </c>
    </row>
    <row r="20" spans="1:9" s="52" customFormat="1" ht="15" customHeight="1">
      <c r="A20" s="43" t="s">
        <v>226</v>
      </c>
      <c r="B20" s="44">
        <v>49625462</v>
      </c>
      <c r="C20" s="157">
        <v>3122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9">
        <f>+E20+F20+G20+H20</f>
        <v>0</v>
      </c>
    </row>
    <row r="21" spans="1:9" s="52" customFormat="1" ht="15" customHeight="1">
      <c r="A21" s="43" t="s">
        <v>227</v>
      </c>
      <c r="B21" s="44">
        <v>61385948</v>
      </c>
      <c r="C21" s="157">
        <v>3122</v>
      </c>
      <c r="D21" s="148">
        <v>55</v>
      </c>
      <c r="E21" s="148">
        <v>14497</v>
      </c>
      <c r="F21" s="148">
        <v>400</v>
      </c>
      <c r="G21" s="148">
        <v>5355</v>
      </c>
      <c r="H21" s="148">
        <v>348</v>
      </c>
      <c r="I21" s="149">
        <f t="shared" si="0"/>
        <v>20600</v>
      </c>
    </row>
    <row r="22" spans="1:9" s="52" customFormat="1" ht="15" customHeight="1">
      <c r="A22" s="43" t="s">
        <v>228</v>
      </c>
      <c r="B22" s="44">
        <v>49624059</v>
      </c>
      <c r="C22" s="157">
        <v>3122</v>
      </c>
      <c r="D22" s="148">
        <v>63</v>
      </c>
      <c r="E22" s="148">
        <v>17523</v>
      </c>
      <c r="F22" s="148">
        <v>140</v>
      </c>
      <c r="G22" s="148">
        <v>6356</v>
      </c>
      <c r="H22" s="148">
        <v>412</v>
      </c>
      <c r="I22" s="149">
        <f t="shared" si="0"/>
        <v>24431</v>
      </c>
    </row>
    <row r="23" spans="1:9" s="52" customFormat="1" ht="15" customHeight="1">
      <c r="A23" s="43" t="s">
        <v>229</v>
      </c>
      <c r="B23" s="44">
        <v>49626655</v>
      </c>
      <c r="C23" s="157">
        <v>3126</v>
      </c>
      <c r="D23" s="148">
        <v>39</v>
      </c>
      <c r="E23" s="148">
        <v>9137</v>
      </c>
      <c r="F23" s="148">
        <v>430</v>
      </c>
      <c r="G23" s="148">
        <v>3436</v>
      </c>
      <c r="H23" s="148">
        <v>88</v>
      </c>
      <c r="I23" s="149">
        <f t="shared" si="0"/>
        <v>13091</v>
      </c>
    </row>
    <row r="24" spans="1:9" s="52" customFormat="1" ht="15" customHeight="1">
      <c r="A24" s="43" t="s">
        <v>230</v>
      </c>
      <c r="B24" s="44">
        <v>71219293</v>
      </c>
      <c r="C24" s="157">
        <v>3122</v>
      </c>
      <c r="D24" s="148">
        <v>11</v>
      </c>
      <c r="E24" s="148">
        <v>2760</v>
      </c>
      <c r="F24" s="148">
        <v>465</v>
      </c>
      <c r="G24" s="148">
        <v>1153</v>
      </c>
      <c r="H24" s="148">
        <v>57</v>
      </c>
      <c r="I24" s="149">
        <f t="shared" si="0"/>
        <v>4435</v>
      </c>
    </row>
    <row r="25" spans="1:9" s="52" customFormat="1" ht="15" customHeight="1">
      <c r="A25" s="43" t="s">
        <v>231</v>
      </c>
      <c r="B25" s="44">
        <v>61386855</v>
      </c>
      <c r="C25" s="157">
        <v>3122</v>
      </c>
      <c r="D25" s="148">
        <v>57</v>
      </c>
      <c r="E25" s="148">
        <v>15424</v>
      </c>
      <c r="F25" s="148">
        <v>300</v>
      </c>
      <c r="G25" s="148">
        <v>5653</v>
      </c>
      <c r="H25" s="148">
        <v>382</v>
      </c>
      <c r="I25" s="149">
        <f t="shared" si="0"/>
        <v>21759</v>
      </c>
    </row>
    <row r="26" spans="1:9" s="52" customFormat="1" ht="15" customHeight="1">
      <c r="A26" s="43" t="s">
        <v>232</v>
      </c>
      <c r="B26" s="44">
        <v>61384534</v>
      </c>
      <c r="C26" s="157">
        <v>3122</v>
      </c>
      <c r="D26" s="148">
        <v>55</v>
      </c>
      <c r="E26" s="148">
        <v>15028</v>
      </c>
      <c r="F26" s="148">
        <v>430</v>
      </c>
      <c r="G26" s="148">
        <v>5556</v>
      </c>
      <c r="H26" s="148">
        <v>333</v>
      </c>
      <c r="I26" s="149">
        <f t="shared" si="0"/>
        <v>21347</v>
      </c>
    </row>
    <row r="27" spans="1:9" s="52" customFormat="1" ht="15" customHeight="1">
      <c r="A27" s="5" t="s">
        <v>233</v>
      </c>
      <c r="B27" s="7">
        <v>61386626</v>
      </c>
      <c r="C27" s="158">
        <v>3122</v>
      </c>
      <c r="D27" s="148">
        <v>51</v>
      </c>
      <c r="E27" s="148">
        <v>14379</v>
      </c>
      <c r="F27" s="148">
        <v>330</v>
      </c>
      <c r="G27" s="148">
        <v>5289</v>
      </c>
      <c r="H27" s="148">
        <v>326</v>
      </c>
      <c r="I27" s="149">
        <f t="shared" si="0"/>
        <v>20324</v>
      </c>
    </row>
    <row r="28" spans="1:9" s="52" customFormat="1" ht="15" customHeight="1">
      <c r="A28" s="93" t="s">
        <v>234</v>
      </c>
      <c r="B28" s="94">
        <v>61388017</v>
      </c>
      <c r="C28" s="159">
        <v>3122</v>
      </c>
      <c r="D28" s="160">
        <v>53</v>
      </c>
      <c r="E28" s="160">
        <v>15015</v>
      </c>
      <c r="F28" s="160">
        <v>125</v>
      </c>
      <c r="G28" s="160">
        <v>5449</v>
      </c>
      <c r="H28" s="160">
        <v>393</v>
      </c>
      <c r="I28" s="161">
        <f t="shared" si="0"/>
        <v>20982</v>
      </c>
    </row>
    <row r="29" spans="1:9" s="52" customFormat="1" ht="15" customHeight="1">
      <c r="A29" s="43" t="s">
        <v>235</v>
      </c>
      <c r="B29" s="44">
        <v>61386278</v>
      </c>
      <c r="C29" s="157">
        <v>3122</v>
      </c>
      <c r="D29" s="148">
        <v>35</v>
      </c>
      <c r="E29" s="148">
        <v>9322</v>
      </c>
      <c r="F29" s="148">
        <v>150</v>
      </c>
      <c r="G29" s="148">
        <v>3407</v>
      </c>
      <c r="H29" s="148">
        <v>177</v>
      </c>
      <c r="I29" s="149">
        <f t="shared" si="0"/>
        <v>13056</v>
      </c>
    </row>
    <row r="30" spans="1:9" s="52" customFormat="1" ht="15" customHeight="1">
      <c r="A30" s="43" t="s">
        <v>236</v>
      </c>
      <c r="B30" s="44">
        <v>61385387</v>
      </c>
      <c r="C30" s="157">
        <v>3122</v>
      </c>
      <c r="D30" s="148">
        <v>48</v>
      </c>
      <c r="E30" s="148">
        <v>13139</v>
      </c>
      <c r="F30" s="148">
        <v>108</v>
      </c>
      <c r="G30" s="148">
        <v>4767</v>
      </c>
      <c r="H30" s="148">
        <v>292</v>
      </c>
      <c r="I30" s="149">
        <f t="shared" si="0"/>
        <v>18306</v>
      </c>
    </row>
    <row r="31" spans="1:9" s="52" customFormat="1" ht="15" customHeight="1">
      <c r="A31" s="43" t="s">
        <v>237</v>
      </c>
      <c r="B31" s="44">
        <v>61385409</v>
      </c>
      <c r="C31" s="157">
        <v>3122</v>
      </c>
      <c r="D31" s="148">
        <v>82</v>
      </c>
      <c r="E31" s="148">
        <v>19986</v>
      </c>
      <c r="F31" s="148">
        <v>130</v>
      </c>
      <c r="G31" s="148">
        <v>7239</v>
      </c>
      <c r="H31" s="148">
        <v>404</v>
      </c>
      <c r="I31" s="149">
        <f t="shared" si="0"/>
        <v>27759</v>
      </c>
    </row>
    <row r="32" spans="1:9" s="52" customFormat="1" ht="15" customHeight="1">
      <c r="A32" s="43" t="s">
        <v>238</v>
      </c>
      <c r="B32" s="44">
        <v>61385417</v>
      </c>
      <c r="C32" s="157">
        <v>3122</v>
      </c>
      <c r="D32" s="148">
        <v>118</v>
      </c>
      <c r="E32" s="148">
        <v>27214</v>
      </c>
      <c r="F32" s="148">
        <v>200</v>
      </c>
      <c r="G32" s="148">
        <v>9865</v>
      </c>
      <c r="H32" s="148">
        <v>743</v>
      </c>
      <c r="I32" s="149">
        <f t="shared" si="0"/>
        <v>38022</v>
      </c>
    </row>
    <row r="33" spans="1:9" s="52" customFormat="1" ht="15" customHeight="1">
      <c r="A33" s="43" t="s">
        <v>239</v>
      </c>
      <c r="B33" s="44">
        <v>638765</v>
      </c>
      <c r="C33" s="157">
        <v>3122</v>
      </c>
      <c r="D33" s="148">
        <v>86</v>
      </c>
      <c r="E33" s="148">
        <v>23213</v>
      </c>
      <c r="F33" s="148">
        <v>630</v>
      </c>
      <c r="G33" s="148">
        <v>8571</v>
      </c>
      <c r="H33" s="148">
        <v>427</v>
      </c>
      <c r="I33" s="149">
        <f t="shared" si="0"/>
        <v>32841</v>
      </c>
    </row>
    <row r="34" spans="1:9" s="52" customFormat="1" ht="15" customHeight="1">
      <c r="A34" s="43" t="s">
        <v>240</v>
      </c>
      <c r="B34" s="44">
        <v>60461713</v>
      </c>
      <c r="C34" s="157">
        <v>3122</v>
      </c>
      <c r="D34" s="148">
        <v>61</v>
      </c>
      <c r="E34" s="148">
        <v>16787</v>
      </c>
      <c r="F34" s="148">
        <v>734</v>
      </c>
      <c r="G34" s="148">
        <v>6292</v>
      </c>
      <c r="H34" s="148">
        <v>383</v>
      </c>
      <c r="I34" s="149">
        <f t="shared" si="0"/>
        <v>24196</v>
      </c>
    </row>
    <row r="35" spans="1:9" s="52" customFormat="1" ht="15" customHeight="1">
      <c r="A35" s="43" t="s">
        <v>272</v>
      </c>
      <c r="B35" s="44">
        <v>60446242</v>
      </c>
      <c r="C35" s="157">
        <v>3122</v>
      </c>
      <c r="D35" s="148">
        <v>61</v>
      </c>
      <c r="E35" s="148">
        <v>16332</v>
      </c>
      <c r="F35" s="148">
        <v>300</v>
      </c>
      <c r="G35" s="148">
        <v>5983</v>
      </c>
      <c r="H35" s="148">
        <v>284</v>
      </c>
      <c r="I35" s="149">
        <f t="shared" si="0"/>
        <v>22899</v>
      </c>
    </row>
    <row r="36" spans="1:9" s="52" customFormat="1" ht="15" customHeight="1" thickBot="1">
      <c r="A36" s="166" t="s">
        <v>241</v>
      </c>
      <c r="B36" s="95">
        <v>70872589</v>
      </c>
      <c r="C36" s="162">
        <v>3122</v>
      </c>
      <c r="D36" s="152">
        <v>49</v>
      </c>
      <c r="E36" s="152">
        <v>14005</v>
      </c>
      <c r="F36" s="152">
        <v>60</v>
      </c>
      <c r="G36" s="152">
        <v>5062</v>
      </c>
      <c r="H36" s="152">
        <v>268</v>
      </c>
      <c r="I36" s="153">
        <f t="shared" si="0"/>
        <v>19395</v>
      </c>
    </row>
    <row r="37" spans="1:9" s="52" customFormat="1" ht="19.5" customHeight="1" thickBot="1">
      <c r="A37" s="164" t="s">
        <v>12</v>
      </c>
      <c r="B37" s="96"/>
      <c r="C37" s="163"/>
      <c r="D37" s="135">
        <f aca="true" t="shared" si="1" ref="D37:I37">SUM(D9:D36)</f>
        <v>1717</v>
      </c>
      <c r="E37" s="135">
        <f t="shared" si="1"/>
        <v>466624</v>
      </c>
      <c r="F37" s="135">
        <f t="shared" si="1"/>
        <v>9398</v>
      </c>
      <c r="G37" s="135">
        <f t="shared" si="1"/>
        <v>171184</v>
      </c>
      <c r="H37" s="135">
        <f t="shared" si="1"/>
        <v>9668</v>
      </c>
      <c r="I37" s="136">
        <f t="shared" si="1"/>
        <v>656874</v>
      </c>
    </row>
    <row r="38" spans="1:20" ht="15" customHeight="1">
      <c r="A38" s="45"/>
      <c r="B38" s="46"/>
      <c r="C38" s="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ht="15" customHeight="1"/>
    <row r="40" ht="15" customHeight="1"/>
  </sheetData>
  <mergeCells count="4">
    <mergeCell ref="C6:C7"/>
    <mergeCell ref="A6:A7"/>
    <mergeCell ref="B6:B7"/>
    <mergeCell ref="D5:I6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geOrder="overThenDown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zoomScale="75" zoomScaleNormal="75" workbookViewId="0" topLeftCell="A1">
      <selection activeCell="V2" sqref="V2"/>
    </sheetView>
  </sheetViews>
  <sheetFormatPr defaultColWidth="9.00390625" defaultRowHeight="12.75"/>
  <cols>
    <col min="1" max="1" width="49.375" style="0" customWidth="1"/>
    <col min="2" max="2" width="10.375" style="0" bestFit="1" customWidth="1"/>
    <col min="3" max="3" width="6.25390625" style="0" customWidth="1"/>
    <col min="4" max="9" width="15.75390625" style="0" customWidth="1"/>
    <col min="10" max="10" width="6.75390625" style="0" customWidth="1"/>
    <col min="11" max="22" width="15.75390625" style="0" customWidth="1"/>
  </cols>
  <sheetData>
    <row r="1" spans="1:2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.75" thickBot="1">
      <c r="A2" s="47"/>
      <c r="B2" s="47"/>
      <c r="C2" s="47"/>
      <c r="D2" s="47"/>
      <c r="E2" s="47"/>
      <c r="F2" s="47"/>
      <c r="G2" s="47"/>
      <c r="H2" s="47"/>
      <c r="I2" s="293" t="s">
        <v>100</v>
      </c>
      <c r="J2" s="47"/>
      <c r="K2" s="47"/>
      <c r="L2" s="47"/>
      <c r="M2" s="47"/>
      <c r="N2" s="47"/>
      <c r="O2" s="47"/>
      <c r="P2" s="293" t="s">
        <v>100</v>
      </c>
      <c r="Q2" s="47"/>
      <c r="R2" s="47"/>
      <c r="S2" s="47"/>
      <c r="T2" s="47"/>
      <c r="U2" s="47"/>
      <c r="V2" s="293" t="s">
        <v>100</v>
      </c>
    </row>
    <row r="3" spans="1:22" ht="13.5" thickBot="1">
      <c r="A3" s="42"/>
      <c r="B3" s="97"/>
      <c r="C3" s="69"/>
      <c r="D3" s="320" t="s">
        <v>242</v>
      </c>
      <c r="E3" s="321"/>
      <c r="F3" s="321"/>
      <c r="G3" s="321"/>
      <c r="H3" s="321"/>
      <c r="I3" s="322"/>
      <c r="J3" s="41"/>
      <c r="K3" s="320" t="s">
        <v>243</v>
      </c>
      <c r="L3" s="321"/>
      <c r="M3" s="321"/>
      <c r="N3" s="321"/>
      <c r="O3" s="321"/>
      <c r="P3" s="322"/>
      <c r="Q3" s="320" t="s">
        <v>13</v>
      </c>
      <c r="R3" s="321"/>
      <c r="S3" s="321"/>
      <c r="T3" s="321"/>
      <c r="U3" s="321"/>
      <c r="V3" s="322"/>
    </row>
    <row r="4" spans="1:22" ht="12.75" customHeight="1">
      <c r="A4" s="299" t="s">
        <v>291</v>
      </c>
      <c r="B4" s="324" t="s">
        <v>274</v>
      </c>
      <c r="C4" s="326" t="s">
        <v>57</v>
      </c>
      <c r="D4" s="300"/>
      <c r="E4" s="301"/>
      <c r="F4" s="301"/>
      <c r="G4" s="301"/>
      <c r="H4" s="301"/>
      <c r="I4" s="302"/>
      <c r="J4" s="318" t="s">
        <v>57</v>
      </c>
      <c r="K4" s="300"/>
      <c r="L4" s="301"/>
      <c r="M4" s="301"/>
      <c r="N4" s="301"/>
      <c r="O4" s="301"/>
      <c r="P4" s="302"/>
      <c r="Q4" s="300"/>
      <c r="R4" s="301"/>
      <c r="S4" s="301"/>
      <c r="T4" s="301"/>
      <c r="U4" s="301"/>
      <c r="V4" s="302"/>
    </row>
    <row r="5" spans="1:22" ht="32.25" thickBot="1">
      <c r="A5" s="323"/>
      <c r="B5" s="325"/>
      <c r="C5" s="327"/>
      <c r="D5" s="177" t="s">
        <v>0</v>
      </c>
      <c r="E5" s="178" t="s">
        <v>1</v>
      </c>
      <c r="F5" s="178" t="s">
        <v>2</v>
      </c>
      <c r="G5" s="178" t="s">
        <v>3</v>
      </c>
      <c r="H5" s="178" t="s">
        <v>4</v>
      </c>
      <c r="I5" s="179" t="s">
        <v>5</v>
      </c>
      <c r="J5" s="319"/>
      <c r="K5" s="180" t="s">
        <v>14</v>
      </c>
      <c r="L5" s="181" t="s">
        <v>1</v>
      </c>
      <c r="M5" s="181" t="s">
        <v>2</v>
      </c>
      <c r="N5" s="181" t="s">
        <v>3</v>
      </c>
      <c r="O5" s="181" t="s">
        <v>4</v>
      </c>
      <c r="P5" s="183" t="s">
        <v>5</v>
      </c>
      <c r="Q5" s="186" t="s">
        <v>14</v>
      </c>
      <c r="R5" s="182" t="s">
        <v>1</v>
      </c>
      <c r="S5" s="182" t="s">
        <v>2</v>
      </c>
      <c r="T5" s="182" t="s">
        <v>3</v>
      </c>
      <c r="U5" s="182" t="s">
        <v>4</v>
      </c>
      <c r="V5" s="187" t="s">
        <v>6</v>
      </c>
    </row>
    <row r="6" spans="1:22" s="52" customFormat="1" ht="15.75">
      <c r="A6" s="154" t="s">
        <v>244</v>
      </c>
      <c r="B6" s="91"/>
      <c r="C6" s="91"/>
      <c r="D6" s="91"/>
      <c r="E6" s="91"/>
      <c r="F6" s="91"/>
      <c r="G6" s="91"/>
      <c r="H6" s="91"/>
      <c r="I6" s="92"/>
      <c r="J6" s="175"/>
      <c r="K6" s="91"/>
      <c r="L6" s="91"/>
      <c r="M6" s="91"/>
      <c r="N6" s="91"/>
      <c r="O6" s="91"/>
      <c r="P6" s="92"/>
      <c r="Q6" s="176"/>
      <c r="R6" s="91"/>
      <c r="S6" s="91"/>
      <c r="T6" s="91"/>
      <c r="U6" s="91"/>
      <c r="V6" s="92"/>
    </row>
    <row r="7" spans="1:22" s="52" customFormat="1" ht="38.25">
      <c r="A7" s="43" t="s">
        <v>245</v>
      </c>
      <c r="B7" s="98">
        <v>61387002</v>
      </c>
      <c r="C7" s="99">
        <v>3122</v>
      </c>
      <c r="D7" s="150">
        <v>29</v>
      </c>
      <c r="E7" s="148">
        <v>6831</v>
      </c>
      <c r="F7" s="148">
        <v>305</v>
      </c>
      <c r="G7" s="148">
        <v>2563</v>
      </c>
      <c r="H7" s="148">
        <v>88</v>
      </c>
      <c r="I7" s="149">
        <f aca="true" t="shared" si="0" ref="I7:I21">+E7+F7+G7+H7</f>
        <v>9787</v>
      </c>
      <c r="J7" s="184">
        <v>3150</v>
      </c>
      <c r="K7" s="21">
        <v>2</v>
      </c>
      <c r="L7" s="2">
        <v>468</v>
      </c>
      <c r="M7" s="2">
        <v>20</v>
      </c>
      <c r="N7" s="2">
        <v>176</v>
      </c>
      <c r="O7" s="2">
        <v>20</v>
      </c>
      <c r="P7" s="3">
        <f aca="true" t="shared" si="1" ref="P7:P21">+L7+M7+N7+O7</f>
        <v>684</v>
      </c>
      <c r="Q7" s="21">
        <f aca="true" t="shared" si="2" ref="Q7:Q21">SUM(D7+K7)</f>
        <v>31</v>
      </c>
      <c r="R7" s="2">
        <f aca="true" t="shared" si="3" ref="R7:R21">SUM(E7+L7)</f>
        <v>7299</v>
      </c>
      <c r="S7" s="2">
        <f aca="true" t="shared" si="4" ref="S7:S21">SUM(F7+M7)</f>
        <v>325</v>
      </c>
      <c r="T7" s="2">
        <f aca="true" t="shared" si="5" ref="T7:T21">SUM(G7+N7)</f>
        <v>2739</v>
      </c>
      <c r="U7" s="2">
        <f aca="true" t="shared" si="6" ref="U7:U21">SUM(H7+O7)</f>
        <v>108</v>
      </c>
      <c r="V7" s="3">
        <f aca="true" t="shared" si="7" ref="V7:V21">SUM(R7:U7)</f>
        <v>10471</v>
      </c>
    </row>
    <row r="8" spans="1:22" s="52" customFormat="1" ht="25.5">
      <c r="A8" s="43" t="s">
        <v>246</v>
      </c>
      <c r="B8" s="98">
        <v>70837899</v>
      </c>
      <c r="C8" s="99">
        <v>3122</v>
      </c>
      <c r="D8" s="150">
        <v>73</v>
      </c>
      <c r="E8" s="148">
        <v>19557</v>
      </c>
      <c r="F8" s="148">
        <v>400</v>
      </c>
      <c r="G8" s="148">
        <v>7176</v>
      </c>
      <c r="H8" s="148">
        <v>414</v>
      </c>
      <c r="I8" s="149">
        <f t="shared" si="0"/>
        <v>27547</v>
      </c>
      <c r="J8" s="184">
        <v>3150</v>
      </c>
      <c r="K8" s="21">
        <v>18</v>
      </c>
      <c r="L8" s="2">
        <v>4968</v>
      </c>
      <c r="M8" s="2">
        <v>200</v>
      </c>
      <c r="N8" s="2">
        <v>1857</v>
      </c>
      <c r="O8" s="2">
        <v>151</v>
      </c>
      <c r="P8" s="3">
        <f t="shared" si="1"/>
        <v>7176</v>
      </c>
      <c r="Q8" s="21">
        <f t="shared" si="2"/>
        <v>91</v>
      </c>
      <c r="R8" s="2">
        <f t="shared" si="3"/>
        <v>24525</v>
      </c>
      <c r="S8" s="2">
        <f t="shared" si="4"/>
        <v>600</v>
      </c>
      <c r="T8" s="2">
        <f t="shared" si="5"/>
        <v>9033</v>
      </c>
      <c r="U8" s="2">
        <f t="shared" si="6"/>
        <v>565</v>
      </c>
      <c r="V8" s="3">
        <f t="shared" si="7"/>
        <v>34723</v>
      </c>
    </row>
    <row r="9" spans="1:22" s="52" customFormat="1" ht="38.25">
      <c r="A9" s="43" t="s">
        <v>247</v>
      </c>
      <c r="B9" s="98">
        <v>70837881</v>
      </c>
      <c r="C9" s="99">
        <v>3122</v>
      </c>
      <c r="D9" s="150">
        <v>47</v>
      </c>
      <c r="E9" s="148">
        <v>12329</v>
      </c>
      <c r="F9" s="148">
        <v>110</v>
      </c>
      <c r="G9" s="148">
        <v>4476</v>
      </c>
      <c r="H9" s="148">
        <v>55</v>
      </c>
      <c r="I9" s="149">
        <f t="shared" si="0"/>
        <v>16970</v>
      </c>
      <c r="J9" s="184">
        <v>3150</v>
      </c>
      <c r="K9" s="21">
        <v>11</v>
      </c>
      <c r="L9" s="2">
        <v>2620</v>
      </c>
      <c r="M9" s="2">
        <v>20</v>
      </c>
      <c r="N9" s="2">
        <v>950</v>
      </c>
      <c r="O9" s="2">
        <v>11</v>
      </c>
      <c r="P9" s="3">
        <f t="shared" si="1"/>
        <v>3601</v>
      </c>
      <c r="Q9" s="21">
        <f t="shared" si="2"/>
        <v>58</v>
      </c>
      <c r="R9" s="2">
        <f t="shared" si="3"/>
        <v>14949</v>
      </c>
      <c r="S9" s="2">
        <f t="shared" si="4"/>
        <v>130</v>
      </c>
      <c r="T9" s="2">
        <f t="shared" si="5"/>
        <v>5426</v>
      </c>
      <c r="U9" s="2">
        <f t="shared" si="6"/>
        <v>66</v>
      </c>
      <c r="V9" s="3">
        <f t="shared" si="7"/>
        <v>20571</v>
      </c>
    </row>
    <row r="10" spans="1:22" s="52" customFormat="1" ht="25.5">
      <c r="A10" s="43" t="s">
        <v>248</v>
      </c>
      <c r="B10" s="98">
        <v>70837783</v>
      </c>
      <c r="C10" s="99">
        <v>3122</v>
      </c>
      <c r="D10" s="150">
        <v>44</v>
      </c>
      <c r="E10" s="148">
        <v>12335</v>
      </c>
      <c r="F10" s="148">
        <v>370</v>
      </c>
      <c r="G10" s="148">
        <v>4565</v>
      </c>
      <c r="H10" s="148">
        <v>485</v>
      </c>
      <c r="I10" s="149">
        <f t="shared" si="0"/>
        <v>17755</v>
      </c>
      <c r="J10" s="184">
        <v>3150</v>
      </c>
      <c r="K10" s="21">
        <v>11</v>
      </c>
      <c r="L10" s="2">
        <v>3540</v>
      </c>
      <c r="M10" s="2">
        <v>300</v>
      </c>
      <c r="N10" s="2">
        <v>1377</v>
      </c>
      <c r="O10" s="2">
        <v>300</v>
      </c>
      <c r="P10" s="3">
        <f t="shared" si="1"/>
        <v>5517</v>
      </c>
      <c r="Q10" s="21">
        <f t="shared" si="2"/>
        <v>55</v>
      </c>
      <c r="R10" s="2">
        <f t="shared" si="3"/>
        <v>15875</v>
      </c>
      <c r="S10" s="2">
        <f t="shared" si="4"/>
        <v>670</v>
      </c>
      <c r="T10" s="2">
        <f t="shared" si="5"/>
        <v>5942</v>
      </c>
      <c r="U10" s="2">
        <f t="shared" si="6"/>
        <v>785</v>
      </c>
      <c r="V10" s="3">
        <f t="shared" si="7"/>
        <v>23272</v>
      </c>
    </row>
    <row r="11" spans="1:22" s="52" customFormat="1" ht="25.5">
      <c r="A11" s="43" t="s">
        <v>249</v>
      </c>
      <c r="B11" s="98" t="s">
        <v>250</v>
      </c>
      <c r="C11" s="99">
        <v>3122</v>
      </c>
      <c r="D11" s="150">
        <v>88</v>
      </c>
      <c r="E11" s="148">
        <v>22899</v>
      </c>
      <c r="F11" s="148">
        <v>1150</v>
      </c>
      <c r="G11" s="148">
        <v>8635</v>
      </c>
      <c r="H11" s="148">
        <v>371</v>
      </c>
      <c r="I11" s="149">
        <f t="shared" si="0"/>
        <v>33055</v>
      </c>
      <c r="J11" s="184">
        <v>3150</v>
      </c>
      <c r="K11" s="21">
        <v>21</v>
      </c>
      <c r="L11" s="2">
        <v>6300</v>
      </c>
      <c r="M11" s="2">
        <v>200</v>
      </c>
      <c r="N11" s="2">
        <v>2336</v>
      </c>
      <c r="O11" s="2">
        <v>200</v>
      </c>
      <c r="P11" s="3">
        <f t="shared" si="1"/>
        <v>9036</v>
      </c>
      <c r="Q11" s="21">
        <f t="shared" si="2"/>
        <v>109</v>
      </c>
      <c r="R11" s="2">
        <f t="shared" si="3"/>
        <v>29199</v>
      </c>
      <c r="S11" s="2">
        <f t="shared" si="4"/>
        <v>1350</v>
      </c>
      <c r="T11" s="2">
        <f t="shared" si="5"/>
        <v>10971</v>
      </c>
      <c r="U11" s="2">
        <f t="shared" si="6"/>
        <v>571</v>
      </c>
      <c r="V11" s="3">
        <f t="shared" si="7"/>
        <v>42091</v>
      </c>
    </row>
    <row r="12" spans="1:22" s="52" customFormat="1" ht="38.25">
      <c r="A12" s="43" t="s">
        <v>251</v>
      </c>
      <c r="B12" s="98">
        <v>61385930</v>
      </c>
      <c r="C12" s="99">
        <v>3122</v>
      </c>
      <c r="D12" s="150">
        <v>76</v>
      </c>
      <c r="E12" s="148">
        <v>21216</v>
      </c>
      <c r="F12" s="148">
        <v>890</v>
      </c>
      <c r="G12" s="148">
        <v>7942</v>
      </c>
      <c r="H12" s="148">
        <v>758</v>
      </c>
      <c r="I12" s="149">
        <f t="shared" si="0"/>
        <v>30806</v>
      </c>
      <c r="J12" s="184">
        <v>3150</v>
      </c>
      <c r="K12" s="21">
        <v>34</v>
      </c>
      <c r="L12" s="2">
        <v>9950</v>
      </c>
      <c r="M12" s="2">
        <v>500</v>
      </c>
      <c r="N12" s="2">
        <v>3752</v>
      </c>
      <c r="O12" s="2">
        <v>200</v>
      </c>
      <c r="P12" s="3">
        <f t="shared" si="1"/>
        <v>14402</v>
      </c>
      <c r="Q12" s="21">
        <f t="shared" si="2"/>
        <v>110</v>
      </c>
      <c r="R12" s="2">
        <f t="shared" si="3"/>
        <v>31166</v>
      </c>
      <c r="S12" s="2">
        <f t="shared" si="4"/>
        <v>1390</v>
      </c>
      <c r="T12" s="2">
        <f t="shared" si="5"/>
        <v>11694</v>
      </c>
      <c r="U12" s="2">
        <f t="shared" si="6"/>
        <v>958</v>
      </c>
      <c r="V12" s="3">
        <f t="shared" si="7"/>
        <v>45208</v>
      </c>
    </row>
    <row r="13" spans="1:22" s="52" customFormat="1" ht="25.5">
      <c r="A13" s="43" t="s">
        <v>252</v>
      </c>
      <c r="B13" s="98">
        <v>61388025</v>
      </c>
      <c r="C13" s="99">
        <v>3122</v>
      </c>
      <c r="D13" s="150">
        <v>67</v>
      </c>
      <c r="E13" s="148">
        <v>17519</v>
      </c>
      <c r="F13" s="148">
        <v>220</v>
      </c>
      <c r="G13" s="148">
        <v>6383</v>
      </c>
      <c r="H13" s="148">
        <v>207</v>
      </c>
      <c r="I13" s="149">
        <f t="shared" si="0"/>
        <v>24329</v>
      </c>
      <c r="J13" s="184">
        <v>3150</v>
      </c>
      <c r="K13" s="21">
        <v>7</v>
      </c>
      <c r="L13" s="2">
        <v>1890</v>
      </c>
      <c r="M13" s="2">
        <v>30</v>
      </c>
      <c r="N13" s="2">
        <v>690</v>
      </c>
      <c r="O13" s="2">
        <v>300</v>
      </c>
      <c r="P13" s="3">
        <f t="shared" si="1"/>
        <v>2910</v>
      </c>
      <c r="Q13" s="21">
        <f t="shared" si="2"/>
        <v>74</v>
      </c>
      <c r="R13" s="2">
        <f t="shared" si="3"/>
        <v>19409</v>
      </c>
      <c r="S13" s="2">
        <f t="shared" si="4"/>
        <v>250</v>
      </c>
      <c r="T13" s="2">
        <f t="shared" si="5"/>
        <v>7073</v>
      </c>
      <c r="U13" s="2">
        <f t="shared" si="6"/>
        <v>507</v>
      </c>
      <c r="V13" s="3">
        <f t="shared" si="7"/>
        <v>27239</v>
      </c>
    </row>
    <row r="14" spans="1:22" s="52" customFormat="1" ht="25.5">
      <c r="A14" s="43" t="s">
        <v>253</v>
      </c>
      <c r="B14" s="98">
        <v>61386871</v>
      </c>
      <c r="C14" s="99">
        <v>3122</v>
      </c>
      <c r="D14" s="150">
        <v>36</v>
      </c>
      <c r="E14" s="148">
        <v>9027</v>
      </c>
      <c r="F14" s="148">
        <v>200</v>
      </c>
      <c r="G14" s="148">
        <v>3317</v>
      </c>
      <c r="H14" s="148">
        <v>134</v>
      </c>
      <c r="I14" s="149">
        <f t="shared" si="0"/>
        <v>12678</v>
      </c>
      <c r="J14" s="184">
        <v>3150</v>
      </c>
      <c r="K14" s="21">
        <v>10</v>
      </c>
      <c r="L14" s="2">
        <v>2604</v>
      </c>
      <c r="M14" s="2">
        <v>50</v>
      </c>
      <c r="N14" s="2">
        <v>955</v>
      </c>
      <c r="O14" s="2">
        <v>50</v>
      </c>
      <c r="P14" s="3">
        <f t="shared" si="1"/>
        <v>3659</v>
      </c>
      <c r="Q14" s="21">
        <f t="shared" si="2"/>
        <v>46</v>
      </c>
      <c r="R14" s="2">
        <f t="shared" si="3"/>
        <v>11631</v>
      </c>
      <c r="S14" s="2">
        <f t="shared" si="4"/>
        <v>250</v>
      </c>
      <c r="T14" s="2">
        <f t="shared" si="5"/>
        <v>4272</v>
      </c>
      <c r="U14" s="2">
        <f t="shared" si="6"/>
        <v>184</v>
      </c>
      <c r="V14" s="3">
        <f t="shared" si="7"/>
        <v>16337</v>
      </c>
    </row>
    <row r="15" spans="1:22" s="52" customFormat="1" ht="25.5">
      <c r="A15" s="43" t="s">
        <v>254</v>
      </c>
      <c r="B15" s="98">
        <v>61384569</v>
      </c>
      <c r="C15" s="99">
        <v>3122</v>
      </c>
      <c r="D15" s="150">
        <v>0</v>
      </c>
      <c r="E15" s="148">
        <v>0</v>
      </c>
      <c r="F15" s="148">
        <v>0</v>
      </c>
      <c r="G15" s="148">
        <v>0</v>
      </c>
      <c r="H15" s="148">
        <v>0</v>
      </c>
      <c r="I15" s="149">
        <f t="shared" si="0"/>
        <v>0</v>
      </c>
      <c r="J15" s="184">
        <v>3150</v>
      </c>
      <c r="K15" s="21">
        <v>24</v>
      </c>
      <c r="L15" s="2">
        <v>6385</v>
      </c>
      <c r="M15" s="2">
        <v>850</v>
      </c>
      <c r="N15" s="2">
        <v>2587</v>
      </c>
      <c r="O15" s="2">
        <v>198</v>
      </c>
      <c r="P15" s="3">
        <f t="shared" si="1"/>
        <v>10020</v>
      </c>
      <c r="Q15" s="21">
        <f t="shared" si="2"/>
        <v>24</v>
      </c>
      <c r="R15" s="2">
        <f t="shared" si="3"/>
        <v>6385</v>
      </c>
      <c r="S15" s="2">
        <f t="shared" si="4"/>
        <v>850</v>
      </c>
      <c r="T15" s="2">
        <f t="shared" si="5"/>
        <v>2587</v>
      </c>
      <c r="U15" s="2">
        <f t="shared" si="6"/>
        <v>198</v>
      </c>
      <c r="V15" s="3">
        <f t="shared" si="7"/>
        <v>10020</v>
      </c>
    </row>
    <row r="16" spans="1:22" s="52" customFormat="1" ht="25.5">
      <c r="A16" s="43" t="s">
        <v>255</v>
      </c>
      <c r="B16" s="98" t="s">
        <v>256</v>
      </c>
      <c r="C16" s="99">
        <v>3122</v>
      </c>
      <c r="D16" s="150">
        <v>77</v>
      </c>
      <c r="E16" s="148">
        <v>20739</v>
      </c>
      <c r="F16" s="148">
        <v>220</v>
      </c>
      <c r="G16" s="148">
        <v>7540</v>
      </c>
      <c r="H16" s="148">
        <v>442</v>
      </c>
      <c r="I16" s="149">
        <f t="shared" si="0"/>
        <v>28941</v>
      </c>
      <c r="J16" s="184">
        <v>3150</v>
      </c>
      <c r="K16" s="21">
        <v>38</v>
      </c>
      <c r="L16" s="2">
        <v>9900</v>
      </c>
      <c r="M16" s="2">
        <v>1560</v>
      </c>
      <c r="N16" s="2">
        <v>4094</v>
      </c>
      <c r="O16" s="2">
        <v>120</v>
      </c>
      <c r="P16" s="3">
        <f t="shared" si="1"/>
        <v>15674</v>
      </c>
      <c r="Q16" s="21">
        <f t="shared" si="2"/>
        <v>115</v>
      </c>
      <c r="R16" s="2">
        <f t="shared" si="3"/>
        <v>30639</v>
      </c>
      <c r="S16" s="2">
        <f t="shared" si="4"/>
        <v>1780</v>
      </c>
      <c r="T16" s="2">
        <f t="shared" si="5"/>
        <v>11634</v>
      </c>
      <c r="U16" s="2">
        <f t="shared" si="6"/>
        <v>562</v>
      </c>
      <c r="V16" s="3">
        <f t="shared" si="7"/>
        <v>44615</v>
      </c>
    </row>
    <row r="17" spans="1:22" s="52" customFormat="1" ht="25.5">
      <c r="A17" s="43" t="s">
        <v>257</v>
      </c>
      <c r="B17" s="98">
        <v>63834286</v>
      </c>
      <c r="C17" s="99">
        <v>3126</v>
      </c>
      <c r="D17" s="150">
        <v>130</v>
      </c>
      <c r="E17" s="148">
        <v>34781</v>
      </c>
      <c r="F17" s="148">
        <v>1280</v>
      </c>
      <c r="G17" s="148">
        <v>12958</v>
      </c>
      <c r="H17" s="148">
        <v>471</v>
      </c>
      <c r="I17" s="149">
        <f t="shared" si="0"/>
        <v>49490</v>
      </c>
      <c r="J17" s="184">
        <v>3150</v>
      </c>
      <c r="K17" s="21">
        <v>10</v>
      </c>
      <c r="L17" s="2">
        <v>2640</v>
      </c>
      <c r="M17" s="2">
        <v>20</v>
      </c>
      <c r="N17" s="2">
        <v>957</v>
      </c>
      <c r="O17" s="2">
        <v>100</v>
      </c>
      <c r="P17" s="3">
        <f t="shared" si="1"/>
        <v>3717</v>
      </c>
      <c r="Q17" s="21">
        <f t="shared" si="2"/>
        <v>140</v>
      </c>
      <c r="R17" s="2">
        <f t="shared" si="3"/>
        <v>37421</v>
      </c>
      <c r="S17" s="2">
        <f t="shared" si="4"/>
        <v>1300</v>
      </c>
      <c r="T17" s="2">
        <f t="shared" si="5"/>
        <v>13915</v>
      </c>
      <c r="U17" s="2">
        <f t="shared" si="6"/>
        <v>571</v>
      </c>
      <c r="V17" s="3">
        <f t="shared" si="7"/>
        <v>53207</v>
      </c>
    </row>
    <row r="18" spans="1:22" s="52" customFormat="1" ht="38.25">
      <c r="A18" s="43" t="s">
        <v>258</v>
      </c>
      <c r="B18" s="98">
        <v>61388068</v>
      </c>
      <c r="C18" s="99">
        <v>3122</v>
      </c>
      <c r="D18" s="150">
        <v>56</v>
      </c>
      <c r="E18" s="148">
        <v>16530</v>
      </c>
      <c r="F18" s="148">
        <v>370</v>
      </c>
      <c r="G18" s="148">
        <v>6078</v>
      </c>
      <c r="H18" s="148">
        <v>269</v>
      </c>
      <c r="I18" s="149">
        <f t="shared" si="0"/>
        <v>23247</v>
      </c>
      <c r="J18" s="184">
        <v>3150</v>
      </c>
      <c r="K18" s="21">
        <v>16</v>
      </c>
      <c r="L18" s="2">
        <v>5760</v>
      </c>
      <c r="M18" s="2">
        <v>200</v>
      </c>
      <c r="N18" s="2">
        <v>2142</v>
      </c>
      <c r="O18" s="2">
        <v>301</v>
      </c>
      <c r="P18" s="3">
        <f t="shared" si="1"/>
        <v>8403</v>
      </c>
      <c r="Q18" s="21">
        <f t="shared" si="2"/>
        <v>72</v>
      </c>
      <c r="R18" s="2">
        <f t="shared" si="3"/>
        <v>22290</v>
      </c>
      <c r="S18" s="2">
        <f t="shared" si="4"/>
        <v>570</v>
      </c>
      <c r="T18" s="2">
        <f t="shared" si="5"/>
        <v>8220</v>
      </c>
      <c r="U18" s="2">
        <f t="shared" si="6"/>
        <v>570</v>
      </c>
      <c r="V18" s="3">
        <f t="shared" si="7"/>
        <v>31650</v>
      </c>
    </row>
    <row r="19" spans="1:22" s="52" customFormat="1" ht="25.5">
      <c r="A19" s="43" t="s">
        <v>259</v>
      </c>
      <c r="B19" s="98">
        <v>61385891</v>
      </c>
      <c r="C19" s="99">
        <v>3122</v>
      </c>
      <c r="D19" s="150">
        <v>46</v>
      </c>
      <c r="E19" s="148">
        <v>12397</v>
      </c>
      <c r="F19" s="148">
        <v>300</v>
      </c>
      <c r="G19" s="148">
        <v>4565</v>
      </c>
      <c r="H19" s="148">
        <v>189</v>
      </c>
      <c r="I19" s="149">
        <f t="shared" si="0"/>
        <v>17451</v>
      </c>
      <c r="J19" s="184">
        <v>3150</v>
      </c>
      <c r="K19" s="21">
        <v>8</v>
      </c>
      <c r="L19" s="2">
        <v>2160</v>
      </c>
      <c r="M19" s="2">
        <v>172</v>
      </c>
      <c r="N19" s="2">
        <v>836</v>
      </c>
      <c r="O19" s="2">
        <v>80</v>
      </c>
      <c r="P19" s="3">
        <f t="shared" si="1"/>
        <v>3248</v>
      </c>
      <c r="Q19" s="21">
        <f t="shared" si="2"/>
        <v>54</v>
      </c>
      <c r="R19" s="2">
        <f t="shared" si="3"/>
        <v>14557</v>
      </c>
      <c r="S19" s="2">
        <f t="shared" si="4"/>
        <v>472</v>
      </c>
      <c r="T19" s="2">
        <f t="shared" si="5"/>
        <v>5401</v>
      </c>
      <c r="U19" s="2">
        <f t="shared" si="6"/>
        <v>269</v>
      </c>
      <c r="V19" s="3">
        <f t="shared" si="7"/>
        <v>20699</v>
      </c>
    </row>
    <row r="20" spans="1:22" s="52" customFormat="1" ht="25.5">
      <c r="A20" s="43" t="s">
        <v>260</v>
      </c>
      <c r="B20" s="98">
        <v>61388548</v>
      </c>
      <c r="C20" s="99">
        <v>3122</v>
      </c>
      <c r="D20" s="150">
        <v>51</v>
      </c>
      <c r="E20" s="148">
        <v>14529</v>
      </c>
      <c r="F20" s="148">
        <v>200</v>
      </c>
      <c r="G20" s="148">
        <v>5299</v>
      </c>
      <c r="H20" s="148">
        <v>271</v>
      </c>
      <c r="I20" s="149">
        <f t="shared" si="0"/>
        <v>20299</v>
      </c>
      <c r="J20" s="184">
        <v>3150</v>
      </c>
      <c r="K20" s="21">
        <v>8</v>
      </c>
      <c r="L20" s="2">
        <v>2300</v>
      </c>
      <c r="M20" s="2">
        <v>24</v>
      </c>
      <c r="N20" s="2">
        <v>835</v>
      </c>
      <c r="O20" s="2">
        <v>80</v>
      </c>
      <c r="P20" s="3">
        <f t="shared" si="1"/>
        <v>3239</v>
      </c>
      <c r="Q20" s="21">
        <f t="shared" si="2"/>
        <v>59</v>
      </c>
      <c r="R20" s="2">
        <f t="shared" si="3"/>
        <v>16829</v>
      </c>
      <c r="S20" s="2">
        <f t="shared" si="4"/>
        <v>224</v>
      </c>
      <c r="T20" s="2">
        <f t="shared" si="5"/>
        <v>6134</v>
      </c>
      <c r="U20" s="2">
        <f t="shared" si="6"/>
        <v>351</v>
      </c>
      <c r="V20" s="3">
        <f t="shared" si="7"/>
        <v>23538</v>
      </c>
    </row>
    <row r="21" spans="1:22" s="52" customFormat="1" ht="26.25" thickBot="1">
      <c r="A21" s="100" t="s">
        <v>261</v>
      </c>
      <c r="B21" s="101">
        <v>61385395</v>
      </c>
      <c r="C21" s="102">
        <v>3122</v>
      </c>
      <c r="D21" s="167">
        <v>0</v>
      </c>
      <c r="E21" s="168">
        <v>0</v>
      </c>
      <c r="F21" s="168">
        <v>0</v>
      </c>
      <c r="G21" s="168">
        <v>0</v>
      </c>
      <c r="H21" s="168">
        <v>0</v>
      </c>
      <c r="I21" s="169">
        <f t="shared" si="0"/>
        <v>0</v>
      </c>
      <c r="J21" s="185">
        <v>3150</v>
      </c>
      <c r="K21" s="51">
        <v>24</v>
      </c>
      <c r="L21" s="31">
        <v>6852</v>
      </c>
      <c r="M21" s="31">
        <v>617</v>
      </c>
      <c r="N21" s="31">
        <v>2677</v>
      </c>
      <c r="O21" s="31">
        <v>243</v>
      </c>
      <c r="P21" s="25">
        <f t="shared" si="1"/>
        <v>10389</v>
      </c>
      <c r="Q21" s="51">
        <f t="shared" si="2"/>
        <v>24</v>
      </c>
      <c r="R21" s="31">
        <f t="shared" si="3"/>
        <v>6852</v>
      </c>
      <c r="S21" s="31">
        <f t="shared" si="4"/>
        <v>617</v>
      </c>
      <c r="T21" s="31">
        <f t="shared" si="5"/>
        <v>2677</v>
      </c>
      <c r="U21" s="31">
        <f t="shared" si="6"/>
        <v>243</v>
      </c>
      <c r="V21" s="25">
        <f t="shared" si="7"/>
        <v>10389</v>
      </c>
    </row>
    <row r="22" spans="1:22" s="52" customFormat="1" ht="16.5" thickBot="1">
      <c r="A22" s="315" t="s">
        <v>12</v>
      </c>
      <c r="B22" s="316"/>
      <c r="C22" s="317"/>
      <c r="D22" s="170">
        <f aca="true" t="shared" si="8" ref="D22:I22">SUM(D7:D21)</f>
        <v>820</v>
      </c>
      <c r="E22" s="171">
        <f t="shared" si="8"/>
        <v>220689</v>
      </c>
      <c r="F22" s="171">
        <f t="shared" si="8"/>
        <v>6015</v>
      </c>
      <c r="G22" s="171">
        <f t="shared" si="8"/>
        <v>81497</v>
      </c>
      <c r="H22" s="171">
        <f t="shared" si="8"/>
        <v>4154</v>
      </c>
      <c r="I22" s="172">
        <f t="shared" si="8"/>
        <v>312355</v>
      </c>
      <c r="J22" s="32"/>
      <c r="K22" s="28">
        <f aca="true" t="shared" si="9" ref="K22:V22">SUM(K7:K21)</f>
        <v>242</v>
      </c>
      <c r="L22" s="8">
        <f t="shared" si="9"/>
        <v>68337</v>
      </c>
      <c r="M22" s="8">
        <f t="shared" si="9"/>
        <v>4763</v>
      </c>
      <c r="N22" s="8">
        <f t="shared" si="9"/>
        <v>26221</v>
      </c>
      <c r="O22" s="8">
        <f t="shared" si="9"/>
        <v>2354</v>
      </c>
      <c r="P22" s="27">
        <f t="shared" si="9"/>
        <v>101675</v>
      </c>
      <c r="Q22" s="28">
        <f t="shared" si="9"/>
        <v>1062</v>
      </c>
      <c r="R22" s="8">
        <f t="shared" si="9"/>
        <v>289026</v>
      </c>
      <c r="S22" s="8">
        <f t="shared" si="9"/>
        <v>10778</v>
      </c>
      <c r="T22" s="8">
        <f t="shared" si="9"/>
        <v>107718</v>
      </c>
      <c r="U22" s="8">
        <f t="shared" si="9"/>
        <v>6508</v>
      </c>
      <c r="V22" s="27">
        <f t="shared" si="9"/>
        <v>414030</v>
      </c>
    </row>
  </sheetData>
  <mergeCells count="8">
    <mergeCell ref="Q3:V4"/>
    <mergeCell ref="A4:A5"/>
    <mergeCell ref="B4:B5"/>
    <mergeCell ref="C4:C5"/>
    <mergeCell ref="A22:C22"/>
    <mergeCell ref="J4:J5"/>
    <mergeCell ref="D3:I4"/>
    <mergeCell ref="K3:P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geOrder="overThenDown" paperSize="9" scale="75" r:id="rId1"/>
  <colBreaks count="2" manualBreakCount="2">
    <brk id="9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2:AG45"/>
  <sheetViews>
    <sheetView zoomScale="75" zoomScaleNormal="75" workbookViewId="0" topLeftCell="A1">
      <pane ySplit="5" topLeftCell="BM6" activePane="bottomLeft" state="frozen"/>
      <selection pane="topLeft" activeCell="AJ1" sqref="AJ1"/>
      <selection pane="bottomLeft" activeCell="W2" sqref="W2"/>
    </sheetView>
  </sheetViews>
  <sheetFormatPr defaultColWidth="9.00390625" defaultRowHeight="12.75"/>
  <cols>
    <col min="1" max="1" width="81.75390625" style="0" customWidth="1"/>
    <col min="2" max="2" width="10.00390625" style="0" customWidth="1"/>
    <col min="3" max="8" width="15.75390625" style="0" customWidth="1"/>
    <col min="9" max="9" width="77.375" style="0" customWidth="1"/>
    <col min="10" max="10" width="10.125" style="0" customWidth="1"/>
    <col min="11" max="16" width="15.75390625" style="0" customWidth="1"/>
    <col min="17" max="17" width="81.75390625" style="0" customWidth="1"/>
    <col min="18" max="18" width="10.125" style="0" customWidth="1"/>
    <col min="19" max="24" width="15.75390625" style="0" customWidth="1"/>
    <col min="25" max="25" width="81.75390625" style="0" customWidth="1"/>
    <col min="26" max="26" width="10.125" style="0" customWidth="1"/>
    <col min="27" max="32" width="15.75390625" style="0" customWidth="1"/>
    <col min="33" max="33" width="8.00390625" style="0" customWidth="1"/>
    <col min="34" max="34" width="10.875" style="0" customWidth="1"/>
    <col min="35" max="35" width="8.75390625" style="0" customWidth="1"/>
    <col min="36" max="36" width="8.625" style="0" customWidth="1"/>
    <col min="37" max="37" width="7.75390625" style="0" customWidth="1"/>
    <col min="38" max="38" width="8.25390625" style="0" customWidth="1"/>
    <col min="39" max="39" width="7.375" style="0" customWidth="1"/>
    <col min="40" max="40" width="7.875" style="0" customWidth="1"/>
    <col min="41" max="41" width="8.625" style="0" customWidth="1"/>
    <col min="42" max="42" width="9.25390625" style="0" bestFit="1" customWidth="1"/>
    <col min="43" max="47" width="0" style="0" hidden="1" customWidth="1"/>
    <col min="48" max="48" width="71.375" style="0" hidden="1" customWidth="1"/>
  </cols>
  <sheetData>
    <row r="2" spans="7:31" ht="15.75" thickBot="1">
      <c r="G2" t="s">
        <v>210</v>
      </c>
      <c r="O2" t="s">
        <v>210</v>
      </c>
      <c r="W2" s="251" t="s">
        <v>210</v>
      </c>
      <c r="AE2" t="s">
        <v>210</v>
      </c>
    </row>
    <row r="3" spans="1:33" ht="15.75">
      <c r="A3" s="188"/>
      <c r="B3" s="189"/>
      <c r="C3" s="304" t="s">
        <v>15</v>
      </c>
      <c r="D3" s="332"/>
      <c r="E3" s="332"/>
      <c r="F3" s="332"/>
      <c r="G3" s="332"/>
      <c r="H3" s="333"/>
      <c r="I3" s="188"/>
      <c r="J3" s="189"/>
      <c r="K3" s="304" t="s">
        <v>16</v>
      </c>
      <c r="L3" s="332"/>
      <c r="M3" s="332"/>
      <c r="N3" s="332"/>
      <c r="O3" s="332"/>
      <c r="P3" s="333"/>
      <c r="Q3" s="188"/>
      <c r="R3" s="189"/>
      <c r="S3" s="332" t="s">
        <v>17</v>
      </c>
      <c r="T3" s="332"/>
      <c r="U3" s="332"/>
      <c r="V3" s="332"/>
      <c r="W3" s="332"/>
      <c r="X3" s="333"/>
      <c r="Y3" s="188"/>
      <c r="Z3" s="189"/>
      <c r="AA3" s="304" t="s">
        <v>13</v>
      </c>
      <c r="AB3" s="332"/>
      <c r="AC3" s="332"/>
      <c r="AD3" s="332"/>
      <c r="AE3" s="332"/>
      <c r="AF3" s="333"/>
      <c r="AG3" s="6"/>
    </row>
    <row r="4" spans="1:33" ht="12.75" customHeight="1">
      <c r="A4" s="328" t="s">
        <v>286</v>
      </c>
      <c r="B4" s="330" t="s">
        <v>274</v>
      </c>
      <c r="C4" s="334"/>
      <c r="D4" s="335"/>
      <c r="E4" s="335"/>
      <c r="F4" s="335"/>
      <c r="G4" s="335"/>
      <c r="H4" s="336"/>
      <c r="I4" s="328" t="s">
        <v>286</v>
      </c>
      <c r="J4" s="330" t="s">
        <v>274</v>
      </c>
      <c r="K4" s="334"/>
      <c r="L4" s="335"/>
      <c r="M4" s="335"/>
      <c r="N4" s="335"/>
      <c r="O4" s="335"/>
      <c r="P4" s="336"/>
      <c r="Q4" s="328" t="s">
        <v>286</v>
      </c>
      <c r="R4" s="330" t="s">
        <v>274</v>
      </c>
      <c r="S4" s="335"/>
      <c r="T4" s="335"/>
      <c r="U4" s="335"/>
      <c r="V4" s="335"/>
      <c r="W4" s="335"/>
      <c r="X4" s="336"/>
      <c r="Y4" s="328" t="s">
        <v>286</v>
      </c>
      <c r="Z4" s="330" t="s">
        <v>274</v>
      </c>
      <c r="AA4" s="334"/>
      <c r="AB4" s="335"/>
      <c r="AC4" s="335"/>
      <c r="AD4" s="335"/>
      <c r="AE4" s="335"/>
      <c r="AF4" s="336"/>
      <c r="AG4" s="9"/>
    </row>
    <row r="5" spans="1:33" ht="30" customHeight="1" thickBot="1">
      <c r="A5" s="329"/>
      <c r="B5" s="331"/>
      <c r="C5" s="190" t="s">
        <v>1</v>
      </c>
      <c r="D5" s="156" t="s">
        <v>2</v>
      </c>
      <c r="E5" s="156" t="s">
        <v>3</v>
      </c>
      <c r="F5" s="156" t="s">
        <v>4</v>
      </c>
      <c r="G5" s="156" t="s">
        <v>5</v>
      </c>
      <c r="H5" s="165" t="s">
        <v>0</v>
      </c>
      <c r="I5" s="329"/>
      <c r="J5" s="331"/>
      <c r="K5" s="190" t="s">
        <v>1</v>
      </c>
      <c r="L5" s="156" t="s">
        <v>2</v>
      </c>
      <c r="M5" s="156" t="s">
        <v>3</v>
      </c>
      <c r="N5" s="156" t="s">
        <v>4</v>
      </c>
      <c r="O5" s="156" t="s">
        <v>5</v>
      </c>
      <c r="P5" s="165" t="s">
        <v>0</v>
      </c>
      <c r="Q5" s="329"/>
      <c r="R5" s="331"/>
      <c r="S5" s="156" t="s">
        <v>1</v>
      </c>
      <c r="T5" s="156" t="s">
        <v>2</v>
      </c>
      <c r="U5" s="156" t="s">
        <v>3</v>
      </c>
      <c r="V5" s="156" t="s">
        <v>4</v>
      </c>
      <c r="W5" s="156" t="s">
        <v>5</v>
      </c>
      <c r="X5" s="165" t="s">
        <v>0</v>
      </c>
      <c r="Y5" s="329"/>
      <c r="Z5" s="331"/>
      <c r="AA5" s="190" t="s">
        <v>1</v>
      </c>
      <c r="AB5" s="156" t="s">
        <v>2</v>
      </c>
      <c r="AC5" s="156" t="s">
        <v>3</v>
      </c>
      <c r="AD5" s="156" t="s">
        <v>4</v>
      </c>
      <c r="AE5" s="156" t="s">
        <v>5</v>
      </c>
      <c r="AF5" s="165" t="s">
        <v>0</v>
      </c>
      <c r="AG5" s="10"/>
    </row>
    <row r="6" spans="1:33" ht="15.75">
      <c r="A6" s="191" t="s">
        <v>18</v>
      </c>
      <c r="B6" s="12"/>
      <c r="C6" s="12"/>
      <c r="D6" s="12"/>
      <c r="E6" s="12"/>
      <c r="F6" s="12"/>
      <c r="G6" s="12"/>
      <c r="H6" s="13"/>
      <c r="I6" s="11" t="s">
        <v>18</v>
      </c>
      <c r="J6" s="12"/>
      <c r="K6" s="12"/>
      <c r="L6" s="12"/>
      <c r="M6" s="12"/>
      <c r="N6" s="12"/>
      <c r="O6" s="12"/>
      <c r="P6" s="13"/>
      <c r="Q6" s="191" t="s">
        <v>18</v>
      </c>
      <c r="R6" s="12"/>
      <c r="S6" s="12"/>
      <c r="T6" s="12"/>
      <c r="U6" s="12"/>
      <c r="V6" s="12"/>
      <c r="W6" s="12"/>
      <c r="X6" s="13"/>
      <c r="Y6" s="11" t="s">
        <v>18</v>
      </c>
      <c r="Z6" s="12"/>
      <c r="AA6" s="12"/>
      <c r="AB6" s="12"/>
      <c r="AC6" s="12"/>
      <c r="AD6" s="12"/>
      <c r="AE6" s="12"/>
      <c r="AF6" s="13"/>
      <c r="AG6" s="1"/>
    </row>
    <row r="7" spans="1:33" ht="25.5">
      <c r="A7" s="14" t="s">
        <v>19</v>
      </c>
      <c r="B7" s="104">
        <v>60436107</v>
      </c>
      <c r="C7" s="198"/>
      <c r="D7" s="199"/>
      <c r="E7" s="199"/>
      <c r="F7" s="199"/>
      <c r="G7" s="199">
        <f aca="true" t="shared" si="0" ref="G7:G44">+C7+D7+E7+F7</f>
        <v>0</v>
      </c>
      <c r="H7" s="161"/>
      <c r="I7" s="14" t="s">
        <v>19</v>
      </c>
      <c r="J7" s="104">
        <v>60436107</v>
      </c>
      <c r="K7" s="198">
        <v>6535</v>
      </c>
      <c r="L7" s="199">
        <v>12</v>
      </c>
      <c r="M7" s="199">
        <v>2364</v>
      </c>
      <c r="N7" s="199">
        <v>212</v>
      </c>
      <c r="O7" s="199">
        <f aca="true" t="shared" si="1" ref="O7:O44">+K7+L7+M7+N7</f>
        <v>9123</v>
      </c>
      <c r="P7" s="161">
        <v>25.1</v>
      </c>
      <c r="Q7" s="14" t="s">
        <v>19</v>
      </c>
      <c r="R7" s="15">
        <v>60436107</v>
      </c>
      <c r="S7" s="199"/>
      <c r="T7" s="199"/>
      <c r="U7" s="199"/>
      <c r="V7" s="199"/>
      <c r="W7" s="199">
        <f aca="true" t="shared" si="2" ref="W7:W44">+S7+T7+U7+V7</f>
        <v>0</v>
      </c>
      <c r="X7" s="210"/>
      <c r="Y7" s="14" t="s">
        <v>19</v>
      </c>
      <c r="Z7" s="104">
        <v>60436107</v>
      </c>
      <c r="AA7" s="198">
        <f aca="true" t="shared" si="3" ref="AA7:AA44">+C7+K7+S7</f>
        <v>6535</v>
      </c>
      <c r="AB7" s="199">
        <f aca="true" t="shared" si="4" ref="AB7:AB44">+D7+L7+T7</f>
        <v>12</v>
      </c>
      <c r="AC7" s="199">
        <f aca="true" t="shared" si="5" ref="AC7:AC44">+E7+M7+U7</f>
        <v>2364</v>
      </c>
      <c r="AD7" s="199">
        <f aca="true" t="shared" si="6" ref="AD7:AD44">+F7+N7+V7</f>
        <v>212</v>
      </c>
      <c r="AE7" s="199">
        <f aca="true" t="shared" si="7" ref="AE7:AE44">+AA7+AB7+AC7+AD7</f>
        <v>9123</v>
      </c>
      <c r="AF7" s="161">
        <f aca="true" t="shared" si="8" ref="AF7:AF44">+H7+P7+X7</f>
        <v>25.1</v>
      </c>
      <c r="AG7" s="16"/>
    </row>
    <row r="8" spans="1:33" ht="24.75" customHeight="1">
      <c r="A8" s="5" t="s">
        <v>20</v>
      </c>
      <c r="B8" s="63">
        <v>70837953</v>
      </c>
      <c r="C8" s="200"/>
      <c r="D8" s="201"/>
      <c r="E8" s="201"/>
      <c r="F8" s="201"/>
      <c r="G8" s="199">
        <f t="shared" si="0"/>
        <v>0</v>
      </c>
      <c r="H8" s="149"/>
      <c r="I8" s="5" t="s">
        <v>20</v>
      </c>
      <c r="J8" s="63">
        <v>70837953</v>
      </c>
      <c r="K8" s="200">
        <v>3613</v>
      </c>
      <c r="L8" s="201">
        <v>20</v>
      </c>
      <c r="M8" s="201">
        <v>1308</v>
      </c>
      <c r="N8" s="201">
        <v>90</v>
      </c>
      <c r="O8" s="201">
        <f t="shared" si="1"/>
        <v>5031</v>
      </c>
      <c r="P8" s="149">
        <v>12.1</v>
      </c>
      <c r="Q8" s="5" t="s">
        <v>20</v>
      </c>
      <c r="R8" s="7">
        <v>70837953</v>
      </c>
      <c r="S8" s="201"/>
      <c r="T8" s="201"/>
      <c r="U8" s="201"/>
      <c r="V8" s="201"/>
      <c r="W8" s="201">
        <f t="shared" si="2"/>
        <v>0</v>
      </c>
      <c r="X8" s="202"/>
      <c r="Y8" s="5" t="s">
        <v>20</v>
      </c>
      <c r="Z8" s="63">
        <v>70837953</v>
      </c>
      <c r="AA8" s="198">
        <f t="shared" si="3"/>
        <v>3613</v>
      </c>
      <c r="AB8" s="199">
        <f t="shared" si="4"/>
        <v>20</v>
      </c>
      <c r="AC8" s="199">
        <f t="shared" si="5"/>
        <v>1308</v>
      </c>
      <c r="AD8" s="199">
        <f t="shared" si="6"/>
        <v>90</v>
      </c>
      <c r="AE8" s="201">
        <f t="shared" si="7"/>
        <v>5031</v>
      </c>
      <c r="AF8" s="161">
        <f t="shared" si="8"/>
        <v>12.1</v>
      </c>
      <c r="AG8" s="16"/>
    </row>
    <row r="9" spans="1:33" ht="15">
      <c r="A9" s="5" t="s">
        <v>21</v>
      </c>
      <c r="B9" s="63">
        <v>61389447</v>
      </c>
      <c r="C9" s="200"/>
      <c r="D9" s="201"/>
      <c r="E9" s="201"/>
      <c r="F9" s="201"/>
      <c r="G9" s="199">
        <f t="shared" si="0"/>
        <v>0</v>
      </c>
      <c r="H9" s="149"/>
      <c r="I9" s="5" t="s">
        <v>21</v>
      </c>
      <c r="J9" s="63">
        <v>61389447</v>
      </c>
      <c r="K9" s="200">
        <v>9677</v>
      </c>
      <c r="L9" s="201">
        <v>96</v>
      </c>
      <c r="M9" s="201">
        <v>3518</v>
      </c>
      <c r="N9" s="201">
        <v>242</v>
      </c>
      <c r="O9" s="201">
        <f t="shared" si="1"/>
        <v>13533</v>
      </c>
      <c r="P9" s="149">
        <v>34.8</v>
      </c>
      <c r="Q9" s="5" t="s">
        <v>21</v>
      </c>
      <c r="R9" s="7">
        <v>61389447</v>
      </c>
      <c r="S9" s="201"/>
      <c r="T9" s="201"/>
      <c r="U9" s="201"/>
      <c r="V9" s="201"/>
      <c r="W9" s="201">
        <f t="shared" si="2"/>
        <v>0</v>
      </c>
      <c r="X9" s="202"/>
      <c r="Y9" s="5" t="s">
        <v>21</v>
      </c>
      <c r="Z9" s="63">
        <v>61389447</v>
      </c>
      <c r="AA9" s="198">
        <f t="shared" si="3"/>
        <v>9677</v>
      </c>
      <c r="AB9" s="199">
        <f t="shared" si="4"/>
        <v>96</v>
      </c>
      <c r="AC9" s="199">
        <f t="shared" si="5"/>
        <v>3518</v>
      </c>
      <c r="AD9" s="199">
        <f t="shared" si="6"/>
        <v>242</v>
      </c>
      <c r="AE9" s="201">
        <f t="shared" si="7"/>
        <v>13533</v>
      </c>
      <c r="AF9" s="161">
        <f t="shared" si="8"/>
        <v>34.8</v>
      </c>
      <c r="AG9" s="16"/>
    </row>
    <row r="10" spans="1:33" ht="25.5" customHeight="1">
      <c r="A10" s="50" t="s">
        <v>55</v>
      </c>
      <c r="B10" s="105">
        <v>70873160</v>
      </c>
      <c r="C10" s="200"/>
      <c r="D10" s="201"/>
      <c r="E10" s="201"/>
      <c r="F10" s="201"/>
      <c r="G10" s="201">
        <f>+C10+D10+E10+F10</f>
        <v>0</v>
      </c>
      <c r="H10" s="202"/>
      <c r="I10" s="5" t="s">
        <v>55</v>
      </c>
      <c r="J10" s="105">
        <v>70873160</v>
      </c>
      <c r="K10" s="200">
        <v>13222</v>
      </c>
      <c r="L10" s="201"/>
      <c r="M10" s="201">
        <v>4762</v>
      </c>
      <c r="N10" s="201">
        <v>287</v>
      </c>
      <c r="O10" s="201">
        <f>+K10+L10+M10+N10</f>
        <v>18271</v>
      </c>
      <c r="P10" s="209">
        <v>50.1</v>
      </c>
      <c r="Q10" s="50" t="s">
        <v>55</v>
      </c>
      <c r="R10" s="30">
        <v>70873160</v>
      </c>
      <c r="S10" s="201"/>
      <c r="T10" s="201"/>
      <c r="U10" s="201"/>
      <c r="V10" s="201"/>
      <c r="W10" s="201">
        <f>+S10+T10+U10+V10</f>
        <v>0</v>
      </c>
      <c r="X10" s="202"/>
      <c r="Y10" s="50" t="s">
        <v>55</v>
      </c>
      <c r="Z10" s="105">
        <v>70873160</v>
      </c>
      <c r="AA10" s="198">
        <f t="shared" si="3"/>
        <v>13222</v>
      </c>
      <c r="AB10" s="199">
        <f t="shared" si="4"/>
        <v>0</v>
      </c>
      <c r="AC10" s="199">
        <f t="shared" si="5"/>
        <v>4762</v>
      </c>
      <c r="AD10" s="199">
        <f t="shared" si="6"/>
        <v>287</v>
      </c>
      <c r="AE10" s="201">
        <f>+AA10+AB10+AC10+AD10</f>
        <v>18271</v>
      </c>
      <c r="AF10" s="161">
        <f t="shared" si="8"/>
        <v>50.1</v>
      </c>
      <c r="AG10" s="16"/>
    </row>
    <row r="11" spans="1:33" ht="15">
      <c r="A11" s="14" t="s">
        <v>280</v>
      </c>
      <c r="B11" s="104">
        <v>48133035</v>
      </c>
      <c r="C11" s="198"/>
      <c r="D11" s="199"/>
      <c r="E11" s="199"/>
      <c r="F11" s="199"/>
      <c r="G11" s="199">
        <f t="shared" si="0"/>
        <v>0</v>
      </c>
      <c r="H11" s="161"/>
      <c r="I11" s="14" t="s">
        <v>280</v>
      </c>
      <c r="J11" s="104">
        <v>48133035</v>
      </c>
      <c r="K11" s="198">
        <v>11172</v>
      </c>
      <c r="L11" s="199">
        <v>150</v>
      </c>
      <c r="M11" s="199">
        <v>4076</v>
      </c>
      <c r="N11" s="199">
        <v>327</v>
      </c>
      <c r="O11" s="199">
        <f t="shared" si="1"/>
        <v>15725</v>
      </c>
      <c r="P11" s="161">
        <v>42.2</v>
      </c>
      <c r="Q11" s="14" t="s">
        <v>280</v>
      </c>
      <c r="R11" s="15">
        <v>48133035</v>
      </c>
      <c r="S11" s="199"/>
      <c r="T11" s="199"/>
      <c r="U11" s="199"/>
      <c r="V11" s="199"/>
      <c r="W11" s="199">
        <f t="shared" si="2"/>
        <v>0</v>
      </c>
      <c r="X11" s="210"/>
      <c r="Y11" s="14" t="s">
        <v>280</v>
      </c>
      <c r="Z11" s="104">
        <v>48133035</v>
      </c>
      <c r="AA11" s="198">
        <f t="shared" si="3"/>
        <v>11172</v>
      </c>
      <c r="AB11" s="199">
        <f t="shared" si="4"/>
        <v>150</v>
      </c>
      <c r="AC11" s="199">
        <f t="shared" si="5"/>
        <v>4076</v>
      </c>
      <c r="AD11" s="199">
        <f t="shared" si="6"/>
        <v>327</v>
      </c>
      <c r="AE11" s="199">
        <f t="shared" si="7"/>
        <v>15725</v>
      </c>
      <c r="AF11" s="161">
        <f t="shared" si="8"/>
        <v>42.2</v>
      </c>
      <c r="AG11" s="16"/>
    </row>
    <row r="12" spans="1:33" ht="24" customHeight="1">
      <c r="A12" s="5" t="s">
        <v>22</v>
      </c>
      <c r="B12" s="63">
        <v>61388149</v>
      </c>
      <c r="C12" s="200"/>
      <c r="D12" s="201"/>
      <c r="E12" s="201"/>
      <c r="F12" s="201"/>
      <c r="G12" s="199">
        <f t="shared" si="0"/>
        <v>0</v>
      </c>
      <c r="H12" s="149"/>
      <c r="I12" s="5" t="s">
        <v>22</v>
      </c>
      <c r="J12" s="63">
        <v>61388149</v>
      </c>
      <c r="K12" s="200"/>
      <c r="L12" s="201"/>
      <c r="M12" s="201"/>
      <c r="N12" s="201"/>
      <c r="O12" s="201">
        <f t="shared" si="1"/>
        <v>0</v>
      </c>
      <c r="P12" s="149"/>
      <c r="Q12" s="5" t="s">
        <v>22</v>
      </c>
      <c r="R12" s="7">
        <v>61388149</v>
      </c>
      <c r="S12" s="201">
        <v>15460</v>
      </c>
      <c r="T12" s="201">
        <v>46</v>
      </c>
      <c r="U12" s="201">
        <v>5587</v>
      </c>
      <c r="V12" s="201">
        <v>273</v>
      </c>
      <c r="W12" s="201">
        <f t="shared" si="2"/>
        <v>21366</v>
      </c>
      <c r="X12" s="149">
        <v>59.4</v>
      </c>
      <c r="Y12" s="5" t="s">
        <v>22</v>
      </c>
      <c r="Z12" s="63">
        <v>61388149</v>
      </c>
      <c r="AA12" s="198">
        <f t="shared" si="3"/>
        <v>15460</v>
      </c>
      <c r="AB12" s="199">
        <f t="shared" si="4"/>
        <v>46</v>
      </c>
      <c r="AC12" s="199">
        <f t="shared" si="5"/>
        <v>5587</v>
      </c>
      <c r="AD12" s="199">
        <f t="shared" si="6"/>
        <v>273</v>
      </c>
      <c r="AE12" s="201">
        <f t="shared" si="7"/>
        <v>21366</v>
      </c>
      <c r="AF12" s="161">
        <f t="shared" si="8"/>
        <v>59.4</v>
      </c>
      <c r="AG12" s="16"/>
    </row>
    <row r="13" spans="1:33" ht="15">
      <c r="A13" s="5" t="s">
        <v>23</v>
      </c>
      <c r="B13" s="63">
        <v>70845883</v>
      </c>
      <c r="C13" s="200"/>
      <c r="D13" s="201"/>
      <c r="E13" s="201"/>
      <c r="F13" s="201"/>
      <c r="G13" s="199">
        <f t="shared" si="0"/>
        <v>0</v>
      </c>
      <c r="H13" s="149"/>
      <c r="I13" s="5" t="s">
        <v>24</v>
      </c>
      <c r="J13" s="63">
        <v>70845883</v>
      </c>
      <c r="K13" s="200">
        <v>3525</v>
      </c>
      <c r="L13" s="201">
        <v>15</v>
      </c>
      <c r="M13" s="201">
        <v>1274</v>
      </c>
      <c r="N13" s="201">
        <v>175</v>
      </c>
      <c r="O13" s="201">
        <f t="shared" si="1"/>
        <v>4989</v>
      </c>
      <c r="P13" s="149">
        <v>12.8</v>
      </c>
      <c r="Q13" s="5" t="s">
        <v>24</v>
      </c>
      <c r="R13" s="7">
        <v>70845883</v>
      </c>
      <c r="S13" s="201"/>
      <c r="T13" s="201"/>
      <c r="U13" s="201"/>
      <c r="V13" s="201"/>
      <c r="W13" s="201">
        <f t="shared" si="2"/>
        <v>0</v>
      </c>
      <c r="X13" s="202"/>
      <c r="Y13" s="5" t="s">
        <v>24</v>
      </c>
      <c r="Z13" s="63">
        <v>70845883</v>
      </c>
      <c r="AA13" s="198">
        <f t="shared" si="3"/>
        <v>3525</v>
      </c>
      <c r="AB13" s="199">
        <f t="shared" si="4"/>
        <v>15</v>
      </c>
      <c r="AC13" s="199">
        <f t="shared" si="5"/>
        <v>1274</v>
      </c>
      <c r="AD13" s="199">
        <f t="shared" si="6"/>
        <v>175</v>
      </c>
      <c r="AE13" s="201">
        <f t="shared" si="7"/>
        <v>4989</v>
      </c>
      <c r="AF13" s="161">
        <f t="shared" si="8"/>
        <v>12.8</v>
      </c>
      <c r="AG13" s="16"/>
    </row>
    <row r="14" spans="1:33" ht="15">
      <c r="A14" s="5" t="s">
        <v>25</v>
      </c>
      <c r="B14" s="63">
        <v>70922306</v>
      </c>
      <c r="C14" s="200"/>
      <c r="D14" s="201"/>
      <c r="E14" s="201"/>
      <c r="F14" s="201"/>
      <c r="G14" s="199">
        <f t="shared" si="0"/>
        <v>0</v>
      </c>
      <c r="H14" s="149"/>
      <c r="I14" s="5" t="s">
        <v>25</v>
      </c>
      <c r="J14" s="63">
        <v>70922306</v>
      </c>
      <c r="K14" s="200">
        <v>5720</v>
      </c>
      <c r="L14" s="201">
        <v>90</v>
      </c>
      <c r="M14" s="201">
        <v>2092</v>
      </c>
      <c r="N14" s="201">
        <v>175</v>
      </c>
      <c r="O14" s="201">
        <f t="shared" si="1"/>
        <v>8077</v>
      </c>
      <c r="P14" s="149">
        <v>22.7</v>
      </c>
      <c r="Q14" s="5" t="s">
        <v>25</v>
      </c>
      <c r="R14" s="7">
        <v>70922306</v>
      </c>
      <c r="S14" s="201"/>
      <c r="T14" s="201"/>
      <c r="U14" s="201"/>
      <c r="V14" s="201"/>
      <c r="W14" s="201">
        <f t="shared" si="2"/>
        <v>0</v>
      </c>
      <c r="X14" s="202"/>
      <c r="Y14" s="5" t="s">
        <v>25</v>
      </c>
      <c r="Z14" s="63">
        <v>70922306</v>
      </c>
      <c r="AA14" s="198">
        <f t="shared" si="3"/>
        <v>5720</v>
      </c>
      <c r="AB14" s="199">
        <f t="shared" si="4"/>
        <v>90</v>
      </c>
      <c r="AC14" s="199">
        <f t="shared" si="5"/>
        <v>2092</v>
      </c>
      <c r="AD14" s="199">
        <f t="shared" si="6"/>
        <v>175</v>
      </c>
      <c r="AE14" s="201">
        <f t="shared" si="7"/>
        <v>8077</v>
      </c>
      <c r="AF14" s="161">
        <f t="shared" si="8"/>
        <v>22.7</v>
      </c>
      <c r="AG14" s="16"/>
    </row>
    <row r="15" spans="1:33" ht="15">
      <c r="A15" s="5" t="s">
        <v>26</v>
      </c>
      <c r="B15" s="63">
        <v>48135411</v>
      </c>
      <c r="C15" s="200"/>
      <c r="D15" s="201"/>
      <c r="E15" s="201"/>
      <c r="F15" s="201"/>
      <c r="G15" s="199">
        <f t="shared" si="0"/>
        <v>0</v>
      </c>
      <c r="H15" s="149"/>
      <c r="I15" s="5" t="s">
        <v>26</v>
      </c>
      <c r="J15" s="63">
        <v>48135411</v>
      </c>
      <c r="K15" s="200">
        <v>10288</v>
      </c>
      <c r="L15" s="201">
        <v>160</v>
      </c>
      <c r="M15" s="201">
        <v>3759</v>
      </c>
      <c r="N15" s="201">
        <v>344</v>
      </c>
      <c r="O15" s="201">
        <f t="shared" si="1"/>
        <v>14551</v>
      </c>
      <c r="P15" s="149">
        <v>41</v>
      </c>
      <c r="Q15" s="5" t="s">
        <v>26</v>
      </c>
      <c r="R15" s="7">
        <v>48135411</v>
      </c>
      <c r="S15" s="201"/>
      <c r="T15" s="201"/>
      <c r="U15" s="201"/>
      <c r="V15" s="201"/>
      <c r="W15" s="201">
        <f t="shared" si="2"/>
        <v>0</v>
      </c>
      <c r="X15" s="202"/>
      <c r="Y15" s="5" t="s">
        <v>281</v>
      </c>
      <c r="Z15" s="63">
        <v>48135411</v>
      </c>
      <c r="AA15" s="198">
        <f t="shared" si="3"/>
        <v>10288</v>
      </c>
      <c r="AB15" s="199">
        <f t="shared" si="4"/>
        <v>160</v>
      </c>
      <c r="AC15" s="199">
        <f t="shared" si="5"/>
        <v>3759</v>
      </c>
      <c r="AD15" s="199">
        <f t="shared" si="6"/>
        <v>344</v>
      </c>
      <c r="AE15" s="201">
        <f t="shared" si="7"/>
        <v>14551</v>
      </c>
      <c r="AF15" s="161">
        <f t="shared" si="8"/>
        <v>41</v>
      </c>
      <c r="AG15" s="16"/>
    </row>
    <row r="16" spans="1:33" ht="25.5">
      <c r="A16" s="5" t="s">
        <v>27</v>
      </c>
      <c r="B16" s="63">
        <v>60446714</v>
      </c>
      <c r="C16" s="200"/>
      <c r="D16" s="201"/>
      <c r="E16" s="201"/>
      <c r="F16" s="201"/>
      <c r="G16" s="199">
        <f t="shared" si="0"/>
        <v>0</v>
      </c>
      <c r="H16" s="149"/>
      <c r="I16" s="5" t="s">
        <v>27</v>
      </c>
      <c r="J16" s="63">
        <v>60446714</v>
      </c>
      <c r="K16" s="200">
        <v>6536</v>
      </c>
      <c r="L16" s="201">
        <v>20</v>
      </c>
      <c r="M16" s="201">
        <v>2359</v>
      </c>
      <c r="N16" s="201">
        <v>309</v>
      </c>
      <c r="O16" s="201">
        <f t="shared" si="1"/>
        <v>9224</v>
      </c>
      <c r="P16" s="149">
        <v>23.7</v>
      </c>
      <c r="Q16" s="5" t="s">
        <v>27</v>
      </c>
      <c r="R16" s="7">
        <v>60446714</v>
      </c>
      <c r="S16" s="201"/>
      <c r="T16" s="201"/>
      <c r="U16" s="201"/>
      <c r="V16" s="201"/>
      <c r="W16" s="201">
        <f t="shared" si="2"/>
        <v>0</v>
      </c>
      <c r="X16" s="202"/>
      <c r="Y16" s="5" t="s">
        <v>27</v>
      </c>
      <c r="Z16" s="63">
        <v>60446714</v>
      </c>
      <c r="AA16" s="198">
        <f t="shared" si="3"/>
        <v>6536</v>
      </c>
      <c r="AB16" s="199">
        <f t="shared" si="4"/>
        <v>20</v>
      </c>
      <c r="AC16" s="199">
        <f t="shared" si="5"/>
        <v>2359</v>
      </c>
      <c r="AD16" s="199">
        <f t="shared" si="6"/>
        <v>309</v>
      </c>
      <c r="AE16" s="201">
        <f t="shared" si="7"/>
        <v>9224</v>
      </c>
      <c r="AF16" s="161">
        <f t="shared" si="8"/>
        <v>23.7</v>
      </c>
      <c r="AG16" s="16"/>
    </row>
    <row r="17" spans="1:33" ht="15">
      <c r="A17" s="5" t="s">
        <v>28</v>
      </c>
      <c r="B17" s="63">
        <v>60446170</v>
      </c>
      <c r="C17" s="200"/>
      <c r="D17" s="201"/>
      <c r="E17" s="201"/>
      <c r="F17" s="201"/>
      <c r="G17" s="199">
        <f t="shared" si="0"/>
        <v>0</v>
      </c>
      <c r="H17" s="149"/>
      <c r="I17" s="5" t="s">
        <v>28</v>
      </c>
      <c r="J17" s="63">
        <v>60446170</v>
      </c>
      <c r="K17" s="200">
        <v>6149</v>
      </c>
      <c r="L17" s="201">
        <v>20</v>
      </c>
      <c r="M17" s="201">
        <v>2227</v>
      </c>
      <c r="N17" s="201">
        <v>160</v>
      </c>
      <c r="O17" s="201">
        <f t="shared" si="1"/>
        <v>8556</v>
      </c>
      <c r="P17" s="149">
        <v>24.8</v>
      </c>
      <c r="Q17" s="5" t="s">
        <v>28</v>
      </c>
      <c r="R17" s="7">
        <v>60446170</v>
      </c>
      <c r="S17" s="201"/>
      <c r="T17" s="201"/>
      <c r="U17" s="201"/>
      <c r="V17" s="201"/>
      <c r="W17" s="201">
        <f t="shared" si="2"/>
        <v>0</v>
      </c>
      <c r="X17" s="202"/>
      <c r="Y17" s="5" t="s">
        <v>28</v>
      </c>
      <c r="Z17" s="63">
        <v>60446170</v>
      </c>
      <c r="AA17" s="198">
        <f t="shared" si="3"/>
        <v>6149</v>
      </c>
      <c r="AB17" s="199">
        <f t="shared" si="4"/>
        <v>20</v>
      </c>
      <c r="AC17" s="199">
        <f t="shared" si="5"/>
        <v>2227</v>
      </c>
      <c r="AD17" s="199">
        <f t="shared" si="6"/>
        <v>160</v>
      </c>
      <c r="AE17" s="201">
        <f t="shared" si="7"/>
        <v>8556</v>
      </c>
      <c r="AF17" s="161">
        <f t="shared" si="8"/>
        <v>24.8</v>
      </c>
      <c r="AG17" s="16"/>
    </row>
    <row r="18" spans="1:33" ht="15">
      <c r="A18" s="5" t="s">
        <v>282</v>
      </c>
      <c r="B18" s="63">
        <v>60446161</v>
      </c>
      <c r="C18" s="200"/>
      <c r="D18" s="201"/>
      <c r="E18" s="201"/>
      <c r="F18" s="201"/>
      <c r="G18" s="199">
        <f t="shared" si="0"/>
        <v>0</v>
      </c>
      <c r="H18" s="149"/>
      <c r="I18" s="5" t="s">
        <v>282</v>
      </c>
      <c r="J18" s="63">
        <v>60446161</v>
      </c>
      <c r="K18" s="200">
        <v>7612</v>
      </c>
      <c r="L18" s="201">
        <v>70</v>
      </c>
      <c r="M18" s="201">
        <v>2767</v>
      </c>
      <c r="N18" s="201">
        <v>187</v>
      </c>
      <c r="O18" s="201">
        <f t="shared" si="1"/>
        <v>10636</v>
      </c>
      <c r="P18" s="149">
        <v>26.6</v>
      </c>
      <c r="Q18" s="5" t="s">
        <v>282</v>
      </c>
      <c r="R18" s="7">
        <v>60446161</v>
      </c>
      <c r="S18" s="201"/>
      <c r="T18" s="201"/>
      <c r="U18" s="201"/>
      <c r="V18" s="201"/>
      <c r="W18" s="201">
        <f t="shared" si="2"/>
        <v>0</v>
      </c>
      <c r="X18" s="202"/>
      <c r="Y18" s="5" t="s">
        <v>282</v>
      </c>
      <c r="Z18" s="63">
        <v>60446161</v>
      </c>
      <c r="AA18" s="198">
        <f t="shared" si="3"/>
        <v>7612</v>
      </c>
      <c r="AB18" s="199">
        <f t="shared" si="4"/>
        <v>70</v>
      </c>
      <c r="AC18" s="199">
        <f t="shared" si="5"/>
        <v>2767</v>
      </c>
      <c r="AD18" s="199">
        <f t="shared" si="6"/>
        <v>187</v>
      </c>
      <c r="AE18" s="201">
        <f t="shared" si="7"/>
        <v>10636</v>
      </c>
      <c r="AF18" s="161">
        <f t="shared" si="8"/>
        <v>26.6</v>
      </c>
      <c r="AG18" s="16"/>
    </row>
    <row r="19" spans="1:33" ht="15">
      <c r="A19" s="5" t="s">
        <v>29</v>
      </c>
      <c r="B19" s="63">
        <v>60446633</v>
      </c>
      <c r="C19" s="200">
        <v>3466</v>
      </c>
      <c r="D19" s="201">
        <v>30</v>
      </c>
      <c r="E19" s="201">
        <v>1258</v>
      </c>
      <c r="F19" s="201">
        <v>96</v>
      </c>
      <c r="G19" s="201">
        <f t="shared" si="0"/>
        <v>4850</v>
      </c>
      <c r="H19" s="202">
        <v>14.8</v>
      </c>
      <c r="I19" s="5" t="s">
        <v>29</v>
      </c>
      <c r="J19" s="63">
        <v>60446633</v>
      </c>
      <c r="K19" s="200"/>
      <c r="L19" s="201"/>
      <c r="M19" s="201"/>
      <c r="N19" s="201"/>
      <c r="O19" s="201">
        <f t="shared" si="1"/>
        <v>0</v>
      </c>
      <c r="P19" s="149"/>
      <c r="Q19" s="5" t="s">
        <v>29</v>
      </c>
      <c r="R19" s="7">
        <v>60446633</v>
      </c>
      <c r="S19" s="201"/>
      <c r="T19" s="201"/>
      <c r="U19" s="201"/>
      <c r="V19" s="201"/>
      <c r="W19" s="201">
        <f t="shared" si="2"/>
        <v>0</v>
      </c>
      <c r="X19" s="202"/>
      <c r="Y19" s="5" t="s">
        <v>29</v>
      </c>
      <c r="Z19" s="63">
        <v>60446633</v>
      </c>
      <c r="AA19" s="198">
        <f t="shared" si="3"/>
        <v>3466</v>
      </c>
      <c r="AB19" s="199">
        <f t="shared" si="4"/>
        <v>30</v>
      </c>
      <c r="AC19" s="199">
        <f t="shared" si="5"/>
        <v>1258</v>
      </c>
      <c r="AD19" s="199">
        <f t="shared" si="6"/>
        <v>96</v>
      </c>
      <c r="AE19" s="201">
        <f t="shared" si="7"/>
        <v>4850</v>
      </c>
      <c r="AF19" s="161">
        <f t="shared" si="8"/>
        <v>14.8</v>
      </c>
      <c r="AG19" s="16"/>
    </row>
    <row r="20" spans="1:33" ht="15">
      <c r="A20" s="5" t="s">
        <v>30</v>
      </c>
      <c r="B20" s="65" t="s">
        <v>31</v>
      </c>
      <c r="C20" s="200"/>
      <c r="D20" s="201"/>
      <c r="E20" s="201"/>
      <c r="F20" s="201"/>
      <c r="G20" s="199">
        <f t="shared" si="0"/>
        <v>0</v>
      </c>
      <c r="H20" s="149"/>
      <c r="I20" s="5" t="s">
        <v>30</v>
      </c>
      <c r="J20" s="65" t="s">
        <v>31</v>
      </c>
      <c r="K20" s="200"/>
      <c r="L20" s="201"/>
      <c r="M20" s="201"/>
      <c r="N20" s="201"/>
      <c r="O20" s="201">
        <f t="shared" si="1"/>
        <v>0</v>
      </c>
      <c r="P20" s="149"/>
      <c r="Q20" s="5" t="s">
        <v>30</v>
      </c>
      <c r="R20" s="17" t="s">
        <v>31</v>
      </c>
      <c r="S20" s="201">
        <v>16356</v>
      </c>
      <c r="T20" s="201">
        <v>360</v>
      </c>
      <c r="U20" s="201">
        <v>6019</v>
      </c>
      <c r="V20" s="201">
        <v>874</v>
      </c>
      <c r="W20" s="199">
        <f t="shared" si="2"/>
        <v>23609</v>
      </c>
      <c r="X20" s="149">
        <v>66</v>
      </c>
      <c r="Y20" s="5" t="s">
        <v>30</v>
      </c>
      <c r="Z20" s="65" t="s">
        <v>31</v>
      </c>
      <c r="AA20" s="198">
        <f t="shared" si="3"/>
        <v>16356</v>
      </c>
      <c r="AB20" s="199">
        <f t="shared" si="4"/>
        <v>360</v>
      </c>
      <c r="AC20" s="199">
        <f t="shared" si="5"/>
        <v>6019</v>
      </c>
      <c r="AD20" s="199">
        <f t="shared" si="6"/>
        <v>874</v>
      </c>
      <c r="AE20" s="201">
        <f t="shared" si="7"/>
        <v>23609</v>
      </c>
      <c r="AF20" s="161">
        <f t="shared" si="8"/>
        <v>66</v>
      </c>
      <c r="AG20" s="16"/>
    </row>
    <row r="21" spans="1:33" ht="15">
      <c r="A21" s="5" t="s">
        <v>32</v>
      </c>
      <c r="B21" s="63">
        <v>63831708</v>
      </c>
      <c r="C21" s="200">
        <v>4723</v>
      </c>
      <c r="D21" s="201">
        <v>50</v>
      </c>
      <c r="E21" s="201">
        <v>1718</v>
      </c>
      <c r="F21" s="201">
        <v>166</v>
      </c>
      <c r="G21" s="199">
        <f t="shared" si="0"/>
        <v>6657</v>
      </c>
      <c r="H21" s="149">
        <v>21</v>
      </c>
      <c r="I21" s="5" t="s">
        <v>32</v>
      </c>
      <c r="J21" s="63">
        <v>63831708</v>
      </c>
      <c r="K21" s="200"/>
      <c r="L21" s="201"/>
      <c r="M21" s="201"/>
      <c r="N21" s="201"/>
      <c r="O21" s="201">
        <f t="shared" si="1"/>
        <v>0</v>
      </c>
      <c r="P21" s="149"/>
      <c r="Q21" s="5" t="s">
        <v>32</v>
      </c>
      <c r="R21" s="7">
        <v>63831708</v>
      </c>
      <c r="S21" s="201"/>
      <c r="T21" s="201"/>
      <c r="U21" s="201"/>
      <c r="V21" s="201"/>
      <c r="W21" s="201">
        <f t="shared" si="2"/>
        <v>0</v>
      </c>
      <c r="X21" s="202"/>
      <c r="Y21" s="5" t="s">
        <v>32</v>
      </c>
      <c r="Z21" s="63">
        <v>63831708</v>
      </c>
      <c r="AA21" s="198">
        <f t="shared" si="3"/>
        <v>4723</v>
      </c>
      <c r="AB21" s="199">
        <f t="shared" si="4"/>
        <v>50</v>
      </c>
      <c r="AC21" s="199">
        <f t="shared" si="5"/>
        <v>1718</v>
      </c>
      <c r="AD21" s="199">
        <f t="shared" si="6"/>
        <v>166</v>
      </c>
      <c r="AE21" s="201">
        <f t="shared" si="7"/>
        <v>6657</v>
      </c>
      <c r="AF21" s="161">
        <f t="shared" si="8"/>
        <v>21</v>
      </c>
      <c r="AG21" s="16"/>
    </row>
    <row r="22" spans="1:33" ht="25.5">
      <c r="A22" s="5" t="s">
        <v>33</v>
      </c>
      <c r="B22" s="63">
        <v>48134058</v>
      </c>
      <c r="C22" s="200"/>
      <c r="D22" s="201"/>
      <c r="E22" s="201"/>
      <c r="F22" s="201"/>
      <c r="G22" s="199">
        <f t="shared" si="0"/>
        <v>0</v>
      </c>
      <c r="H22" s="149"/>
      <c r="I22" s="5" t="s">
        <v>33</v>
      </c>
      <c r="J22" s="63">
        <v>48134058</v>
      </c>
      <c r="K22" s="200"/>
      <c r="L22" s="201"/>
      <c r="M22" s="201"/>
      <c r="N22" s="201"/>
      <c r="O22" s="201">
        <f t="shared" si="1"/>
        <v>0</v>
      </c>
      <c r="P22" s="149"/>
      <c r="Q22" s="5" t="s">
        <v>33</v>
      </c>
      <c r="R22" s="7">
        <v>48134058</v>
      </c>
      <c r="S22" s="201">
        <v>13632</v>
      </c>
      <c r="T22" s="201">
        <v>160</v>
      </c>
      <c r="U22" s="201">
        <v>4964</v>
      </c>
      <c r="V22" s="201">
        <v>460</v>
      </c>
      <c r="W22" s="201">
        <f t="shared" si="2"/>
        <v>19216</v>
      </c>
      <c r="X22" s="149">
        <v>58.3</v>
      </c>
      <c r="Y22" s="5" t="s">
        <v>33</v>
      </c>
      <c r="Z22" s="63">
        <v>48134058</v>
      </c>
      <c r="AA22" s="198">
        <f t="shared" si="3"/>
        <v>13632</v>
      </c>
      <c r="AB22" s="199">
        <f t="shared" si="4"/>
        <v>160</v>
      </c>
      <c r="AC22" s="199">
        <f t="shared" si="5"/>
        <v>4964</v>
      </c>
      <c r="AD22" s="199">
        <f t="shared" si="6"/>
        <v>460</v>
      </c>
      <c r="AE22" s="201">
        <f t="shared" si="7"/>
        <v>19216</v>
      </c>
      <c r="AF22" s="161">
        <f t="shared" si="8"/>
        <v>58.3</v>
      </c>
      <c r="AG22" s="16"/>
    </row>
    <row r="23" spans="1:33" ht="15">
      <c r="A23" s="5" t="s">
        <v>34</v>
      </c>
      <c r="B23" s="63">
        <v>70845964</v>
      </c>
      <c r="C23" s="200"/>
      <c r="D23" s="201"/>
      <c r="E23" s="201"/>
      <c r="F23" s="201"/>
      <c r="G23" s="199">
        <f t="shared" si="0"/>
        <v>0</v>
      </c>
      <c r="H23" s="149"/>
      <c r="I23" s="5" t="s">
        <v>34</v>
      </c>
      <c r="J23" s="63">
        <v>70845964</v>
      </c>
      <c r="K23" s="200">
        <v>6035</v>
      </c>
      <c r="L23" s="201">
        <v>60</v>
      </c>
      <c r="M23" s="201">
        <v>2197</v>
      </c>
      <c r="N23" s="201">
        <v>158</v>
      </c>
      <c r="O23" s="201">
        <f t="shared" si="1"/>
        <v>8450</v>
      </c>
      <c r="P23" s="149">
        <v>21.4</v>
      </c>
      <c r="Q23" s="5" t="s">
        <v>34</v>
      </c>
      <c r="R23" s="7">
        <v>70845964</v>
      </c>
      <c r="S23" s="201"/>
      <c r="T23" s="201"/>
      <c r="U23" s="201"/>
      <c r="V23" s="201"/>
      <c r="W23" s="201">
        <f t="shared" si="2"/>
        <v>0</v>
      </c>
      <c r="X23" s="202"/>
      <c r="Y23" s="5" t="s">
        <v>34</v>
      </c>
      <c r="Z23" s="63">
        <v>70845964</v>
      </c>
      <c r="AA23" s="198">
        <f t="shared" si="3"/>
        <v>6035</v>
      </c>
      <c r="AB23" s="199">
        <f t="shared" si="4"/>
        <v>60</v>
      </c>
      <c r="AC23" s="199">
        <f t="shared" si="5"/>
        <v>2197</v>
      </c>
      <c r="AD23" s="199">
        <f t="shared" si="6"/>
        <v>158</v>
      </c>
      <c r="AE23" s="201">
        <f t="shared" si="7"/>
        <v>8450</v>
      </c>
      <c r="AF23" s="161">
        <f t="shared" si="8"/>
        <v>21.4</v>
      </c>
      <c r="AG23" s="16"/>
    </row>
    <row r="24" spans="1:33" ht="15">
      <c r="A24" s="5" t="s">
        <v>35</v>
      </c>
      <c r="B24" s="63">
        <v>70107084</v>
      </c>
      <c r="C24" s="200"/>
      <c r="D24" s="201"/>
      <c r="E24" s="201"/>
      <c r="F24" s="201"/>
      <c r="G24" s="199">
        <f t="shared" si="0"/>
        <v>0</v>
      </c>
      <c r="H24" s="149"/>
      <c r="I24" s="5" t="s">
        <v>35</v>
      </c>
      <c r="J24" s="63">
        <v>70107084</v>
      </c>
      <c r="K24" s="200">
        <v>9675</v>
      </c>
      <c r="L24" s="201">
        <v>53</v>
      </c>
      <c r="M24" s="201">
        <v>3499</v>
      </c>
      <c r="N24" s="201">
        <v>238</v>
      </c>
      <c r="O24" s="201">
        <f t="shared" si="1"/>
        <v>13465</v>
      </c>
      <c r="P24" s="149">
        <v>36</v>
      </c>
      <c r="Q24" s="5" t="s">
        <v>35</v>
      </c>
      <c r="R24" s="7">
        <v>70107084</v>
      </c>
      <c r="S24" s="201"/>
      <c r="T24" s="201"/>
      <c r="U24" s="201"/>
      <c r="V24" s="201"/>
      <c r="W24" s="201">
        <f t="shared" si="2"/>
        <v>0</v>
      </c>
      <c r="X24" s="202"/>
      <c r="Y24" s="5" t="s">
        <v>35</v>
      </c>
      <c r="Z24" s="63">
        <v>70107084</v>
      </c>
      <c r="AA24" s="198">
        <f t="shared" si="3"/>
        <v>9675</v>
      </c>
      <c r="AB24" s="199">
        <f t="shared" si="4"/>
        <v>53</v>
      </c>
      <c r="AC24" s="199">
        <f t="shared" si="5"/>
        <v>3499</v>
      </c>
      <c r="AD24" s="199">
        <f t="shared" si="6"/>
        <v>238</v>
      </c>
      <c r="AE24" s="201">
        <f t="shared" si="7"/>
        <v>13465</v>
      </c>
      <c r="AF24" s="161">
        <f t="shared" si="8"/>
        <v>36</v>
      </c>
      <c r="AG24" s="16"/>
    </row>
    <row r="25" spans="1:33" ht="25.5">
      <c r="A25" s="5" t="s">
        <v>53</v>
      </c>
      <c r="B25" s="63">
        <v>67774172</v>
      </c>
      <c r="C25" s="200"/>
      <c r="D25" s="201"/>
      <c r="E25" s="201"/>
      <c r="F25" s="201"/>
      <c r="G25" s="199">
        <f t="shared" si="0"/>
        <v>0</v>
      </c>
      <c r="H25" s="149"/>
      <c r="I25" s="5" t="s">
        <v>53</v>
      </c>
      <c r="J25" s="63">
        <v>67774172</v>
      </c>
      <c r="K25" s="200">
        <v>15978</v>
      </c>
      <c r="L25" s="201">
        <v>140</v>
      </c>
      <c r="M25" s="201">
        <v>5801</v>
      </c>
      <c r="N25" s="201">
        <v>306</v>
      </c>
      <c r="O25" s="201">
        <f t="shared" si="1"/>
        <v>22225</v>
      </c>
      <c r="P25" s="149">
        <v>56.5</v>
      </c>
      <c r="Q25" s="5" t="s">
        <v>53</v>
      </c>
      <c r="R25" s="7">
        <v>67774172</v>
      </c>
      <c r="S25" s="201"/>
      <c r="T25" s="201"/>
      <c r="U25" s="201"/>
      <c r="V25" s="201"/>
      <c r="W25" s="201">
        <f t="shared" si="2"/>
        <v>0</v>
      </c>
      <c r="X25" s="202"/>
      <c r="Y25" s="5" t="s">
        <v>53</v>
      </c>
      <c r="Z25" s="63">
        <v>67774172</v>
      </c>
      <c r="AA25" s="198">
        <f t="shared" si="3"/>
        <v>15978</v>
      </c>
      <c r="AB25" s="199">
        <f t="shared" si="4"/>
        <v>140</v>
      </c>
      <c r="AC25" s="199">
        <f t="shared" si="5"/>
        <v>5801</v>
      </c>
      <c r="AD25" s="199">
        <f t="shared" si="6"/>
        <v>306</v>
      </c>
      <c r="AE25" s="201">
        <f t="shared" si="7"/>
        <v>22225</v>
      </c>
      <c r="AF25" s="161">
        <f t="shared" si="8"/>
        <v>56.5</v>
      </c>
      <c r="AG25" s="16"/>
    </row>
    <row r="26" spans="1:33" ht="15">
      <c r="A26" s="5" t="s">
        <v>283</v>
      </c>
      <c r="B26" s="63">
        <v>70840237</v>
      </c>
      <c r="C26" s="200"/>
      <c r="D26" s="201"/>
      <c r="E26" s="201"/>
      <c r="F26" s="201"/>
      <c r="G26" s="199">
        <f t="shared" si="0"/>
        <v>0</v>
      </c>
      <c r="H26" s="149"/>
      <c r="I26" s="5" t="s">
        <v>283</v>
      </c>
      <c r="J26" s="63">
        <v>70840237</v>
      </c>
      <c r="K26" s="200">
        <v>2912</v>
      </c>
      <c r="L26" s="201">
        <v>80</v>
      </c>
      <c r="M26" s="201">
        <v>1078</v>
      </c>
      <c r="N26" s="201">
        <v>120</v>
      </c>
      <c r="O26" s="201">
        <f t="shared" si="1"/>
        <v>4190</v>
      </c>
      <c r="P26" s="149">
        <v>10.6</v>
      </c>
      <c r="Q26" s="5" t="s">
        <v>283</v>
      </c>
      <c r="R26" s="7">
        <v>70840237</v>
      </c>
      <c r="S26" s="201"/>
      <c r="T26" s="201"/>
      <c r="U26" s="201"/>
      <c r="V26" s="201"/>
      <c r="W26" s="201">
        <f t="shared" si="2"/>
        <v>0</v>
      </c>
      <c r="X26" s="202"/>
      <c r="Y26" s="5" t="s">
        <v>283</v>
      </c>
      <c r="Z26" s="63">
        <v>70840237</v>
      </c>
      <c r="AA26" s="198">
        <f t="shared" si="3"/>
        <v>2912</v>
      </c>
      <c r="AB26" s="199">
        <f t="shared" si="4"/>
        <v>80</v>
      </c>
      <c r="AC26" s="199">
        <f t="shared" si="5"/>
        <v>1078</v>
      </c>
      <c r="AD26" s="199">
        <f t="shared" si="6"/>
        <v>120</v>
      </c>
      <c r="AE26" s="201">
        <f t="shared" si="7"/>
        <v>4190</v>
      </c>
      <c r="AF26" s="161">
        <f t="shared" si="8"/>
        <v>10.6</v>
      </c>
      <c r="AG26" s="16"/>
    </row>
    <row r="27" spans="1:33" ht="15">
      <c r="A27" s="5" t="s">
        <v>36</v>
      </c>
      <c r="B27" s="63">
        <v>60461683</v>
      </c>
      <c r="C27" s="200"/>
      <c r="D27" s="201"/>
      <c r="E27" s="201"/>
      <c r="F27" s="201"/>
      <c r="G27" s="199">
        <f t="shared" si="0"/>
        <v>0</v>
      </c>
      <c r="H27" s="149"/>
      <c r="I27" s="5" t="s">
        <v>36</v>
      </c>
      <c r="J27" s="63">
        <v>60461683</v>
      </c>
      <c r="K27" s="200">
        <v>6514</v>
      </c>
      <c r="L27" s="201">
        <v>30</v>
      </c>
      <c r="M27" s="201">
        <v>2358</v>
      </c>
      <c r="N27" s="201">
        <v>186</v>
      </c>
      <c r="O27" s="201">
        <f t="shared" si="1"/>
        <v>9088</v>
      </c>
      <c r="P27" s="149">
        <v>24.8</v>
      </c>
      <c r="Q27" s="5" t="s">
        <v>36</v>
      </c>
      <c r="R27" s="7">
        <v>60461683</v>
      </c>
      <c r="S27" s="201"/>
      <c r="T27" s="201"/>
      <c r="U27" s="201"/>
      <c r="V27" s="201"/>
      <c r="W27" s="201">
        <f t="shared" si="2"/>
        <v>0</v>
      </c>
      <c r="X27" s="202"/>
      <c r="Y27" s="5" t="s">
        <v>36</v>
      </c>
      <c r="Z27" s="63">
        <v>60461683</v>
      </c>
      <c r="AA27" s="198">
        <f t="shared" si="3"/>
        <v>6514</v>
      </c>
      <c r="AB27" s="199">
        <f t="shared" si="4"/>
        <v>30</v>
      </c>
      <c r="AC27" s="199">
        <f t="shared" si="5"/>
        <v>2358</v>
      </c>
      <c r="AD27" s="199">
        <f t="shared" si="6"/>
        <v>186</v>
      </c>
      <c r="AE27" s="201">
        <f t="shared" si="7"/>
        <v>9088</v>
      </c>
      <c r="AF27" s="161">
        <f t="shared" si="8"/>
        <v>24.8</v>
      </c>
      <c r="AG27" s="16"/>
    </row>
    <row r="28" spans="1:33" ht="25.5">
      <c r="A28" s="5" t="s">
        <v>37</v>
      </c>
      <c r="B28" s="63">
        <v>61386901</v>
      </c>
      <c r="C28" s="200"/>
      <c r="D28" s="201"/>
      <c r="E28" s="201"/>
      <c r="F28" s="201"/>
      <c r="G28" s="199">
        <f t="shared" si="0"/>
        <v>0</v>
      </c>
      <c r="H28" s="149"/>
      <c r="I28" s="5" t="s">
        <v>37</v>
      </c>
      <c r="J28" s="63">
        <v>61386901</v>
      </c>
      <c r="K28" s="200"/>
      <c r="L28" s="201"/>
      <c r="M28" s="201"/>
      <c r="N28" s="201"/>
      <c r="O28" s="201">
        <f t="shared" si="1"/>
        <v>0</v>
      </c>
      <c r="P28" s="149"/>
      <c r="Q28" s="5" t="s">
        <v>37</v>
      </c>
      <c r="R28" s="7">
        <v>61386901</v>
      </c>
      <c r="S28" s="201">
        <v>8633</v>
      </c>
      <c r="T28" s="201">
        <v>80</v>
      </c>
      <c r="U28" s="201">
        <v>3134</v>
      </c>
      <c r="V28" s="201">
        <v>613</v>
      </c>
      <c r="W28" s="201">
        <f t="shared" si="2"/>
        <v>12460</v>
      </c>
      <c r="X28" s="202">
        <v>30.6</v>
      </c>
      <c r="Y28" s="5" t="s">
        <v>37</v>
      </c>
      <c r="Z28" s="63">
        <v>61386901</v>
      </c>
      <c r="AA28" s="198">
        <f t="shared" si="3"/>
        <v>8633</v>
      </c>
      <c r="AB28" s="199">
        <f t="shared" si="4"/>
        <v>80</v>
      </c>
      <c r="AC28" s="199">
        <f t="shared" si="5"/>
        <v>3134</v>
      </c>
      <c r="AD28" s="199">
        <f t="shared" si="6"/>
        <v>613</v>
      </c>
      <c r="AE28" s="201">
        <f t="shared" si="7"/>
        <v>12460</v>
      </c>
      <c r="AF28" s="161">
        <f t="shared" si="8"/>
        <v>30.6</v>
      </c>
      <c r="AG28" s="16"/>
    </row>
    <row r="29" spans="1:33" ht="27" customHeight="1">
      <c r="A29" s="5" t="s">
        <v>38</v>
      </c>
      <c r="B29" s="63">
        <v>68379919</v>
      </c>
      <c r="C29" s="200"/>
      <c r="D29" s="201"/>
      <c r="E29" s="201"/>
      <c r="F29" s="201"/>
      <c r="G29" s="201">
        <f t="shared" si="0"/>
        <v>0</v>
      </c>
      <c r="H29" s="149"/>
      <c r="I29" s="5" t="s">
        <v>284</v>
      </c>
      <c r="J29" s="63">
        <v>68379919</v>
      </c>
      <c r="K29" s="200">
        <v>6836</v>
      </c>
      <c r="L29" s="201">
        <v>60</v>
      </c>
      <c r="M29" s="201">
        <v>2483</v>
      </c>
      <c r="N29" s="201">
        <v>281</v>
      </c>
      <c r="O29" s="201">
        <f t="shared" si="1"/>
        <v>9660</v>
      </c>
      <c r="P29" s="149">
        <v>28.4</v>
      </c>
      <c r="Q29" s="5" t="s">
        <v>38</v>
      </c>
      <c r="R29" s="7">
        <v>68379919</v>
      </c>
      <c r="S29" s="201"/>
      <c r="T29" s="201"/>
      <c r="U29" s="201"/>
      <c r="V29" s="201"/>
      <c r="W29" s="201">
        <f t="shared" si="2"/>
        <v>0</v>
      </c>
      <c r="X29" s="202"/>
      <c r="Y29" s="5" t="s">
        <v>38</v>
      </c>
      <c r="Z29" s="63">
        <v>68379919</v>
      </c>
      <c r="AA29" s="198">
        <f t="shared" si="3"/>
        <v>6836</v>
      </c>
      <c r="AB29" s="199">
        <f t="shared" si="4"/>
        <v>60</v>
      </c>
      <c r="AC29" s="199">
        <f t="shared" si="5"/>
        <v>2483</v>
      </c>
      <c r="AD29" s="199">
        <f t="shared" si="6"/>
        <v>281</v>
      </c>
      <c r="AE29" s="201">
        <f t="shared" si="7"/>
        <v>9660</v>
      </c>
      <c r="AF29" s="161">
        <f t="shared" si="8"/>
        <v>28.4</v>
      </c>
      <c r="AG29" s="16"/>
    </row>
    <row r="30" spans="1:33" ht="15">
      <c r="A30" s="14" t="s">
        <v>39</v>
      </c>
      <c r="B30" s="104">
        <v>60461969</v>
      </c>
      <c r="C30" s="198"/>
      <c r="D30" s="199"/>
      <c r="E30" s="199"/>
      <c r="F30" s="199"/>
      <c r="G30" s="199">
        <f t="shared" si="0"/>
        <v>0</v>
      </c>
      <c r="H30" s="161"/>
      <c r="I30" s="14" t="s">
        <v>39</v>
      </c>
      <c r="J30" s="104">
        <v>60461969</v>
      </c>
      <c r="K30" s="198">
        <v>4600</v>
      </c>
      <c r="L30" s="199">
        <v>83</v>
      </c>
      <c r="M30" s="199">
        <v>1686</v>
      </c>
      <c r="N30" s="199">
        <v>164</v>
      </c>
      <c r="O30" s="199">
        <f t="shared" si="1"/>
        <v>6533</v>
      </c>
      <c r="P30" s="161">
        <v>17.9</v>
      </c>
      <c r="Q30" s="14" t="s">
        <v>39</v>
      </c>
      <c r="R30" s="15">
        <v>60461969</v>
      </c>
      <c r="S30" s="199"/>
      <c r="T30" s="199"/>
      <c r="U30" s="199"/>
      <c r="V30" s="199"/>
      <c r="W30" s="199">
        <f t="shared" si="2"/>
        <v>0</v>
      </c>
      <c r="X30" s="210"/>
      <c r="Y30" s="14" t="s">
        <v>39</v>
      </c>
      <c r="Z30" s="104">
        <v>60461969</v>
      </c>
      <c r="AA30" s="198">
        <f t="shared" si="3"/>
        <v>4600</v>
      </c>
      <c r="AB30" s="199">
        <f t="shared" si="4"/>
        <v>83</v>
      </c>
      <c r="AC30" s="199">
        <f t="shared" si="5"/>
        <v>1686</v>
      </c>
      <c r="AD30" s="199">
        <f t="shared" si="6"/>
        <v>164</v>
      </c>
      <c r="AE30" s="199">
        <f t="shared" si="7"/>
        <v>6533</v>
      </c>
      <c r="AF30" s="161">
        <f t="shared" si="8"/>
        <v>17.9</v>
      </c>
      <c r="AG30" s="16"/>
    </row>
    <row r="31" spans="1:33" ht="15">
      <c r="A31" s="5" t="s">
        <v>40</v>
      </c>
      <c r="B31" s="63">
        <v>68407157</v>
      </c>
      <c r="C31" s="200"/>
      <c r="D31" s="201"/>
      <c r="E31" s="201"/>
      <c r="F31" s="201"/>
      <c r="G31" s="199">
        <f t="shared" si="0"/>
        <v>0</v>
      </c>
      <c r="H31" s="149"/>
      <c r="I31" s="5" t="s">
        <v>40</v>
      </c>
      <c r="J31" s="63">
        <v>68407157</v>
      </c>
      <c r="K31" s="200">
        <v>9790</v>
      </c>
      <c r="L31" s="201">
        <v>200</v>
      </c>
      <c r="M31" s="201">
        <v>3590</v>
      </c>
      <c r="N31" s="201">
        <v>240</v>
      </c>
      <c r="O31" s="201">
        <f t="shared" si="1"/>
        <v>13820</v>
      </c>
      <c r="P31" s="149">
        <v>38.8</v>
      </c>
      <c r="Q31" s="5" t="s">
        <v>40</v>
      </c>
      <c r="R31" s="7">
        <v>68407157</v>
      </c>
      <c r="S31" s="201"/>
      <c r="T31" s="201"/>
      <c r="U31" s="201"/>
      <c r="V31" s="201"/>
      <c r="W31" s="201">
        <f t="shared" si="2"/>
        <v>0</v>
      </c>
      <c r="X31" s="202"/>
      <c r="Y31" s="5" t="s">
        <v>40</v>
      </c>
      <c r="Z31" s="63">
        <v>68407157</v>
      </c>
      <c r="AA31" s="198">
        <f t="shared" si="3"/>
        <v>9790</v>
      </c>
      <c r="AB31" s="199">
        <f t="shared" si="4"/>
        <v>200</v>
      </c>
      <c r="AC31" s="199">
        <f t="shared" si="5"/>
        <v>3590</v>
      </c>
      <c r="AD31" s="199">
        <f t="shared" si="6"/>
        <v>240</v>
      </c>
      <c r="AE31" s="201">
        <f t="shared" si="7"/>
        <v>13820</v>
      </c>
      <c r="AF31" s="161">
        <f t="shared" si="8"/>
        <v>38.8</v>
      </c>
      <c r="AG31" s="16"/>
    </row>
    <row r="32" spans="1:33" ht="15">
      <c r="A32" s="5" t="s">
        <v>41</v>
      </c>
      <c r="B32" s="63">
        <v>63832674</v>
      </c>
      <c r="C32" s="200">
        <v>5017</v>
      </c>
      <c r="D32" s="201">
        <v>125</v>
      </c>
      <c r="E32" s="201">
        <v>1851</v>
      </c>
      <c r="F32" s="201">
        <v>215</v>
      </c>
      <c r="G32" s="201">
        <f t="shared" si="0"/>
        <v>7208</v>
      </c>
      <c r="H32" s="202">
        <v>22.8</v>
      </c>
      <c r="I32" s="5" t="s">
        <v>41</v>
      </c>
      <c r="J32" s="63">
        <v>63832674</v>
      </c>
      <c r="K32" s="200"/>
      <c r="L32" s="201"/>
      <c r="M32" s="201"/>
      <c r="N32" s="201"/>
      <c r="O32" s="201">
        <f t="shared" si="1"/>
        <v>0</v>
      </c>
      <c r="P32" s="149"/>
      <c r="Q32" s="5" t="s">
        <v>41</v>
      </c>
      <c r="R32" s="7">
        <v>63832674</v>
      </c>
      <c r="S32" s="201"/>
      <c r="T32" s="201"/>
      <c r="U32" s="201"/>
      <c r="V32" s="201"/>
      <c r="W32" s="201">
        <f t="shared" si="2"/>
        <v>0</v>
      </c>
      <c r="X32" s="202"/>
      <c r="Y32" s="5" t="s">
        <v>41</v>
      </c>
      <c r="Z32" s="63">
        <v>63832674</v>
      </c>
      <c r="AA32" s="198">
        <f t="shared" si="3"/>
        <v>5017</v>
      </c>
      <c r="AB32" s="199">
        <f t="shared" si="4"/>
        <v>125</v>
      </c>
      <c r="AC32" s="199">
        <f t="shared" si="5"/>
        <v>1851</v>
      </c>
      <c r="AD32" s="199">
        <f t="shared" si="6"/>
        <v>215</v>
      </c>
      <c r="AE32" s="201">
        <f t="shared" si="7"/>
        <v>7208</v>
      </c>
      <c r="AF32" s="161">
        <f t="shared" si="8"/>
        <v>22.8</v>
      </c>
      <c r="AG32" s="16"/>
    </row>
    <row r="33" spans="1:33" ht="15">
      <c r="A33" s="5" t="s">
        <v>42</v>
      </c>
      <c r="B33" s="63">
        <v>70102520</v>
      </c>
      <c r="C33" s="200">
        <v>6879</v>
      </c>
      <c r="D33" s="201">
        <v>44</v>
      </c>
      <c r="E33" s="201">
        <v>2492</v>
      </c>
      <c r="F33" s="201">
        <v>167</v>
      </c>
      <c r="G33" s="199">
        <f t="shared" si="0"/>
        <v>9582</v>
      </c>
      <c r="H33" s="149">
        <v>29.9</v>
      </c>
      <c r="I33" s="5" t="s">
        <v>42</v>
      </c>
      <c r="J33" s="63">
        <v>70102520</v>
      </c>
      <c r="K33" s="200"/>
      <c r="L33" s="201"/>
      <c r="M33" s="201"/>
      <c r="N33" s="201"/>
      <c r="O33" s="201">
        <f t="shared" si="1"/>
        <v>0</v>
      </c>
      <c r="P33" s="149"/>
      <c r="Q33" s="5" t="s">
        <v>42</v>
      </c>
      <c r="R33" s="7">
        <v>70102520</v>
      </c>
      <c r="S33" s="201"/>
      <c r="T33" s="201"/>
      <c r="U33" s="201"/>
      <c r="V33" s="201"/>
      <c r="W33" s="201">
        <f t="shared" si="2"/>
        <v>0</v>
      </c>
      <c r="X33" s="202"/>
      <c r="Y33" s="5" t="s">
        <v>42</v>
      </c>
      <c r="Z33" s="63">
        <v>70102520</v>
      </c>
      <c r="AA33" s="198">
        <f t="shared" si="3"/>
        <v>6879</v>
      </c>
      <c r="AB33" s="199">
        <f t="shared" si="4"/>
        <v>44</v>
      </c>
      <c r="AC33" s="199">
        <f t="shared" si="5"/>
        <v>2492</v>
      </c>
      <c r="AD33" s="199">
        <f t="shared" si="6"/>
        <v>167</v>
      </c>
      <c r="AE33" s="201">
        <f t="shared" si="7"/>
        <v>9582</v>
      </c>
      <c r="AF33" s="161">
        <f t="shared" si="8"/>
        <v>29.9</v>
      </c>
      <c r="AG33" s="16"/>
    </row>
    <row r="34" spans="1:33" ht="15">
      <c r="A34" s="5" t="s">
        <v>43</v>
      </c>
      <c r="B34" s="63">
        <v>61387479</v>
      </c>
      <c r="C34" s="200"/>
      <c r="D34" s="201"/>
      <c r="E34" s="201"/>
      <c r="F34" s="201"/>
      <c r="G34" s="199">
        <f t="shared" si="0"/>
        <v>0</v>
      </c>
      <c r="H34" s="149"/>
      <c r="I34" s="5" t="s">
        <v>43</v>
      </c>
      <c r="J34" s="63">
        <v>61387479</v>
      </c>
      <c r="K34" s="200">
        <v>10481</v>
      </c>
      <c r="L34" s="201">
        <v>85</v>
      </c>
      <c r="M34" s="201">
        <v>3802</v>
      </c>
      <c r="N34" s="201">
        <v>337</v>
      </c>
      <c r="O34" s="201">
        <f t="shared" si="1"/>
        <v>14705</v>
      </c>
      <c r="P34" s="149">
        <v>38.2</v>
      </c>
      <c r="Q34" s="5" t="s">
        <v>43</v>
      </c>
      <c r="R34" s="7">
        <v>61387479</v>
      </c>
      <c r="S34" s="201"/>
      <c r="T34" s="201"/>
      <c r="U34" s="201"/>
      <c r="V34" s="201"/>
      <c r="W34" s="201">
        <f t="shared" si="2"/>
        <v>0</v>
      </c>
      <c r="X34" s="202"/>
      <c r="Y34" s="5" t="s">
        <v>43</v>
      </c>
      <c r="Z34" s="63">
        <v>61387479</v>
      </c>
      <c r="AA34" s="198">
        <f t="shared" si="3"/>
        <v>10481</v>
      </c>
      <c r="AB34" s="199">
        <f t="shared" si="4"/>
        <v>85</v>
      </c>
      <c r="AC34" s="199">
        <f t="shared" si="5"/>
        <v>3802</v>
      </c>
      <c r="AD34" s="199">
        <f t="shared" si="6"/>
        <v>337</v>
      </c>
      <c r="AE34" s="201">
        <f t="shared" si="7"/>
        <v>14705</v>
      </c>
      <c r="AF34" s="161">
        <f t="shared" si="8"/>
        <v>38.2</v>
      </c>
      <c r="AG34" s="16"/>
    </row>
    <row r="35" spans="1:33" ht="15">
      <c r="A35" s="5" t="s">
        <v>44</v>
      </c>
      <c r="B35" s="63">
        <v>70102431</v>
      </c>
      <c r="C35" s="200"/>
      <c r="D35" s="201"/>
      <c r="E35" s="201"/>
      <c r="F35" s="201"/>
      <c r="G35" s="199">
        <f t="shared" si="0"/>
        <v>0</v>
      </c>
      <c r="H35" s="149"/>
      <c r="I35" s="5" t="s">
        <v>44</v>
      </c>
      <c r="J35" s="63">
        <v>70102431</v>
      </c>
      <c r="K35" s="200">
        <v>6552</v>
      </c>
      <c r="L35" s="201">
        <v>80</v>
      </c>
      <c r="M35" s="201">
        <v>2392</v>
      </c>
      <c r="N35" s="201">
        <v>130</v>
      </c>
      <c r="O35" s="201">
        <f t="shared" si="1"/>
        <v>9154</v>
      </c>
      <c r="P35" s="149">
        <v>24.3</v>
      </c>
      <c r="Q35" s="5" t="s">
        <v>44</v>
      </c>
      <c r="R35" s="7">
        <v>70102431</v>
      </c>
      <c r="S35" s="201"/>
      <c r="T35" s="201"/>
      <c r="U35" s="201"/>
      <c r="V35" s="201"/>
      <c r="W35" s="201">
        <f t="shared" si="2"/>
        <v>0</v>
      </c>
      <c r="X35" s="202"/>
      <c r="Y35" s="5" t="s">
        <v>44</v>
      </c>
      <c r="Z35" s="63">
        <v>70102431</v>
      </c>
      <c r="AA35" s="198">
        <f t="shared" si="3"/>
        <v>6552</v>
      </c>
      <c r="AB35" s="199">
        <f t="shared" si="4"/>
        <v>80</v>
      </c>
      <c r="AC35" s="199">
        <f t="shared" si="5"/>
        <v>2392</v>
      </c>
      <c r="AD35" s="199">
        <f t="shared" si="6"/>
        <v>130</v>
      </c>
      <c r="AE35" s="201">
        <f t="shared" si="7"/>
        <v>9154</v>
      </c>
      <c r="AF35" s="161">
        <f t="shared" si="8"/>
        <v>24.3</v>
      </c>
      <c r="AG35" s="16"/>
    </row>
    <row r="36" spans="1:33" ht="21" customHeight="1">
      <c r="A36" s="5" t="s">
        <v>45</v>
      </c>
      <c r="B36" s="63">
        <v>63830795</v>
      </c>
      <c r="C36" s="200"/>
      <c r="D36" s="201"/>
      <c r="E36" s="201"/>
      <c r="F36" s="201"/>
      <c r="G36" s="199">
        <f t="shared" si="0"/>
        <v>0</v>
      </c>
      <c r="H36" s="149"/>
      <c r="I36" s="5" t="s">
        <v>45</v>
      </c>
      <c r="J36" s="63">
        <v>63830795</v>
      </c>
      <c r="K36" s="200">
        <v>5665</v>
      </c>
      <c r="L36" s="201">
        <v>40</v>
      </c>
      <c r="M36" s="201">
        <v>2053</v>
      </c>
      <c r="N36" s="201">
        <v>137</v>
      </c>
      <c r="O36" s="201">
        <f t="shared" si="1"/>
        <v>7895</v>
      </c>
      <c r="P36" s="149">
        <v>22</v>
      </c>
      <c r="Q36" s="5" t="s">
        <v>45</v>
      </c>
      <c r="R36" s="7">
        <v>63830795</v>
      </c>
      <c r="S36" s="201"/>
      <c r="T36" s="201"/>
      <c r="U36" s="201"/>
      <c r="V36" s="201"/>
      <c r="W36" s="201">
        <f t="shared" si="2"/>
        <v>0</v>
      </c>
      <c r="X36" s="202"/>
      <c r="Y36" s="5" t="s">
        <v>45</v>
      </c>
      <c r="Z36" s="63">
        <v>63830795</v>
      </c>
      <c r="AA36" s="198">
        <f t="shared" si="3"/>
        <v>5665</v>
      </c>
      <c r="AB36" s="199">
        <f t="shared" si="4"/>
        <v>40</v>
      </c>
      <c r="AC36" s="199">
        <f t="shared" si="5"/>
        <v>2053</v>
      </c>
      <c r="AD36" s="199">
        <f t="shared" si="6"/>
        <v>137</v>
      </c>
      <c r="AE36" s="201">
        <f t="shared" si="7"/>
        <v>7895</v>
      </c>
      <c r="AF36" s="161">
        <f t="shared" si="8"/>
        <v>22</v>
      </c>
      <c r="AG36" s="16"/>
    </row>
    <row r="37" spans="1:33" ht="15">
      <c r="A37" s="5" t="s">
        <v>46</v>
      </c>
      <c r="B37" s="63">
        <v>70828083</v>
      </c>
      <c r="C37" s="200"/>
      <c r="D37" s="201"/>
      <c r="E37" s="201"/>
      <c r="F37" s="201"/>
      <c r="G37" s="199">
        <f t="shared" si="0"/>
        <v>0</v>
      </c>
      <c r="H37" s="149"/>
      <c r="I37" s="5" t="s">
        <v>46</v>
      </c>
      <c r="J37" s="63">
        <v>70828083</v>
      </c>
      <c r="K37" s="200">
        <v>3750</v>
      </c>
      <c r="L37" s="201">
        <v>95</v>
      </c>
      <c r="M37" s="201">
        <v>1382</v>
      </c>
      <c r="N37" s="201">
        <v>98</v>
      </c>
      <c r="O37" s="201">
        <f t="shared" si="1"/>
        <v>5325</v>
      </c>
      <c r="P37" s="149">
        <v>12.8</v>
      </c>
      <c r="Q37" s="5" t="s">
        <v>46</v>
      </c>
      <c r="R37" s="7">
        <v>70828083</v>
      </c>
      <c r="S37" s="201"/>
      <c r="T37" s="201"/>
      <c r="U37" s="201"/>
      <c r="V37" s="201"/>
      <c r="W37" s="201">
        <f t="shared" si="2"/>
        <v>0</v>
      </c>
      <c r="X37" s="202"/>
      <c r="Y37" s="5" t="s">
        <v>46</v>
      </c>
      <c r="Z37" s="63">
        <v>70828083</v>
      </c>
      <c r="AA37" s="198">
        <f t="shared" si="3"/>
        <v>3750</v>
      </c>
      <c r="AB37" s="199">
        <f t="shared" si="4"/>
        <v>95</v>
      </c>
      <c r="AC37" s="199">
        <f t="shared" si="5"/>
        <v>1382</v>
      </c>
      <c r="AD37" s="199">
        <f t="shared" si="6"/>
        <v>98</v>
      </c>
      <c r="AE37" s="201">
        <f t="shared" si="7"/>
        <v>5325</v>
      </c>
      <c r="AF37" s="161">
        <f t="shared" si="8"/>
        <v>12.8</v>
      </c>
      <c r="AG37" s="16"/>
    </row>
    <row r="38" spans="1:33" ht="25.5">
      <c r="A38" s="5" t="s">
        <v>47</v>
      </c>
      <c r="B38" s="63">
        <v>70848572</v>
      </c>
      <c r="C38" s="200"/>
      <c r="D38" s="201"/>
      <c r="E38" s="201"/>
      <c r="F38" s="201"/>
      <c r="G38" s="199">
        <f t="shared" si="0"/>
        <v>0</v>
      </c>
      <c r="H38" s="149"/>
      <c r="I38" s="5" t="s">
        <v>47</v>
      </c>
      <c r="J38" s="63">
        <v>70848572</v>
      </c>
      <c r="K38" s="200">
        <v>9154</v>
      </c>
      <c r="L38" s="201">
        <v>45</v>
      </c>
      <c r="M38" s="201">
        <v>3313</v>
      </c>
      <c r="N38" s="201">
        <v>335</v>
      </c>
      <c r="O38" s="201">
        <f t="shared" si="1"/>
        <v>12847</v>
      </c>
      <c r="P38" s="149">
        <v>38.7</v>
      </c>
      <c r="Q38" s="5" t="s">
        <v>47</v>
      </c>
      <c r="R38" s="7">
        <v>70848572</v>
      </c>
      <c r="S38" s="201"/>
      <c r="T38" s="201"/>
      <c r="U38" s="201"/>
      <c r="V38" s="201"/>
      <c r="W38" s="201">
        <f t="shared" si="2"/>
        <v>0</v>
      </c>
      <c r="X38" s="202"/>
      <c r="Y38" s="5" t="s">
        <v>47</v>
      </c>
      <c r="Z38" s="63">
        <v>70848572</v>
      </c>
      <c r="AA38" s="198">
        <f t="shared" si="3"/>
        <v>9154</v>
      </c>
      <c r="AB38" s="199">
        <f t="shared" si="4"/>
        <v>45</v>
      </c>
      <c r="AC38" s="199">
        <f t="shared" si="5"/>
        <v>3313</v>
      </c>
      <c r="AD38" s="199">
        <f t="shared" si="6"/>
        <v>335</v>
      </c>
      <c r="AE38" s="201">
        <f t="shared" si="7"/>
        <v>12847</v>
      </c>
      <c r="AF38" s="161">
        <f t="shared" si="8"/>
        <v>38.7</v>
      </c>
      <c r="AG38" s="16"/>
    </row>
    <row r="39" spans="1:33" ht="15">
      <c r="A39" s="5" t="s">
        <v>48</v>
      </c>
      <c r="B39" s="63">
        <v>70831025</v>
      </c>
      <c r="C39" s="203"/>
      <c r="D39" s="204"/>
      <c r="E39" s="204"/>
      <c r="F39" s="204"/>
      <c r="G39" s="199">
        <f t="shared" si="0"/>
        <v>0</v>
      </c>
      <c r="H39" s="205"/>
      <c r="I39" s="5" t="s">
        <v>48</v>
      </c>
      <c r="J39" s="63">
        <v>70831025</v>
      </c>
      <c r="K39" s="200">
        <v>9215</v>
      </c>
      <c r="L39" s="201">
        <v>70</v>
      </c>
      <c r="M39" s="201">
        <v>3339</v>
      </c>
      <c r="N39" s="201">
        <v>255</v>
      </c>
      <c r="O39" s="201">
        <f t="shared" si="1"/>
        <v>12879</v>
      </c>
      <c r="P39" s="149">
        <v>35</v>
      </c>
      <c r="Q39" s="5" t="s">
        <v>48</v>
      </c>
      <c r="R39" s="7">
        <v>70831025</v>
      </c>
      <c r="S39" s="207"/>
      <c r="T39" s="207"/>
      <c r="U39" s="207"/>
      <c r="V39" s="207"/>
      <c r="W39" s="201">
        <f t="shared" si="2"/>
        <v>0</v>
      </c>
      <c r="X39" s="208"/>
      <c r="Y39" s="5" t="s">
        <v>48</v>
      </c>
      <c r="Z39" s="63">
        <v>70831025</v>
      </c>
      <c r="AA39" s="198">
        <f t="shared" si="3"/>
        <v>9215</v>
      </c>
      <c r="AB39" s="199">
        <f t="shared" si="4"/>
        <v>70</v>
      </c>
      <c r="AC39" s="199">
        <f t="shared" si="5"/>
        <v>3339</v>
      </c>
      <c r="AD39" s="199">
        <f t="shared" si="6"/>
        <v>255</v>
      </c>
      <c r="AE39" s="201">
        <f t="shared" si="7"/>
        <v>12879</v>
      </c>
      <c r="AF39" s="161">
        <f t="shared" si="8"/>
        <v>35</v>
      </c>
      <c r="AG39" s="16"/>
    </row>
    <row r="40" spans="1:33" ht="15">
      <c r="A40" s="5" t="s">
        <v>49</v>
      </c>
      <c r="B40" s="63">
        <v>70835632</v>
      </c>
      <c r="C40" s="200"/>
      <c r="D40" s="201"/>
      <c r="E40" s="201"/>
      <c r="F40" s="201"/>
      <c r="G40" s="199">
        <f t="shared" si="0"/>
        <v>0</v>
      </c>
      <c r="H40" s="149"/>
      <c r="I40" s="5" t="s">
        <v>49</v>
      </c>
      <c r="J40" s="63">
        <v>70835632</v>
      </c>
      <c r="K40" s="200">
        <v>4773</v>
      </c>
      <c r="L40" s="201">
        <v>20</v>
      </c>
      <c r="M40" s="201">
        <v>1726</v>
      </c>
      <c r="N40" s="201">
        <v>166</v>
      </c>
      <c r="O40" s="201">
        <f t="shared" si="1"/>
        <v>6685</v>
      </c>
      <c r="P40" s="149">
        <v>17.3</v>
      </c>
      <c r="Q40" s="5" t="s">
        <v>49</v>
      </c>
      <c r="R40" s="7">
        <v>70835632</v>
      </c>
      <c r="S40" s="201"/>
      <c r="T40" s="201"/>
      <c r="U40" s="201"/>
      <c r="V40" s="201"/>
      <c r="W40" s="201">
        <f t="shared" si="2"/>
        <v>0</v>
      </c>
      <c r="X40" s="202"/>
      <c r="Y40" s="5" t="s">
        <v>49</v>
      </c>
      <c r="Z40" s="63">
        <v>70835632</v>
      </c>
      <c r="AA40" s="198">
        <f t="shared" si="3"/>
        <v>4773</v>
      </c>
      <c r="AB40" s="199">
        <f t="shared" si="4"/>
        <v>20</v>
      </c>
      <c r="AC40" s="199">
        <f t="shared" si="5"/>
        <v>1726</v>
      </c>
      <c r="AD40" s="199">
        <f t="shared" si="6"/>
        <v>166</v>
      </c>
      <c r="AE40" s="201">
        <f t="shared" si="7"/>
        <v>6685</v>
      </c>
      <c r="AF40" s="161">
        <f t="shared" si="8"/>
        <v>17.3</v>
      </c>
      <c r="AG40" s="16"/>
    </row>
    <row r="41" spans="1:33" ht="15">
      <c r="A41" s="5" t="s">
        <v>50</v>
      </c>
      <c r="B41" s="63">
        <v>70835578</v>
      </c>
      <c r="C41" s="200"/>
      <c r="D41" s="201"/>
      <c r="E41" s="201"/>
      <c r="F41" s="201"/>
      <c r="G41" s="199">
        <f t="shared" si="0"/>
        <v>0</v>
      </c>
      <c r="H41" s="202"/>
      <c r="I41" s="5" t="s">
        <v>50</v>
      </c>
      <c r="J41" s="63">
        <v>70835578</v>
      </c>
      <c r="K41" s="200">
        <v>10976</v>
      </c>
      <c r="L41" s="201">
        <v>35</v>
      </c>
      <c r="M41" s="201">
        <v>3962</v>
      </c>
      <c r="N41" s="201">
        <v>264</v>
      </c>
      <c r="O41" s="201">
        <f t="shared" si="1"/>
        <v>15237</v>
      </c>
      <c r="P41" s="149">
        <v>43.8</v>
      </c>
      <c r="Q41" s="5" t="s">
        <v>50</v>
      </c>
      <c r="R41" s="7">
        <v>70835578</v>
      </c>
      <c r="S41" s="201"/>
      <c r="T41" s="201"/>
      <c r="U41" s="201"/>
      <c r="V41" s="201"/>
      <c r="W41" s="201">
        <f t="shared" si="2"/>
        <v>0</v>
      </c>
      <c r="X41" s="202"/>
      <c r="Y41" s="5" t="s">
        <v>50</v>
      </c>
      <c r="Z41" s="63">
        <v>70835578</v>
      </c>
      <c r="AA41" s="198">
        <f t="shared" si="3"/>
        <v>10976</v>
      </c>
      <c r="AB41" s="199">
        <f t="shared" si="4"/>
        <v>35</v>
      </c>
      <c r="AC41" s="199">
        <f t="shared" si="5"/>
        <v>3962</v>
      </c>
      <c r="AD41" s="199">
        <f t="shared" si="6"/>
        <v>264</v>
      </c>
      <c r="AE41" s="201">
        <f t="shared" si="7"/>
        <v>15237</v>
      </c>
      <c r="AF41" s="161">
        <f t="shared" si="8"/>
        <v>43.8</v>
      </c>
      <c r="AG41" s="16"/>
    </row>
    <row r="42" spans="1:33" ht="15">
      <c r="A42" s="5" t="s">
        <v>51</v>
      </c>
      <c r="B42" s="63">
        <v>61385450</v>
      </c>
      <c r="C42" s="200"/>
      <c r="D42" s="201"/>
      <c r="E42" s="201"/>
      <c r="F42" s="201"/>
      <c r="G42" s="199">
        <f t="shared" si="0"/>
        <v>0</v>
      </c>
      <c r="H42" s="202"/>
      <c r="I42" s="5" t="s">
        <v>51</v>
      </c>
      <c r="J42" s="63">
        <v>61385450</v>
      </c>
      <c r="K42" s="200">
        <v>5096</v>
      </c>
      <c r="L42" s="201">
        <v>27</v>
      </c>
      <c r="M42" s="201">
        <v>1848</v>
      </c>
      <c r="N42" s="201">
        <v>151</v>
      </c>
      <c r="O42" s="201">
        <f t="shared" si="1"/>
        <v>7122</v>
      </c>
      <c r="P42" s="149">
        <v>18.2</v>
      </c>
      <c r="Q42" s="5" t="s">
        <v>51</v>
      </c>
      <c r="R42" s="7">
        <v>61385450</v>
      </c>
      <c r="S42" s="201"/>
      <c r="T42" s="201"/>
      <c r="U42" s="201"/>
      <c r="V42" s="201"/>
      <c r="W42" s="201">
        <f t="shared" si="2"/>
        <v>0</v>
      </c>
      <c r="X42" s="202"/>
      <c r="Y42" s="5" t="s">
        <v>51</v>
      </c>
      <c r="Z42" s="63">
        <v>61385450</v>
      </c>
      <c r="AA42" s="198">
        <f t="shared" si="3"/>
        <v>5096</v>
      </c>
      <c r="AB42" s="199">
        <f t="shared" si="4"/>
        <v>27</v>
      </c>
      <c r="AC42" s="199">
        <f t="shared" si="5"/>
        <v>1848</v>
      </c>
      <c r="AD42" s="199">
        <f t="shared" si="6"/>
        <v>151</v>
      </c>
      <c r="AE42" s="201">
        <f t="shared" si="7"/>
        <v>7122</v>
      </c>
      <c r="AF42" s="161">
        <f t="shared" si="8"/>
        <v>18.2</v>
      </c>
      <c r="AG42" s="16"/>
    </row>
    <row r="43" spans="1:33" ht="15">
      <c r="A43" s="5" t="s">
        <v>54</v>
      </c>
      <c r="B43" s="63">
        <v>65401646</v>
      </c>
      <c r="C43" s="200"/>
      <c r="D43" s="201"/>
      <c r="E43" s="201"/>
      <c r="F43" s="201"/>
      <c r="G43" s="199">
        <f t="shared" si="0"/>
        <v>0</v>
      </c>
      <c r="H43" s="202"/>
      <c r="I43" s="5" t="s">
        <v>54</v>
      </c>
      <c r="J43" s="63">
        <v>65401646</v>
      </c>
      <c r="K43" s="200">
        <v>6359</v>
      </c>
      <c r="L43" s="201">
        <v>108</v>
      </c>
      <c r="M43" s="201">
        <v>2327</v>
      </c>
      <c r="N43" s="201">
        <v>174</v>
      </c>
      <c r="O43" s="201">
        <f t="shared" si="1"/>
        <v>8968</v>
      </c>
      <c r="P43" s="149">
        <v>25.3</v>
      </c>
      <c r="Q43" s="5" t="s">
        <v>54</v>
      </c>
      <c r="R43" s="7">
        <v>65401646</v>
      </c>
      <c r="S43" s="201"/>
      <c r="T43" s="201"/>
      <c r="U43" s="201"/>
      <c r="V43" s="201"/>
      <c r="W43" s="201">
        <f t="shared" si="2"/>
        <v>0</v>
      </c>
      <c r="X43" s="202"/>
      <c r="Y43" s="5" t="s">
        <v>54</v>
      </c>
      <c r="Z43" s="63">
        <v>65401646</v>
      </c>
      <c r="AA43" s="198">
        <f t="shared" si="3"/>
        <v>6359</v>
      </c>
      <c r="AB43" s="199">
        <f t="shared" si="4"/>
        <v>108</v>
      </c>
      <c r="AC43" s="199">
        <f t="shared" si="5"/>
        <v>2327</v>
      </c>
      <c r="AD43" s="199">
        <f t="shared" si="6"/>
        <v>174</v>
      </c>
      <c r="AE43" s="201">
        <f t="shared" si="7"/>
        <v>8968</v>
      </c>
      <c r="AF43" s="161">
        <f t="shared" si="8"/>
        <v>25.3</v>
      </c>
      <c r="AG43" s="16"/>
    </row>
    <row r="44" spans="1:33" ht="15.75" thickBot="1">
      <c r="A44" s="18" t="s">
        <v>52</v>
      </c>
      <c r="B44" s="64">
        <v>61385425</v>
      </c>
      <c r="C44" s="206"/>
      <c r="D44" s="207"/>
      <c r="E44" s="207"/>
      <c r="F44" s="207"/>
      <c r="G44" s="204">
        <f t="shared" si="0"/>
        <v>0</v>
      </c>
      <c r="H44" s="208"/>
      <c r="I44" s="18" t="s">
        <v>52</v>
      </c>
      <c r="J44" s="64">
        <v>61385425</v>
      </c>
      <c r="K44" s="206">
        <v>7362</v>
      </c>
      <c r="L44" s="207">
        <v>50</v>
      </c>
      <c r="M44" s="207">
        <v>2668</v>
      </c>
      <c r="N44" s="207">
        <v>183</v>
      </c>
      <c r="O44" s="207">
        <f t="shared" si="1"/>
        <v>10263</v>
      </c>
      <c r="P44" s="169">
        <v>28.2</v>
      </c>
      <c r="Q44" s="18" t="s">
        <v>52</v>
      </c>
      <c r="R44" s="103">
        <v>61385425</v>
      </c>
      <c r="S44" s="207"/>
      <c r="T44" s="207"/>
      <c r="U44" s="207"/>
      <c r="V44" s="207"/>
      <c r="W44" s="207">
        <f t="shared" si="2"/>
        <v>0</v>
      </c>
      <c r="X44" s="208"/>
      <c r="Y44" s="18" t="s">
        <v>285</v>
      </c>
      <c r="Z44" s="64">
        <v>61385425</v>
      </c>
      <c r="AA44" s="203">
        <f t="shared" si="3"/>
        <v>7362</v>
      </c>
      <c r="AB44" s="199">
        <f t="shared" si="4"/>
        <v>50</v>
      </c>
      <c r="AC44" s="199">
        <f t="shared" si="5"/>
        <v>2668</v>
      </c>
      <c r="AD44" s="199">
        <f t="shared" si="6"/>
        <v>183</v>
      </c>
      <c r="AE44" s="207">
        <f t="shared" si="7"/>
        <v>10263</v>
      </c>
      <c r="AF44" s="161">
        <f t="shared" si="8"/>
        <v>28.2</v>
      </c>
      <c r="AG44" s="16"/>
    </row>
    <row r="45" spans="1:33" ht="16.5" thickBot="1">
      <c r="A45" s="192" t="s">
        <v>12</v>
      </c>
      <c r="B45" s="68"/>
      <c r="C45" s="193">
        <f aca="true" t="shared" si="9" ref="C45:H45">SUM(C7:C44)</f>
        <v>20085</v>
      </c>
      <c r="D45" s="194">
        <f t="shared" si="9"/>
        <v>249</v>
      </c>
      <c r="E45" s="194">
        <f t="shared" si="9"/>
        <v>7319</v>
      </c>
      <c r="F45" s="194">
        <f t="shared" si="9"/>
        <v>644</v>
      </c>
      <c r="G45" s="194">
        <f t="shared" si="9"/>
        <v>28297</v>
      </c>
      <c r="H45" s="172">
        <f t="shared" si="9"/>
        <v>88.5</v>
      </c>
      <c r="I45" s="132" t="s">
        <v>12</v>
      </c>
      <c r="J45" s="173"/>
      <c r="K45" s="193">
        <f aca="true" t="shared" si="10" ref="K45:P45">SUM(K7:K44)</f>
        <v>225772</v>
      </c>
      <c r="L45" s="194">
        <f t="shared" si="10"/>
        <v>2014</v>
      </c>
      <c r="M45" s="194">
        <f t="shared" si="10"/>
        <v>82010</v>
      </c>
      <c r="N45" s="194">
        <f t="shared" si="10"/>
        <v>6431</v>
      </c>
      <c r="O45" s="194">
        <f t="shared" si="10"/>
        <v>316227</v>
      </c>
      <c r="P45" s="172">
        <f t="shared" si="10"/>
        <v>854.0999999999999</v>
      </c>
      <c r="Q45" s="132" t="s">
        <v>12</v>
      </c>
      <c r="R45" s="195"/>
      <c r="S45" s="194">
        <f aca="true" t="shared" si="11" ref="S45:X45">SUM(S7:S44)</f>
        <v>54081</v>
      </c>
      <c r="T45" s="194">
        <f t="shared" si="11"/>
        <v>646</v>
      </c>
      <c r="U45" s="194">
        <f t="shared" si="11"/>
        <v>19704</v>
      </c>
      <c r="V45" s="194">
        <f t="shared" si="11"/>
        <v>2220</v>
      </c>
      <c r="W45" s="194">
        <f t="shared" si="11"/>
        <v>76651</v>
      </c>
      <c r="X45" s="211">
        <f t="shared" si="11"/>
        <v>214.29999999999998</v>
      </c>
      <c r="Y45" s="132" t="s">
        <v>12</v>
      </c>
      <c r="Z45" s="173"/>
      <c r="AA45" s="196">
        <f>+C45+K45+S45</f>
        <v>299938</v>
      </c>
      <c r="AB45" s="197">
        <f>SUM(AB7:AB44)</f>
        <v>2909</v>
      </c>
      <c r="AC45" s="194">
        <f>SUM(AC7:AC44)</f>
        <v>109033</v>
      </c>
      <c r="AD45" s="194">
        <f>SUM(AD7:AD44)</f>
        <v>9295</v>
      </c>
      <c r="AE45" s="194">
        <f>SUM(AE7:AE44)</f>
        <v>421175</v>
      </c>
      <c r="AF45" s="172">
        <f>SUM(AF7:AF44)</f>
        <v>1156.8999999999999</v>
      </c>
      <c r="AG45" s="19"/>
    </row>
  </sheetData>
  <mergeCells count="12">
    <mergeCell ref="A4:A5"/>
    <mergeCell ref="B4:B5"/>
    <mergeCell ref="I4:I5"/>
    <mergeCell ref="J4:J5"/>
    <mergeCell ref="Y4:Y5"/>
    <mergeCell ref="Z4:Z5"/>
    <mergeCell ref="AA3:AF4"/>
    <mergeCell ref="C3:H4"/>
    <mergeCell ref="K3:P4"/>
    <mergeCell ref="S3:X4"/>
    <mergeCell ref="Q4:Q5"/>
    <mergeCell ref="R4:R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geOrder="overThenDown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2:N43"/>
  <sheetViews>
    <sheetView zoomScale="75" zoomScaleNormal="75" workbookViewId="0" topLeftCell="A1">
      <selection activeCell="I2" sqref="I2"/>
    </sheetView>
  </sheetViews>
  <sheetFormatPr defaultColWidth="9.00390625" defaultRowHeight="12.75"/>
  <cols>
    <col min="1" max="1" width="56.125" style="52" customWidth="1"/>
    <col min="2" max="2" width="10.375" style="52" bestFit="1" customWidth="1"/>
    <col min="3" max="3" width="6.625" style="52" customWidth="1"/>
    <col min="4" max="9" width="15.75390625" style="52" customWidth="1"/>
    <col min="10" max="10" width="11.00390625" style="52" hidden="1" customWidth="1"/>
    <col min="11" max="11" width="9.125" style="52" hidden="1" customWidth="1"/>
    <col min="12" max="12" width="8.625" style="52" hidden="1" customWidth="1"/>
    <col min="13" max="13" width="8.375" style="52" hidden="1" customWidth="1"/>
    <col min="14" max="14" width="8.125" style="52" hidden="1" customWidth="1"/>
    <col min="15" max="16384" width="9.125" style="52" customWidth="1"/>
  </cols>
  <sheetData>
    <row r="2" ht="15.75" thickBot="1">
      <c r="I2" s="292" t="s">
        <v>100</v>
      </c>
    </row>
    <row r="3" spans="1:14" ht="12.75">
      <c r="A3" s="71"/>
      <c r="B3" s="72"/>
      <c r="C3" s="82"/>
      <c r="D3" s="345" t="s">
        <v>56</v>
      </c>
      <c r="E3" s="321"/>
      <c r="F3" s="321"/>
      <c r="G3" s="321"/>
      <c r="H3" s="321"/>
      <c r="I3" s="322"/>
      <c r="J3" s="33"/>
      <c r="K3" s="29"/>
      <c r="L3" s="29"/>
      <c r="M3" s="29"/>
      <c r="N3" s="29"/>
    </row>
    <row r="4" spans="1:14" ht="15.75" customHeight="1">
      <c r="A4" s="338" t="s">
        <v>278</v>
      </c>
      <c r="B4" s="340" t="s">
        <v>274</v>
      </c>
      <c r="C4" s="343" t="s">
        <v>57</v>
      </c>
      <c r="D4" s="300"/>
      <c r="E4" s="301"/>
      <c r="F4" s="301"/>
      <c r="G4" s="301"/>
      <c r="H4" s="301"/>
      <c r="I4" s="302"/>
      <c r="J4" s="213"/>
      <c r="K4" s="342"/>
      <c r="L4" s="342"/>
      <c r="M4" s="342"/>
      <c r="N4" s="213"/>
    </row>
    <row r="5" spans="1:14" ht="32.25" customHeight="1" thickBot="1">
      <c r="A5" s="339"/>
      <c r="B5" s="341"/>
      <c r="C5" s="344"/>
      <c r="D5" s="214" t="s">
        <v>0</v>
      </c>
      <c r="E5" s="215" t="s">
        <v>1</v>
      </c>
      <c r="F5" s="215" t="s">
        <v>2</v>
      </c>
      <c r="G5" s="215" t="s">
        <v>3</v>
      </c>
      <c r="H5" s="215" t="s">
        <v>4</v>
      </c>
      <c r="I5" s="216" t="s">
        <v>5</v>
      </c>
      <c r="J5" s="217" t="s">
        <v>10</v>
      </c>
      <c r="K5" s="218" t="s">
        <v>8</v>
      </c>
      <c r="L5" s="218" t="s">
        <v>9</v>
      </c>
      <c r="M5" s="218" t="s">
        <v>7</v>
      </c>
      <c r="N5" s="219" t="s">
        <v>58</v>
      </c>
    </row>
    <row r="6" spans="1:14" ht="15.75">
      <c r="A6" s="221" t="s">
        <v>99</v>
      </c>
      <c r="B6" s="73"/>
      <c r="C6" s="73"/>
      <c r="D6" s="34"/>
      <c r="E6" s="34"/>
      <c r="F6" s="34"/>
      <c r="G6" s="34"/>
      <c r="H6" s="34"/>
      <c r="I6" s="58"/>
      <c r="J6" s="34"/>
      <c r="K6" s="337"/>
      <c r="L6" s="337"/>
      <c r="M6" s="337"/>
      <c r="N6" s="34"/>
    </row>
    <row r="7" spans="1:14" ht="15" customHeight="1">
      <c r="A7" s="5" t="s">
        <v>59</v>
      </c>
      <c r="B7" s="17" t="s">
        <v>60</v>
      </c>
      <c r="C7" s="65">
        <v>3123</v>
      </c>
      <c r="D7" s="21">
        <v>68</v>
      </c>
      <c r="E7" s="2">
        <v>18860</v>
      </c>
      <c r="F7" s="2">
        <v>70</v>
      </c>
      <c r="G7" s="2">
        <v>6814</v>
      </c>
      <c r="H7" s="2">
        <v>1294</v>
      </c>
      <c r="I7" s="3">
        <f aca="true" t="shared" si="0" ref="I7:I32">+E7+F7+G7+H7</f>
        <v>27038</v>
      </c>
      <c r="J7" s="4"/>
      <c r="K7" s="4"/>
      <c r="L7" s="4"/>
      <c r="M7" s="4">
        <f aca="true" t="shared" si="1" ref="M7:M32">+K7+L7</f>
        <v>0</v>
      </c>
      <c r="N7" s="22"/>
    </row>
    <row r="8" spans="1:14" ht="15" customHeight="1">
      <c r="A8" s="5" t="s">
        <v>61</v>
      </c>
      <c r="B8" s="17">
        <v>60436735</v>
      </c>
      <c r="C8" s="65">
        <v>3123</v>
      </c>
      <c r="D8" s="21">
        <v>21</v>
      </c>
      <c r="E8" s="2">
        <v>6169</v>
      </c>
      <c r="F8" s="2">
        <v>218</v>
      </c>
      <c r="G8" s="2">
        <v>2296</v>
      </c>
      <c r="H8" s="2">
        <v>3730</v>
      </c>
      <c r="I8" s="3">
        <f t="shared" si="0"/>
        <v>12413</v>
      </c>
      <c r="J8" s="4"/>
      <c r="K8" s="4"/>
      <c r="L8" s="4"/>
      <c r="M8" s="4">
        <f t="shared" si="1"/>
        <v>0</v>
      </c>
      <c r="N8" s="22"/>
    </row>
    <row r="9" spans="1:14" ht="15" customHeight="1">
      <c r="A9" s="5" t="s">
        <v>62</v>
      </c>
      <c r="B9" s="17">
        <v>14891522</v>
      </c>
      <c r="C9" s="65">
        <v>3123</v>
      </c>
      <c r="D9" s="21">
        <v>140</v>
      </c>
      <c r="E9" s="2">
        <v>27956</v>
      </c>
      <c r="F9" s="2">
        <v>850</v>
      </c>
      <c r="G9" s="2">
        <v>10362</v>
      </c>
      <c r="H9" s="2">
        <v>1279</v>
      </c>
      <c r="I9" s="3">
        <f t="shared" si="0"/>
        <v>40447</v>
      </c>
      <c r="J9" s="4"/>
      <c r="K9" s="4"/>
      <c r="L9" s="4"/>
      <c r="M9" s="4">
        <f t="shared" si="1"/>
        <v>0</v>
      </c>
      <c r="N9" s="22"/>
    </row>
    <row r="10" spans="1:14" ht="15" customHeight="1">
      <c r="A10" s="5" t="s">
        <v>63</v>
      </c>
      <c r="B10" s="17">
        <v>14891531</v>
      </c>
      <c r="C10" s="65">
        <v>3123</v>
      </c>
      <c r="D10" s="21">
        <v>62.9</v>
      </c>
      <c r="E10" s="2">
        <v>16435</v>
      </c>
      <c r="F10" s="2">
        <v>45</v>
      </c>
      <c r="G10" s="2">
        <v>5932</v>
      </c>
      <c r="H10" s="2">
        <v>370</v>
      </c>
      <c r="I10" s="3">
        <f t="shared" si="0"/>
        <v>22782</v>
      </c>
      <c r="J10" s="4"/>
      <c r="K10" s="4"/>
      <c r="L10" s="4"/>
      <c r="M10" s="4">
        <f t="shared" si="1"/>
        <v>0</v>
      </c>
      <c r="N10" s="22"/>
    </row>
    <row r="11" spans="1:14" ht="25.5">
      <c r="A11" s="5" t="s">
        <v>64</v>
      </c>
      <c r="B11" s="17" t="s">
        <v>65</v>
      </c>
      <c r="C11" s="65">
        <v>3123</v>
      </c>
      <c r="D11" s="21">
        <v>36.35</v>
      </c>
      <c r="E11" s="2">
        <v>9268</v>
      </c>
      <c r="F11" s="2">
        <v>220</v>
      </c>
      <c r="G11" s="2">
        <v>3411</v>
      </c>
      <c r="H11" s="2">
        <v>222</v>
      </c>
      <c r="I11" s="3">
        <f t="shared" si="0"/>
        <v>13121</v>
      </c>
      <c r="J11" s="4"/>
      <c r="K11" s="4"/>
      <c r="L11" s="4"/>
      <c r="M11" s="4">
        <f t="shared" si="1"/>
        <v>0</v>
      </c>
      <c r="N11" s="22"/>
    </row>
    <row r="12" spans="1:14" ht="25.5">
      <c r="A12" s="5" t="s">
        <v>66</v>
      </c>
      <c r="B12" s="17">
        <v>45248001</v>
      </c>
      <c r="C12" s="65">
        <v>3123</v>
      </c>
      <c r="D12" s="21">
        <v>45.61</v>
      </c>
      <c r="E12" s="2">
        <v>12663</v>
      </c>
      <c r="F12" s="2">
        <v>30</v>
      </c>
      <c r="G12" s="2">
        <v>4568</v>
      </c>
      <c r="H12" s="2">
        <v>411</v>
      </c>
      <c r="I12" s="3">
        <f t="shared" si="0"/>
        <v>17672</v>
      </c>
      <c r="J12" s="4"/>
      <c r="K12" s="4"/>
      <c r="L12" s="4"/>
      <c r="M12" s="4">
        <f t="shared" si="1"/>
        <v>0</v>
      </c>
      <c r="N12" s="22"/>
    </row>
    <row r="13" spans="1:14" ht="25.5">
      <c r="A13" s="5" t="s">
        <v>67</v>
      </c>
      <c r="B13" s="17">
        <v>14891263</v>
      </c>
      <c r="C13" s="65">
        <v>3123</v>
      </c>
      <c r="D13" s="21">
        <v>69.96</v>
      </c>
      <c r="E13" s="2">
        <v>17407</v>
      </c>
      <c r="F13" s="2">
        <v>240</v>
      </c>
      <c r="G13" s="2">
        <v>6353</v>
      </c>
      <c r="H13" s="2">
        <v>436</v>
      </c>
      <c r="I13" s="3">
        <f t="shared" si="0"/>
        <v>24436</v>
      </c>
      <c r="J13" s="4"/>
      <c r="K13" s="4"/>
      <c r="L13" s="4"/>
      <c r="M13" s="4">
        <f t="shared" si="1"/>
        <v>0</v>
      </c>
      <c r="N13" s="22"/>
    </row>
    <row r="14" spans="1:14" ht="25.5">
      <c r="A14" s="5" t="s">
        <v>68</v>
      </c>
      <c r="B14" s="17" t="s">
        <v>69</v>
      </c>
      <c r="C14" s="65">
        <v>3123</v>
      </c>
      <c r="D14" s="21">
        <v>38</v>
      </c>
      <c r="E14" s="2">
        <v>9638</v>
      </c>
      <c r="F14" s="2">
        <v>270</v>
      </c>
      <c r="G14" s="2">
        <v>3562</v>
      </c>
      <c r="H14" s="2">
        <v>223</v>
      </c>
      <c r="I14" s="3">
        <f t="shared" si="0"/>
        <v>13693</v>
      </c>
      <c r="J14" s="4"/>
      <c r="K14" s="4"/>
      <c r="L14" s="4"/>
      <c r="M14" s="4">
        <f t="shared" si="1"/>
        <v>0</v>
      </c>
      <c r="N14" s="22"/>
    </row>
    <row r="15" spans="1:14" ht="25.5">
      <c r="A15" s="5" t="s">
        <v>70</v>
      </c>
      <c r="B15" s="17" t="s">
        <v>71</v>
      </c>
      <c r="C15" s="65">
        <v>3123</v>
      </c>
      <c r="D15" s="21">
        <v>24.23</v>
      </c>
      <c r="E15" s="2">
        <v>6203</v>
      </c>
      <c r="F15" s="2">
        <v>800</v>
      </c>
      <c r="G15" s="2">
        <v>2505</v>
      </c>
      <c r="H15" s="2">
        <v>146</v>
      </c>
      <c r="I15" s="3">
        <f t="shared" si="0"/>
        <v>9654</v>
      </c>
      <c r="J15" s="4"/>
      <c r="K15" s="4"/>
      <c r="L15" s="4"/>
      <c r="M15" s="4">
        <f t="shared" si="1"/>
        <v>0</v>
      </c>
      <c r="N15" s="22"/>
    </row>
    <row r="16" spans="1:14" ht="25.5">
      <c r="A16" s="5" t="s">
        <v>72</v>
      </c>
      <c r="B16" s="17" t="s">
        <v>73</v>
      </c>
      <c r="C16" s="65">
        <v>3123</v>
      </c>
      <c r="D16" s="21">
        <v>27.13</v>
      </c>
      <c r="E16" s="2">
        <v>7947</v>
      </c>
      <c r="F16" s="2">
        <v>1235</v>
      </c>
      <c r="G16" s="2">
        <v>3282</v>
      </c>
      <c r="H16" s="2">
        <v>341</v>
      </c>
      <c r="I16" s="3">
        <f t="shared" si="0"/>
        <v>12805</v>
      </c>
      <c r="J16" s="4"/>
      <c r="K16" s="4"/>
      <c r="L16" s="4"/>
      <c r="M16" s="4">
        <f t="shared" si="1"/>
        <v>0</v>
      </c>
      <c r="N16" s="22"/>
    </row>
    <row r="17" spans="1:14" ht="12.75">
      <c r="A17" s="5" t="s">
        <v>74</v>
      </c>
      <c r="B17" s="17">
        <v>61388262</v>
      </c>
      <c r="C17" s="65">
        <v>3123</v>
      </c>
      <c r="D17" s="21">
        <v>46.5</v>
      </c>
      <c r="E17" s="2">
        <v>13582</v>
      </c>
      <c r="F17" s="2">
        <v>45</v>
      </c>
      <c r="G17" s="2">
        <v>4907</v>
      </c>
      <c r="H17" s="2">
        <v>544</v>
      </c>
      <c r="I17" s="3">
        <f t="shared" si="0"/>
        <v>19078</v>
      </c>
      <c r="J17" s="4"/>
      <c r="K17" s="4"/>
      <c r="L17" s="4"/>
      <c r="M17" s="4">
        <f t="shared" si="1"/>
        <v>0</v>
      </c>
      <c r="N17" s="22"/>
    </row>
    <row r="18" spans="1:14" ht="25.5">
      <c r="A18" s="5" t="s">
        <v>75</v>
      </c>
      <c r="B18" s="17">
        <v>4966141</v>
      </c>
      <c r="C18" s="65">
        <v>3123</v>
      </c>
      <c r="D18" s="21">
        <v>41</v>
      </c>
      <c r="E18" s="2">
        <v>10922</v>
      </c>
      <c r="F18" s="2">
        <v>170</v>
      </c>
      <c r="G18" s="2">
        <v>3990</v>
      </c>
      <c r="H18" s="2">
        <v>2512</v>
      </c>
      <c r="I18" s="3">
        <f t="shared" si="0"/>
        <v>17594</v>
      </c>
      <c r="J18" s="4"/>
      <c r="K18" s="4"/>
      <c r="L18" s="4"/>
      <c r="M18" s="4">
        <f t="shared" si="1"/>
        <v>0</v>
      </c>
      <c r="N18" s="22"/>
    </row>
    <row r="19" spans="1:14" ht="25.5">
      <c r="A19" s="5" t="s">
        <v>76</v>
      </c>
      <c r="B19" s="17" t="s">
        <v>77</v>
      </c>
      <c r="C19" s="65">
        <v>3123</v>
      </c>
      <c r="D19" s="21">
        <v>45.19</v>
      </c>
      <c r="E19" s="2">
        <v>11617</v>
      </c>
      <c r="F19" s="2">
        <v>140</v>
      </c>
      <c r="G19" s="2">
        <v>4230</v>
      </c>
      <c r="H19" s="2">
        <v>454</v>
      </c>
      <c r="I19" s="3">
        <f t="shared" si="0"/>
        <v>16441</v>
      </c>
      <c r="J19" s="4"/>
      <c r="K19" s="4"/>
      <c r="L19" s="4"/>
      <c r="M19" s="4">
        <f t="shared" si="1"/>
        <v>0</v>
      </c>
      <c r="N19" s="22"/>
    </row>
    <row r="20" spans="1:14" ht="25.5">
      <c r="A20" s="5" t="s">
        <v>78</v>
      </c>
      <c r="B20" s="17">
        <v>14891409</v>
      </c>
      <c r="C20" s="65">
        <v>3123</v>
      </c>
      <c r="D20" s="21">
        <v>59.8</v>
      </c>
      <c r="E20" s="2">
        <v>14961</v>
      </c>
      <c r="F20" s="2">
        <v>169</v>
      </c>
      <c r="G20" s="2">
        <v>5444</v>
      </c>
      <c r="H20" s="2">
        <v>470</v>
      </c>
      <c r="I20" s="3">
        <f t="shared" si="0"/>
        <v>21044</v>
      </c>
      <c r="J20" s="4"/>
      <c r="K20" s="4"/>
      <c r="L20" s="4"/>
      <c r="M20" s="4">
        <f t="shared" si="1"/>
        <v>0</v>
      </c>
      <c r="N20" s="22"/>
    </row>
    <row r="21" spans="1:14" ht="25.5">
      <c r="A21" s="5" t="s">
        <v>79</v>
      </c>
      <c r="B21" s="17" t="s">
        <v>80</v>
      </c>
      <c r="C21" s="65">
        <v>3123</v>
      </c>
      <c r="D21" s="21">
        <v>36</v>
      </c>
      <c r="E21" s="2">
        <v>10441</v>
      </c>
      <c r="F21" s="2">
        <v>150</v>
      </c>
      <c r="G21" s="2">
        <v>3810</v>
      </c>
      <c r="H21" s="2">
        <v>260</v>
      </c>
      <c r="I21" s="3">
        <f t="shared" si="0"/>
        <v>14661</v>
      </c>
      <c r="J21" s="4"/>
      <c r="K21" s="4"/>
      <c r="L21" s="4"/>
      <c r="M21" s="4">
        <f t="shared" si="1"/>
        <v>0</v>
      </c>
      <c r="N21" s="22"/>
    </row>
    <row r="22" spans="1:14" ht="25.5">
      <c r="A22" s="5" t="s">
        <v>81</v>
      </c>
      <c r="B22" s="17">
        <v>49629077</v>
      </c>
      <c r="C22" s="65">
        <v>3123</v>
      </c>
      <c r="D22" s="21">
        <v>106.8</v>
      </c>
      <c r="E22" s="2">
        <v>28595</v>
      </c>
      <c r="F22" s="2">
        <v>480</v>
      </c>
      <c r="G22" s="2">
        <v>10457</v>
      </c>
      <c r="H22" s="2">
        <v>809</v>
      </c>
      <c r="I22" s="3">
        <f t="shared" si="0"/>
        <v>40341</v>
      </c>
      <c r="J22" s="4"/>
      <c r="K22" s="4"/>
      <c r="L22" s="4"/>
      <c r="M22" s="4">
        <f t="shared" si="1"/>
        <v>0</v>
      </c>
      <c r="N22" s="22"/>
    </row>
    <row r="23" spans="1:14" ht="25.5">
      <c r="A23" s="5" t="s">
        <v>82</v>
      </c>
      <c r="B23" s="17" t="s">
        <v>83</v>
      </c>
      <c r="C23" s="65">
        <v>3123</v>
      </c>
      <c r="D23" s="21">
        <v>158.3</v>
      </c>
      <c r="E23" s="2">
        <v>39962</v>
      </c>
      <c r="F23" s="2">
        <v>1008</v>
      </c>
      <c r="G23" s="2">
        <v>14736</v>
      </c>
      <c r="H23" s="2">
        <v>1346</v>
      </c>
      <c r="I23" s="3">
        <f t="shared" si="0"/>
        <v>57052</v>
      </c>
      <c r="J23" s="4"/>
      <c r="K23" s="4"/>
      <c r="L23" s="4"/>
      <c r="M23" s="4">
        <f t="shared" si="1"/>
        <v>0</v>
      </c>
      <c r="N23" s="22"/>
    </row>
    <row r="24" spans="1:14" ht="25.5" customHeight="1">
      <c r="A24" s="5" t="s">
        <v>84</v>
      </c>
      <c r="B24" s="17">
        <v>14891247</v>
      </c>
      <c r="C24" s="65">
        <v>3123</v>
      </c>
      <c r="D24" s="21">
        <v>81.4</v>
      </c>
      <c r="E24" s="2">
        <v>21125</v>
      </c>
      <c r="F24" s="2">
        <v>815</v>
      </c>
      <c r="G24" s="2">
        <v>7881</v>
      </c>
      <c r="H24" s="2">
        <v>503</v>
      </c>
      <c r="I24" s="3">
        <f t="shared" si="0"/>
        <v>30324</v>
      </c>
      <c r="J24" s="4"/>
      <c r="K24" s="4"/>
      <c r="L24" s="4"/>
      <c r="M24" s="4">
        <f t="shared" si="1"/>
        <v>0</v>
      </c>
      <c r="N24" s="22"/>
    </row>
    <row r="25" spans="1:14" ht="12.75">
      <c r="A25" s="5" t="s">
        <v>85</v>
      </c>
      <c r="B25" s="17" t="s">
        <v>86</v>
      </c>
      <c r="C25" s="65">
        <v>3123</v>
      </c>
      <c r="D25" s="21">
        <v>66.41</v>
      </c>
      <c r="E25" s="2">
        <v>17084</v>
      </c>
      <c r="F25" s="2">
        <v>935</v>
      </c>
      <c r="G25" s="2">
        <v>6474</v>
      </c>
      <c r="H25" s="2">
        <v>2073</v>
      </c>
      <c r="I25" s="3">
        <f t="shared" si="0"/>
        <v>26566</v>
      </c>
      <c r="J25" s="4"/>
      <c r="K25" s="4"/>
      <c r="L25" s="4"/>
      <c r="M25" s="4">
        <f t="shared" si="1"/>
        <v>0</v>
      </c>
      <c r="N25" s="22"/>
    </row>
    <row r="26" spans="1:14" ht="25.5">
      <c r="A26" s="5" t="s">
        <v>87</v>
      </c>
      <c r="B26" s="17">
        <v>14891212</v>
      </c>
      <c r="C26" s="65">
        <v>3123</v>
      </c>
      <c r="D26" s="21">
        <v>110</v>
      </c>
      <c r="E26" s="2">
        <v>27896</v>
      </c>
      <c r="F26" s="2">
        <v>1600</v>
      </c>
      <c r="G26" s="2">
        <v>10588</v>
      </c>
      <c r="H26" s="2">
        <v>994</v>
      </c>
      <c r="I26" s="3">
        <f t="shared" si="0"/>
        <v>41078</v>
      </c>
      <c r="J26" s="4"/>
      <c r="K26" s="4"/>
      <c r="L26" s="4"/>
      <c r="M26" s="4">
        <f t="shared" si="1"/>
        <v>0</v>
      </c>
      <c r="N26" s="22"/>
    </row>
    <row r="27" spans="1:14" ht="12.75">
      <c r="A27" s="5" t="s">
        <v>88</v>
      </c>
      <c r="B27" s="17">
        <v>14891239</v>
      </c>
      <c r="C27" s="65">
        <v>3123</v>
      </c>
      <c r="D27" s="21">
        <v>85</v>
      </c>
      <c r="E27" s="2">
        <v>23825</v>
      </c>
      <c r="F27" s="2">
        <v>930</v>
      </c>
      <c r="G27" s="2">
        <v>8893</v>
      </c>
      <c r="H27" s="2">
        <v>1198</v>
      </c>
      <c r="I27" s="3">
        <f t="shared" si="0"/>
        <v>34846</v>
      </c>
      <c r="J27" s="4"/>
      <c r="K27" s="4"/>
      <c r="L27" s="4"/>
      <c r="M27" s="4">
        <f t="shared" si="1"/>
        <v>0</v>
      </c>
      <c r="N27" s="22"/>
    </row>
    <row r="28" spans="1:14" ht="25.5">
      <c r="A28" s="5" t="s">
        <v>89</v>
      </c>
      <c r="B28" s="17" t="s">
        <v>90</v>
      </c>
      <c r="C28" s="65">
        <v>3123</v>
      </c>
      <c r="D28" s="21">
        <v>68.73</v>
      </c>
      <c r="E28" s="2">
        <v>16986</v>
      </c>
      <c r="F28" s="2">
        <v>800</v>
      </c>
      <c r="G28" s="2">
        <v>6391</v>
      </c>
      <c r="H28" s="2">
        <v>481</v>
      </c>
      <c r="I28" s="3">
        <f t="shared" si="0"/>
        <v>24658</v>
      </c>
      <c r="J28" s="4"/>
      <c r="K28" s="4"/>
      <c r="L28" s="4"/>
      <c r="M28" s="4">
        <f t="shared" si="1"/>
        <v>0</v>
      </c>
      <c r="N28" s="22"/>
    </row>
    <row r="29" spans="1:14" ht="25.5">
      <c r="A29" s="5" t="s">
        <v>91</v>
      </c>
      <c r="B29" s="17" t="s">
        <v>92</v>
      </c>
      <c r="C29" s="65">
        <v>3123</v>
      </c>
      <c r="D29" s="21">
        <v>134</v>
      </c>
      <c r="E29" s="2">
        <v>33473</v>
      </c>
      <c r="F29" s="2">
        <v>600</v>
      </c>
      <c r="G29" s="2">
        <v>12256</v>
      </c>
      <c r="H29" s="2">
        <v>905</v>
      </c>
      <c r="I29" s="3">
        <f t="shared" si="0"/>
        <v>47234</v>
      </c>
      <c r="J29" s="4"/>
      <c r="K29" s="4"/>
      <c r="L29" s="4"/>
      <c r="M29" s="4">
        <f t="shared" si="1"/>
        <v>0</v>
      </c>
      <c r="N29" s="22"/>
    </row>
    <row r="30" spans="1:14" ht="12.75">
      <c r="A30" s="5" t="s">
        <v>93</v>
      </c>
      <c r="B30" s="17">
        <v>41190726</v>
      </c>
      <c r="C30" s="65">
        <v>3123</v>
      </c>
      <c r="D30" s="21">
        <v>87.89</v>
      </c>
      <c r="E30" s="2">
        <v>23022</v>
      </c>
      <c r="F30" s="2">
        <v>230</v>
      </c>
      <c r="G30" s="2">
        <v>8367</v>
      </c>
      <c r="H30" s="2">
        <v>1873</v>
      </c>
      <c r="I30" s="3">
        <f t="shared" si="0"/>
        <v>33492</v>
      </c>
      <c r="J30" s="4"/>
      <c r="K30" s="4"/>
      <c r="L30" s="4"/>
      <c r="M30" s="4">
        <f t="shared" si="1"/>
        <v>0</v>
      </c>
      <c r="N30" s="22"/>
    </row>
    <row r="31" spans="1:14" ht="25.5">
      <c r="A31" s="5" t="s">
        <v>94</v>
      </c>
      <c r="B31" s="17" t="s">
        <v>95</v>
      </c>
      <c r="C31" s="65">
        <v>3123</v>
      </c>
      <c r="D31" s="21">
        <v>120</v>
      </c>
      <c r="E31" s="2">
        <v>31750</v>
      </c>
      <c r="F31" s="2">
        <v>625</v>
      </c>
      <c r="G31" s="2">
        <v>11645</v>
      </c>
      <c r="H31" s="2">
        <v>883</v>
      </c>
      <c r="I31" s="3">
        <f t="shared" si="0"/>
        <v>44903</v>
      </c>
      <c r="J31" s="4"/>
      <c r="K31" s="4"/>
      <c r="L31" s="4"/>
      <c r="M31" s="4">
        <f t="shared" si="1"/>
        <v>0</v>
      </c>
      <c r="N31" s="22"/>
    </row>
    <row r="32" spans="1:14" ht="13.5" thickBot="1">
      <c r="A32" s="53" t="s">
        <v>96</v>
      </c>
      <c r="B32" s="23" t="s">
        <v>97</v>
      </c>
      <c r="C32" s="83" t="s">
        <v>98</v>
      </c>
      <c r="D32" s="54"/>
      <c r="E32" s="24"/>
      <c r="F32" s="24"/>
      <c r="G32" s="24"/>
      <c r="H32" s="24"/>
      <c r="I32" s="25">
        <f t="shared" si="0"/>
        <v>0</v>
      </c>
      <c r="J32" s="26"/>
      <c r="K32" s="26"/>
      <c r="L32" s="26"/>
      <c r="M32" s="26">
        <f t="shared" si="1"/>
        <v>0</v>
      </c>
      <c r="N32" s="55"/>
    </row>
    <row r="33" spans="1:14" s="224" customFormat="1" ht="16.5" thickBot="1">
      <c r="A33" s="222" t="s">
        <v>11</v>
      </c>
      <c r="B33" s="223"/>
      <c r="C33" s="223"/>
      <c r="D33" s="170">
        <f aca="true" t="shared" si="2" ref="D33:N33">SUM(D7:D32)</f>
        <v>1780.2000000000003</v>
      </c>
      <c r="E33" s="171">
        <f t="shared" si="2"/>
        <v>457787</v>
      </c>
      <c r="F33" s="171">
        <f t="shared" si="2"/>
        <v>12675</v>
      </c>
      <c r="G33" s="171">
        <f t="shared" si="2"/>
        <v>169154</v>
      </c>
      <c r="H33" s="171">
        <f t="shared" si="2"/>
        <v>23757</v>
      </c>
      <c r="I33" s="172">
        <f t="shared" si="2"/>
        <v>663373</v>
      </c>
      <c r="J33" s="195">
        <f t="shared" si="2"/>
        <v>0</v>
      </c>
      <c r="K33" s="171">
        <f t="shared" si="2"/>
        <v>0</v>
      </c>
      <c r="L33" s="171">
        <f t="shared" si="2"/>
        <v>0</v>
      </c>
      <c r="M33" s="171">
        <f t="shared" si="2"/>
        <v>0</v>
      </c>
      <c r="N33" s="174">
        <f t="shared" si="2"/>
        <v>0</v>
      </c>
    </row>
    <row r="34" spans="1:9" ht="12.75">
      <c r="A34" s="220"/>
      <c r="B34" s="220"/>
      <c r="C34" s="220"/>
      <c r="D34" s="220"/>
      <c r="E34" s="220"/>
      <c r="F34" s="220"/>
      <c r="G34" s="220"/>
      <c r="H34" s="220"/>
      <c r="I34" s="220"/>
    </row>
    <row r="35" spans="1:9" ht="12.75">
      <c r="A35" s="220"/>
      <c r="B35" s="220"/>
      <c r="C35" s="220"/>
      <c r="D35" s="220"/>
      <c r="E35" s="220"/>
      <c r="F35" s="220"/>
      <c r="G35" s="220"/>
      <c r="H35" s="220"/>
      <c r="I35" s="220"/>
    </row>
    <row r="36" spans="1:9" ht="12.75">
      <c r="A36" s="220"/>
      <c r="B36" s="220"/>
      <c r="C36" s="220"/>
      <c r="D36" s="220"/>
      <c r="E36" s="220"/>
      <c r="F36" s="220"/>
      <c r="G36" s="220"/>
      <c r="H36" s="220"/>
      <c r="I36" s="220"/>
    </row>
    <row r="37" spans="1:9" ht="12.75">
      <c r="A37" s="220"/>
      <c r="B37" s="220"/>
      <c r="C37" s="220"/>
      <c r="D37" s="220"/>
      <c r="E37" s="220"/>
      <c r="F37" s="220"/>
      <c r="G37" s="220"/>
      <c r="H37" s="220"/>
      <c r="I37" s="220"/>
    </row>
    <row r="38" spans="1:9" ht="12.75">
      <c r="A38" s="220"/>
      <c r="B38" s="220"/>
      <c r="C38" s="220"/>
      <c r="D38" s="220"/>
      <c r="E38" s="220"/>
      <c r="F38" s="220"/>
      <c r="G38" s="220"/>
      <c r="H38" s="220"/>
      <c r="I38" s="220"/>
    </row>
    <row r="39" spans="1:9" ht="12.75">
      <c r="A39" s="220"/>
      <c r="B39" s="220"/>
      <c r="C39" s="220"/>
      <c r="D39" s="220"/>
      <c r="E39" s="220"/>
      <c r="F39" s="220"/>
      <c r="G39" s="220"/>
      <c r="H39" s="220"/>
      <c r="I39" s="220"/>
    </row>
    <row r="40" spans="1:9" ht="12.75">
      <c r="A40" s="220"/>
      <c r="B40" s="220"/>
      <c r="C40" s="220"/>
      <c r="D40" s="220"/>
      <c r="E40" s="220"/>
      <c r="F40" s="220"/>
      <c r="G40" s="220"/>
      <c r="H40" s="220"/>
      <c r="I40" s="220"/>
    </row>
    <row r="41" spans="1:9" ht="12.75">
      <c r="A41" s="220"/>
      <c r="B41" s="220"/>
      <c r="C41" s="220"/>
      <c r="D41" s="220"/>
      <c r="E41" s="220"/>
      <c r="F41" s="220"/>
      <c r="G41" s="220"/>
      <c r="H41" s="220"/>
      <c r="I41" s="220"/>
    </row>
    <row r="42" spans="1:9" ht="12.75">
      <c r="A42" s="220"/>
      <c r="B42" s="220"/>
      <c r="C42" s="220"/>
      <c r="D42" s="220"/>
      <c r="E42" s="220"/>
      <c r="F42" s="220"/>
      <c r="G42" s="220"/>
      <c r="H42" s="220"/>
      <c r="I42" s="220"/>
    </row>
    <row r="43" spans="1:9" ht="12.75">
      <c r="A43" s="220"/>
      <c r="B43" s="220"/>
      <c r="C43" s="220"/>
      <c r="D43" s="220"/>
      <c r="E43" s="220"/>
      <c r="F43" s="220"/>
      <c r="G43" s="220"/>
      <c r="H43" s="220"/>
      <c r="I43" s="220"/>
    </row>
  </sheetData>
  <mergeCells count="6">
    <mergeCell ref="K6:M6"/>
    <mergeCell ref="A4:A5"/>
    <mergeCell ref="B4:B5"/>
    <mergeCell ref="K4:M4"/>
    <mergeCell ref="C4:C5"/>
    <mergeCell ref="D3:I4"/>
  </mergeCells>
  <printOptions/>
  <pageMargins left="0.5905511811023623" right="0.5905511811023623" top="0.5905511811023623" bottom="0" header="0.5118110236220472" footer="0.5118110236220472"/>
  <pageSetup horizontalDpi="600" verticalDpi="600" orientation="landscape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3:I37"/>
  <sheetViews>
    <sheetView zoomScale="75" zoomScaleNormal="75" workbookViewId="0" topLeftCell="A1">
      <selection activeCell="A38" sqref="A38:IV195"/>
    </sheetView>
  </sheetViews>
  <sheetFormatPr defaultColWidth="9.00390625" defaultRowHeight="12.75"/>
  <cols>
    <col min="1" max="1" width="67.875" style="52" customWidth="1"/>
    <col min="2" max="2" width="10.375" style="52" bestFit="1" customWidth="1"/>
    <col min="3" max="8" width="15.75390625" style="52" customWidth="1"/>
    <col min="9" max="16384" width="9.125" style="52" customWidth="1"/>
  </cols>
  <sheetData>
    <row r="3" spans="1:8" ht="15.75" thickBot="1">
      <c r="A3" s="56"/>
      <c r="H3" s="291" t="s">
        <v>100</v>
      </c>
    </row>
    <row r="4" spans="1:8" ht="15.75">
      <c r="A4" s="349" t="s">
        <v>276</v>
      </c>
      <c r="B4" s="351" t="s">
        <v>274</v>
      </c>
      <c r="C4" s="346" t="s">
        <v>101</v>
      </c>
      <c r="D4" s="347"/>
      <c r="E4" s="347"/>
      <c r="F4" s="347"/>
      <c r="G4" s="347"/>
      <c r="H4" s="348"/>
    </row>
    <row r="5" spans="1:8" ht="32.25" thickBot="1">
      <c r="A5" s="350"/>
      <c r="B5" s="352"/>
      <c r="C5" s="233" t="s">
        <v>0</v>
      </c>
      <c r="D5" s="215" t="s">
        <v>1</v>
      </c>
      <c r="E5" s="215" t="s">
        <v>2</v>
      </c>
      <c r="F5" s="215" t="s">
        <v>3</v>
      </c>
      <c r="G5" s="215" t="s">
        <v>4</v>
      </c>
      <c r="H5" s="216" t="s">
        <v>102</v>
      </c>
    </row>
    <row r="6" spans="1:8" ht="15.75">
      <c r="A6" s="140" t="s">
        <v>103</v>
      </c>
      <c r="B6" s="34"/>
      <c r="C6" s="34"/>
      <c r="D6" s="34"/>
      <c r="E6" s="34"/>
      <c r="F6" s="34"/>
      <c r="G6" s="34"/>
      <c r="H6" s="58"/>
    </row>
    <row r="7" spans="1:8" ht="25.5">
      <c r="A7" s="5" t="s">
        <v>104</v>
      </c>
      <c r="B7" s="63">
        <v>68407441</v>
      </c>
      <c r="C7" s="150">
        <v>27.6</v>
      </c>
      <c r="D7" s="148">
        <v>7494</v>
      </c>
      <c r="E7" s="148">
        <v>176</v>
      </c>
      <c r="F7" s="148">
        <v>2758</v>
      </c>
      <c r="G7" s="148">
        <v>92</v>
      </c>
      <c r="H7" s="149">
        <f aca="true" t="shared" si="0" ref="H7:H13">+D7+E7+F7+G7</f>
        <v>10520</v>
      </c>
    </row>
    <row r="8" spans="1:8" ht="25.5">
      <c r="A8" s="5" t="s">
        <v>110</v>
      </c>
      <c r="B8" s="63">
        <v>70835462</v>
      </c>
      <c r="C8" s="150">
        <v>22.6</v>
      </c>
      <c r="D8" s="148">
        <v>7132</v>
      </c>
      <c r="E8" s="148">
        <v>60</v>
      </c>
      <c r="F8" s="148">
        <v>2588</v>
      </c>
      <c r="G8" s="148">
        <v>96</v>
      </c>
      <c r="H8" s="149">
        <f t="shared" si="0"/>
        <v>9876</v>
      </c>
    </row>
    <row r="9" spans="1:8" ht="25.5">
      <c r="A9" s="5" t="s">
        <v>105</v>
      </c>
      <c r="B9" s="63">
        <v>48135054</v>
      </c>
      <c r="C9" s="150">
        <v>14</v>
      </c>
      <c r="D9" s="148">
        <v>3637</v>
      </c>
      <c r="E9" s="148">
        <v>100</v>
      </c>
      <c r="F9" s="148">
        <v>1343</v>
      </c>
      <c r="G9" s="148">
        <v>45</v>
      </c>
      <c r="H9" s="149">
        <f t="shared" si="0"/>
        <v>5125</v>
      </c>
    </row>
    <row r="10" spans="1:8" ht="25.5">
      <c r="A10" s="5" t="s">
        <v>106</v>
      </c>
      <c r="B10" s="63">
        <v>70843830</v>
      </c>
      <c r="C10" s="150">
        <v>15.7</v>
      </c>
      <c r="D10" s="148">
        <v>4730</v>
      </c>
      <c r="E10" s="148">
        <v>80</v>
      </c>
      <c r="F10" s="148">
        <v>1730</v>
      </c>
      <c r="G10" s="148">
        <v>56</v>
      </c>
      <c r="H10" s="149">
        <f t="shared" si="0"/>
        <v>6596</v>
      </c>
    </row>
    <row r="11" spans="1:8" ht="15">
      <c r="A11" s="5" t="s">
        <v>107</v>
      </c>
      <c r="B11" s="63">
        <v>68407459</v>
      </c>
      <c r="C11" s="150">
        <v>11.7</v>
      </c>
      <c r="D11" s="148">
        <v>3472</v>
      </c>
      <c r="E11" s="148">
        <v>22</v>
      </c>
      <c r="F11" s="148">
        <v>1257</v>
      </c>
      <c r="G11" s="148">
        <v>45</v>
      </c>
      <c r="H11" s="149">
        <f t="shared" si="0"/>
        <v>4796</v>
      </c>
    </row>
    <row r="12" spans="1:8" ht="15">
      <c r="A12" s="5" t="s">
        <v>108</v>
      </c>
      <c r="B12" s="63">
        <v>70827711</v>
      </c>
      <c r="C12" s="150">
        <v>12.8</v>
      </c>
      <c r="D12" s="148">
        <v>3527</v>
      </c>
      <c r="E12" s="148">
        <v>0</v>
      </c>
      <c r="F12" s="148">
        <v>1270</v>
      </c>
      <c r="G12" s="148">
        <v>49</v>
      </c>
      <c r="H12" s="149">
        <f t="shared" si="0"/>
        <v>4846</v>
      </c>
    </row>
    <row r="13" spans="1:8" ht="26.25" thickBot="1">
      <c r="A13" s="18" t="s">
        <v>109</v>
      </c>
      <c r="B13" s="64">
        <v>60461926</v>
      </c>
      <c r="C13" s="167">
        <v>13.97</v>
      </c>
      <c r="D13" s="168">
        <v>3900</v>
      </c>
      <c r="E13" s="168">
        <v>16</v>
      </c>
      <c r="F13" s="168">
        <v>1409</v>
      </c>
      <c r="G13" s="168">
        <v>53</v>
      </c>
      <c r="H13" s="169">
        <f t="shared" si="0"/>
        <v>5378</v>
      </c>
    </row>
    <row r="14" spans="1:8" ht="16.5" thickBot="1">
      <c r="A14" s="132" t="s">
        <v>11</v>
      </c>
      <c r="B14" s="133"/>
      <c r="C14" s="170">
        <f aca="true" t="shared" si="1" ref="C14:H14">SUM(C7:C13)</f>
        <v>118.37</v>
      </c>
      <c r="D14" s="171">
        <f t="shared" si="1"/>
        <v>33892</v>
      </c>
      <c r="E14" s="171">
        <f t="shared" si="1"/>
        <v>454</v>
      </c>
      <c r="F14" s="171">
        <f t="shared" si="1"/>
        <v>12355</v>
      </c>
      <c r="G14" s="171">
        <f t="shared" si="1"/>
        <v>436</v>
      </c>
      <c r="H14" s="172">
        <f t="shared" si="1"/>
        <v>47137</v>
      </c>
    </row>
    <row r="15" spans="1:8" ht="13.5" thickBot="1">
      <c r="A15" s="225"/>
      <c r="B15" s="220"/>
      <c r="C15" s="220"/>
      <c r="D15" s="220"/>
      <c r="E15" s="220"/>
      <c r="F15" s="220"/>
      <c r="G15" s="220"/>
      <c r="H15" s="226"/>
    </row>
    <row r="16" spans="1:8" ht="15.75">
      <c r="A16" s="353" t="s">
        <v>276</v>
      </c>
      <c r="B16" s="355" t="s">
        <v>274</v>
      </c>
      <c r="C16" s="346" t="s">
        <v>111</v>
      </c>
      <c r="D16" s="347"/>
      <c r="E16" s="347"/>
      <c r="F16" s="347"/>
      <c r="G16" s="347"/>
      <c r="H16" s="364"/>
    </row>
    <row r="17" spans="1:8" ht="32.25" thickBot="1">
      <c r="A17" s="354"/>
      <c r="B17" s="356"/>
      <c r="C17" s="233" t="s">
        <v>0</v>
      </c>
      <c r="D17" s="215" t="s">
        <v>1</v>
      </c>
      <c r="E17" s="215" t="s">
        <v>2</v>
      </c>
      <c r="F17" s="215" t="s">
        <v>3</v>
      </c>
      <c r="G17" s="215" t="s">
        <v>4</v>
      </c>
      <c r="H17" s="216" t="s">
        <v>5</v>
      </c>
    </row>
    <row r="18" spans="1:8" ht="15.75">
      <c r="A18" s="221" t="s">
        <v>112</v>
      </c>
      <c r="B18" s="34"/>
      <c r="C18" s="34"/>
      <c r="D18" s="34"/>
      <c r="E18" s="34"/>
      <c r="F18" s="34"/>
      <c r="G18" s="34"/>
      <c r="H18" s="58"/>
    </row>
    <row r="19" spans="1:8" ht="15">
      <c r="A19" s="5" t="s">
        <v>113</v>
      </c>
      <c r="B19" s="65">
        <v>65992351</v>
      </c>
      <c r="C19" s="150">
        <v>22.3</v>
      </c>
      <c r="D19" s="148">
        <v>3993</v>
      </c>
      <c r="E19" s="148">
        <v>20</v>
      </c>
      <c r="F19" s="148">
        <v>1444</v>
      </c>
      <c r="G19" s="148">
        <v>58</v>
      </c>
      <c r="H19" s="149">
        <f>+D19+E19+F19+G19</f>
        <v>5515</v>
      </c>
    </row>
    <row r="20" spans="1:8" ht="15">
      <c r="A20" s="5" t="s">
        <v>114</v>
      </c>
      <c r="B20" s="65">
        <v>63832208</v>
      </c>
      <c r="C20" s="150">
        <v>27.7</v>
      </c>
      <c r="D20" s="148">
        <v>4989</v>
      </c>
      <c r="E20" s="148">
        <v>0</v>
      </c>
      <c r="F20" s="148">
        <v>1797</v>
      </c>
      <c r="G20" s="148">
        <v>83</v>
      </c>
      <c r="H20" s="149">
        <f>+D20+E20+F20+G20</f>
        <v>6869</v>
      </c>
    </row>
    <row r="21" spans="1:8" ht="15">
      <c r="A21" s="5" t="s">
        <v>115</v>
      </c>
      <c r="B21" s="65">
        <v>63831104</v>
      </c>
      <c r="C21" s="150">
        <v>15.39</v>
      </c>
      <c r="D21" s="148">
        <v>2944</v>
      </c>
      <c r="E21" s="148">
        <v>32</v>
      </c>
      <c r="F21" s="148">
        <v>1070</v>
      </c>
      <c r="G21" s="148">
        <v>44</v>
      </c>
      <c r="H21" s="149">
        <f>+D21+E21+F21+G21</f>
        <v>4090</v>
      </c>
    </row>
    <row r="22" spans="1:8" ht="15.75" thickBot="1">
      <c r="A22" s="18" t="s">
        <v>116</v>
      </c>
      <c r="B22" s="66" t="s">
        <v>117</v>
      </c>
      <c r="C22" s="167">
        <v>43</v>
      </c>
      <c r="D22" s="168">
        <v>8497</v>
      </c>
      <c r="E22" s="168">
        <v>250</v>
      </c>
      <c r="F22" s="168">
        <v>3145</v>
      </c>
      <c r="G22" s="168">
        <v>179</v>
      </c>
      <c r="H22" s="169">
        <f>+D22+E22+F22+G22</f>
        <v>12071</v>
      </c>
    </row>
    <row r="23" spans="1:8" ht="16.5" thickBot="1">
      <c r="A23" s="192" t="s">
        <v>11</v>
      </c>
      <c r="B23" s="229"/>
      <c r="C23" s="227">
        <f aca="true" t="shared" si="2" ref="C23:H23">SUM(C19:C22)</f>
        <v>108.39</v>
      </c>
      <c r="D23" s="228">
        <f t="shared" si="2"/>
        <v>20423</v>
      </c>
      <c r="E23" s="228">
        <f t="shared" si="2"/>
        <v>302</v>
      </c>
      <c r="F23" s="228">
        <f t="shared" si="2"/>
        <v>7456</v>
      </c>
      <c r="G23" s="228">
        <f t="shared" si="2"/>
        <v>364</v>
      </c>
      <c r="H23" s="230">
        <f t="shared" si="2"/>
        <v>28545</v>
      </c>
    </row>
    <row r="24" ht="13.5" thickBot="1"/>
    <row r="25" spans="1:8" ht="15.75">
      <c r="A25" s="353" t="s">
        <v>277</v>
      </c>
      <c r="B25" s="362" t="s">
        <v>274</v>
      </c>
      <c r="C25" s="346" t="s">
        <v>118</v>
      </c>
      <c r="D25" s="347"/>
      <c r="E25" s="347"/>
      <c r="F25" s="347"/>
      <c r="G25" s="347"/>
      <c r="H25" s="364"/>
    </row>
    <row r="26" spans="1:8" ht="32.25" thickBot="1">
      <c r="A26" s="354"/>
      <c r="B26" s="363"/>
      <c r="C26" s="233" t="s">
        <v>0</v>
      </c>
      <c r="D26" s="215" t="s">
        <v>1</v>
      </c>
      <c r="E26" s="215" t="s">
        <v>2</v>
      </c>
      <c r="F26" s="215" t="s">
        <v>3</v>
      </c>
      <c r="G26" s="215" t="s">
        <v>4</v>
      </c>
      <c r="H26" s="216" t="s">
        <v>5</v>
      </c>
    </row>
    <row r="27" spans="1:8" ht="15.75">
      <c r="A27" s="221" t="s">
        <v>119</v>
      </c>
      <c r="B27" s="34"/>
      <c r="C27" s="34"/>
      <c r="D27" s="34"/>
      <c r="E27" s="34"/>
      <c r="F27" s="34"/>
      <c r="G27" s="34"/>
      <c r="H27" s="58"/>
    </row>
    <row r="28" spans="1:8" ht="15">
      <c r="A28" s="5" t="s">
        <v>120</v>
      </c>
      <c r="B28" s="63">
        <v>61389293</v>
      </c>
      <c r="C28" s="150">
        <v>31.5</v>
      </c>
      <c r="D28" s="148">
        <v>7669</v>
      </c>
      <c r="E28" s="148">
        <v>0</v>
      </c>
      <c r="F28" s="148">
        <v>2761</v>
      </c>
      <c r="G28" s="148">
        <v>70</v>
      </c>
      <c r="H28" s="149">
        <f>+D28+E28+F28+G28</f>
        <v>10500</v>
      </c>
    </row>
    <row r="29" spans="1:8" ht="15.75" thickBot="1">
      <c r="A29" s="36" t="s">
        <v>121</v>
      </c>
      <c r="B29" s="67" t="s">
        <v>122</v>
      </c>
      <c r="C29" s="151">
        <v>24.47</v>
      </c>
      <c r="D29" s="152">
        <v>6685</v>
      </c>
      <c r="E29" s="152">
        <v>210</v>
      </c>
      <c r="F29" s="152">
        <v>2479</v>
      </c>
      <c r="G29" s="152">
        <v>62</v>
      </c>
      <c r="H29" s="153">
        <f>+D29+E29+F29+G29</f>
        <v>9436</v>
      </c>
    </row>
    <row r="30" spans="1:9" ht="15" customHeight="1" thickBot="1">
      <c r="A30" s="132" t="s">
        <v>11</v>
      </c>
      <c r="B30" s="223"/>
      <c r="C30" s="134">
        <f aca="true" t="shared" si="3" ref="C30:H30">SUM(C28:C29)</f>
        <v>55.97</v>
      </c>
      <c r="D30" s="135">
        <f t="shared" si="3"/>
        <v>14354</v>
      </c>
      <c r="E30" s="135">
        <f t="shared" si="3"/>
        <v>210</v>
      </c>
      <c r="F30" s="135">
        <f t="shared" si="3"/>
        <v>5240</v>
      </c>
      <c r="G30" s="135">
        <f t="shared" si="3"/>
        <v>132</v>
      </c>
      <c r="H30" s="136">
        <f t="shared" si="3"/>
        <v>19936</v>
      </c>
      <c r="I30" s="220"/>
    </row>
    <row r="31" ht="13.5" thickBot="1">
      <c r="I31" s="220"/>
    </row>
    <row r="32" spans="1:9" ht="15.75">
      <c r="A32" s="234"/>
      <c r="B32" s="357" t="s">
        <v>274</v>
      </c>
      <c r="C32" s="359" t="s">
        <v>123</v>
      </c>
      <c r="D32" s="360"/>
      <c r="E32" s="360"/>
      <c r="F32" s="360"/>
      <c r="G32" s="360"/>
      <c r="H32" s="361"/>
      <c r="I32" s="220"/>
    </row>
    <row r="33" spans="1:9" ht="30" customHeight="1" thickBot="1">
      <c r="A33" s="212" t="s">
        <v>277</v>
      </c>
      <c r="B33" s="358"/>
      <c r="C33" s="233" t="s">
        <v>0</v>
      </c>
      <c r="D33" s="215" t="s">
        <v>1</v>
      </c>
      <c r="E33" s="215" t="s">
        <v>2</v>
      </c>
      <c r="F33" s="215" t="s">
        <v>3</v>
      </c>
      <c r="G33" s="215" t="s">
        <v>4</v>
      </c>
      <c r="H33" s="216" t="s">
        <v>5</v>
      </c>
      <c r="I33" s="220"/>
    </row>
    <row r="34" spans="1:9" ht="15" customHeight="1">
      <c r="A34" s="235" t="s">
        <v>124</v>
      </c>
      <c r="B34" s="59"/>
      <c r="C34" s="59"/>
      <c r="D34" s="59"/>
      <c r="E34" s="59"/>
      <c r="F34" s="59"/>
      <c r="G34" s="59"/>
      <c r="H34" s="60"/>
      <c r="I34" s="220"/>
    </row>
    <row r="35" spans="1:9" ht="25.5" customHeight="1" thickBot="1">
      <c r="A35" s="61" t="s">
        <v>125</v>
      </c>
      <c r="B35" s="70">
        <v>70842132</v>
      </c>
      <c r="C35" s="151">
        <v>14.1</v>
      </c>
      <c r="D35" s="152">
        <v>2095</v>
      </c>
      <c r="E35" s="152">
        <v>20</v>
      </c>
      <c r="F35" s="152">
        <v>762</v>
      </c>
      <c r="G35" s="152">
        <v>45</v>
      </c>
      <c r="H35" s="153">
        <f>SUM(D35:G35)</f>
        <v>2922</v>
      </c>
      <c r="I35" s="220"/>
    </row>
    <row r="36" spans="1:9" ht="15" customHeight="1" thickBot="1">
      <c r="A36" s="132" t="s">
        <v>12</v>
      </c>
      <c r="B36" s="223"/>
      <c r="C36" s="236">
        <f>SUM(C35)</f>
        <v>14.1</v>
      </c>
      <c r="D36" s="135">
        <f>SUM(D35)</f>
        <v>2095</v>
      </c>
      <c r="E36" s="135">
        <f>SUM(E35)</f>
        <v>20</v>
      </c>
      <c r="F36" s="135">
        <f>SUM(F35)</f>
        <v>762</v>
      </c>
      <c r="G36" s="135">
        <f>SUM(G35)</f>
        <v>45</v>
      </c>
      <c r="H36" s="136">
        <f>SUM(D36:G36)</f>
        <v>2922</v>
      </c>
      <c r="I36" s="220"/>
    </row>
    <row r="37" spans="1:9" ht="25.5" customHeight="1">
      <c r="A37" s="231"/>
      <c r="B37" s="220"/>
      <c r="C37" s="55"/>
      <c r="D37" s="55"/>
      <c r="E37" s="55"/>
      <c r="F37" s="55"/>
      <c r="G37" s="55"/>
      <c r="H37" s="55"/>
      <c r="I37" s="220"/>
    </row>
  </sheetData>
  <mergeCells count="11">
    <mergeCell ref="A25:A26"/>
    <mergeCell ref="B25:B26"/>
    <mergeCell ref="C25:H25"/>
    <mergeCell ref="C16:H16"/>
    <mergeCell ref="C4:H4"/>
    <mergeCell ref="A4:A5"/>
    <mergeCell ref="B4:B5"/>
    <mergeCell ref="A16:A17"/>
    <mergeCell ref="B16:B17"/>
    <mergeCell ref="B32:B33"/>
    <mergeCell ref="C32:H32"/>
  </mergeCells>
  <printOptions/>
  <pageMargins left="0.7874015748031497" right="0.1968503937007874" top="0.1968503937007874" bottom="0.1968503937007874" header="0.5118110236220472" footer="0.5118110236220472"/>
  <pageSetup horizontalDpi="300" verticalDpi="300" orientation="landscape" pageOrder="overThenDown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9"/>
  <sheetViews>
    <sheetView zoomScale="75" zoomScaleNormal="75" workbookViewId="0" topLeftCell="A1">
      <selection activeCell="H2" sqref="H2"/>
    </sheetView>
  </sheetViews>
  <sheetFormatPr defaultColWidth="9.00390625" defaultRowHeight="12.75"/>
  <cols>
    <col min="1" max="1" width="59.375" style="0" customWidth="1"/>
    <col min="2" max="2" width="11.125" style="0" customWidth="1"/>
    <col min="3" max="8" width="15.75390625" style="0" customWidth="1"/>
  </cols>
  <sheetData>
    <row r="2" ht="15.75" thickBot="1">
      <c r="H2" s="251" t="s">
        <v>100</v>
      </c>
    </row>
    <row r="3" spans="1:8" ht="12.75">
      <c r="A3" s="42"/>
      <c r="B3" s="69"/>
      <c r="C3" s="304" t="s">
        <v>126</v>
      </c>
      <c r="D3" s="305"/>
      <c r="E3" s="305"/>
      <c r="F3" s="305"/>
      <c r="G3" s="305"/>
      <c r="H3" s="306"/>
    </row>
    <row r="4" spans="1:8" ht="12.75" customHeight="1">
      <c r="A4" s="365" t="s">
        <v>292</v>
      </c>
      <c r="B4" s="375" t="s">
        <v>274</v>
      </c>
      <c r="C4" s="307"/>
      <c r="D4" s="308"/>
      <c r="E4" s="308"/>
      <c r="F4" s="308"/>
      <c r="G4" s="308"/>
      <c r="H4" s="309"/>
    </row>
    <row r="5" spans="1:8" ht="48" customHeight="1" thickBot="1">
      <c r="A5" s="374"/>
      <c r="B5" s="376"/>
      <c r="C5" s="239" t="s">
        <v>0</v>
      </c>
      <c r="D5" s="240" t="s">
        <v>8</v>
      </c>
      <c r="E5" s="240" t="s">
        <v>127</v>
      </c>
      <c r="F5" s="240" t="s">
        <v>9</v>
      </c>
      <c r="G5" s="240" t="s">
        <v>128</v>
      </c>
      <c r="H5" s="241" t="s">
        <v>5</v>
      </c>
    </row>
    <row r="6" spans="1:8" s="52" customFormat="1" ht="15.75">
      <c r="A6" s="140" t="s">
        <v>129</v>
      </c>
      <c r="B6" s="34"/>
      <c r="C6" s="34"/>
      <c r="D6" s="34"/>
      <c r="E6" s="34"/>
      <c r="F6" s="34"/>
      <c r="G6" s="34"/>
      <c r="H6" s="58"/>
    </row>
    <row r="7" spans="1:8" s="52" customFormat="1" ht="15">
      <c r="A7" s="5" t="s">
        <v>130</v>
      </c>
      <c r="B7" s="63">
        <v>70832897</v>
      </c>
      <c r="C7" s="150">
        <v>12.2</v>
      </c>
      <c r="D7" s="148">
        <v>3066</v>
      </c>
      <c r="E7" s="148">
        <v>40</v>
      </c>
      <c r="F7" s="148">
        <v>1118</v>
      </c>
      <c r="G7" s="148">
        <v>13</v>
      </c>
      <c r="H7" s="149">
        <f aca="true" t="shared" si="0" ref="H7:H31">+D7+E7+F7+G7</f>
        <v>4237</v>
      </c>
    </row>
    <row r="8" spans="1:8" s="52" customFormat="1" ht="15">
      <c r="A8" s="5" t="s">
        <v>131</v>
      </c>
      <c r="B8" s="63">
        <v>60460041</v>
      </c>
      <c r="C8" s="150">
        <v>28</v>
      </c>
      <c r="D8" s="148">
        <v>7353</v>
      </c>
      <c r="E8" s="148">
        <v>70</v>
      </c>
      <c r="F8" s="148">
        <v>2672</v>
      </c>
      <c r="G8" s="148">
        <v>32</v>
      </c>
      <c r="H8" s="149">
        <f t="shared" si="0"/>
        <v>10127</v>
      </c>
    </row>
    <row r="9" spans="1:8" s="52" customFormat="1" ht="15">
      <c r="A9" s="5" t="s">
        <v>132</v>
      </c>
      <c r="B9" s="63">
        <v>639338</v>
      </c>
      <c r="C9" s="150">
        <v>33.7</v>
      </c>
      <c r="D9" s="148">
        <v>9249</v>
      </c>
      <c r="E9" s="148">
        <v>50</v>
      </c>
      <c r="F9" s="148">
        <v>3346</v>
      </c>
      <c r="G9" s="148">
        <v>40</v>
      </c>
      <c r="H9" s="149">
        <f t="shared" si="0"/>
        <v>12685</v>
      </c>
    </row>
    <row r="10" spans="1:8" s="52" customFormat="1" ht="15">
      <c r="A10" s="5" t="s">
        <v>133</v>
      </c>
      <c r="B10" s="63">
        <v>61387894</v>
      </c>
      <c r="C10" s="150">
        <v>10.5</v>
      </c>
      <c r="D10" s="148">
        <v>2266</v>
      </c>
      <c r="E10" s="148">
        <v>0</v>
      </c>
      <c r="F10" s="148">
        <v>816</v>
      </c>
      <c r="G10" s="148">
        <v>10</v>
      </c>
      <c r="H10" s="149">
        <f t="shared" si="0"/>
        <v>3092</v>
      </c>
    </row>
    <row r="11" spans="1:8" s="52" customFormat="1" ht="15" customHeight="1">
      <c r="A11" s="5" t="s">
        <v>134</v>
      </c>
      <c r="B11" s="63">
        <v>45246211</v>
      </c>
      <c r="C11" s="150">
        <v>57.8</v>
      </c>
      <c r="D11" s="148">
        <v>14573</v>
      </c>
      <c r="E11" s="148">
        <v>15</v>
      </c>
      <c r="F11" s="148">
        <v>5251</v>
      </c>
      <c r="G11" s="148">
        <v>64</v>
      </c>
      <c r="H11" s="149">
        <f t="shared" si="0"/>
        <v>19903</v>
      </c>
    </row>
    <row r="12" spans="1:8" s="52" customFormat="1" ht="25.5">
      <c r="A12" s="5" t="s">
        <v>135</v>
      </c>
      <c r="B12" s="63">
        <v>61386715</v>
      </c>
      <c r="C12" s="150">
        <v>51.6</v>
      </c>
      <c r="D12" s="148">
        <v>14126</v>
      </c>
      <c r="E12" s="148">
        <v>74</v>
      </c>
      <c r="F12" s="148">
        <v>5109</v>
      </c>
      <c r="G12" s="148">
        <v>62</v>
      </c>
      <c r="H12" s="149">
        <f t="shared" si="0"/>
        <v>19371</v>
      </c>
    </row>
    <row r="13" spans="1:8" s="52" customFormat="1" ht="15">
      <c r="A13" s="5" t="s">
        <v>136</v>
      </c>
      <c r="B13" s="63">
        <v>45245118</v>
      </c>
      <c r="C13" s="150">
        <v>28</v>
      </c>
      <c r="D13" s="148">
        <v>7159</v>
      </c>
      <c r="E13" s="148">
        <v>36</v>
      </c>
      <c r="F13" s="148">
        <v>2590</v>
      </c>
      <c r="G13" s="148">
        <v>32</v>
      </c>
      <c r="H13" s="149">
        <f t="shared" si="0"/>
        <v>9817</v>
      </c>
    </row>
    <row r="14" spans="1:8" s="52" customFormat="1" ht="15" customHeight="1">
      <c r="A14" s="5" t="s">
        <v>137</v>
      </c>
      <c r="B14" s="63">
        <v>48135143</v>
      </c>
      <c r="C14" s="150">
        <v>39.5</v>
      </c>
      <c r="D14" s="148">
        <v>9914</v>
      </c>
      <c r="E14" s="148">
        <v>70</v>
      </c>
      <c r="F14" s="148">
        <v>3594</v>
      </c>
      <c r="G14" s="148">
        <v>44</v>
      </c>
      <c r="H14" s="149">
        <f t="shared" si="0"/>
        <v>13622</v>
      </c>
    </row>
    <row r="15" spans="1:8" s="52" customFormat="1" ht="25.5">
      <c r="A15" s="5" t="s">
        <v>138</v>
      </c>
      <c r="B15" s="63">
        <v>67360572</v>
      </c>
      <c r="C15" s="150">
        <v>21.1</v>
      </c>
      <c r="D15" s="148">
        <v>4750</v>
      </c>
      <c r="E15" s="148">
        <v>0</v>
      </c>
      <c r="F15" s="148">
        <v>1710</v>
      </c>
      <c r="G15" s="148">
        <v>21</v>
      </c>
      <c r="H15" s="149">
        <f t="shared" si="0"/>
        <v>6481</v>
      </c>
    </row>
    <row r="16" spans="1:8" s="52" customFormat="1" ht="15">
      <c r="A16" s="5" t="s">
        <v>139</v>
      </c>
      <c r="B16" s="63">
        <v>61385093</v>
      </c>
      <c r="C16" s="150">
        <v>27</v>
      </c>
      <c r="D16" s="148">
        <v>7021</v>
      </c>
      <c r="E16" s="148">
        <v>10</v>
      </c>
      <c r="F16" s="148">
        <v>2531</v>
      </c>
      <c r="G16" s="148">
        <v>31</v>
      </c>
      <c r="H16" s="149">
        <f t="shared" si="0"/>
        <v>9593</v>
      </c>
    </row>
    <row r="17" spans="1:8" s="52" customFormat="1" ht="15">
      <c r="A17" s="5" t="s">
        <v>275</v>
      </c>
      <c r="B17" s="63">
        <v>63830167</v>
      </c>
      <c r="C17" s="150">
        <v>37.3</v>
      </c>
      <c r="D17" s="148">
        <v>9835</v>
      </c>
      <c r="E17" s="148">
        <v>50</v>
      </c>
      <c r="F17" s="148">
        <v>3557</v>
      </c>
      <c r="G17" s="148">
        <v>44</v>
      </c>
      <c r="H17" s="149">
        <f t="shared" si="0"/>
        <v>13486</v>
      </c>
    </row>
    <row r="18" spans="1:8" s="52" customFormat="1" ht="15">
      <c r="A18" s="5" t="s">
        <v>140</v>
      </c>
      <c r="B18" s="63">
        <v>67361471</v>
      </c>
      <c r="C18" s="150">
        <v>27</v>
      </c>
      <c r="D18" s="148">
        <v>6880</v>
      </c>
      <c r="E18" s="148">
        <v>100</v>
      </c>
      <c r="F18" s="148">
        <v>2514</v>
      </c>
      <c r="G18" s="148">
        <v>30</v>
      </c>
      <c r="H18" s="149">
        <f t="shared" si="0"/>
        <v>9524</v>
      </c>
    </row>
    <row r="19" spans="1:8" s="52" customFormat="1" ht="25.5">
      <c r="A19" s="5" t="s">
        <v>141</v>
      </c>
      <c r="B19" s="63">
        <v>60446889</v>
      </c>
      <c r="C19" s="150">
        <v>31.5</v>
      </c>
      <c r="D19" s="148">
        <v>8182</v>
      </c>
      <c r="E19" s="148">
        <v>110</v>
      </c>
      <c r="F19" s="148">
        <v>2983</v>
      </c>
      <c r="G19" s="148">
        <v>36</v>
      </c>
      <c r="H19" s="149">
        <f t="shared" si="0"/>
        <v>11311</v>
      </c>
    </row>
    <row r="20" spans="1:8" s="52" customFormat="1" ht="15">
      <c r="A20" s="5" t="s">
        <v>142</v>
      </c>
      <c r="B20" s="63">
        <v>68407289</v>
      </c>
      <c r="C20" s="150">
        <v>37.7</v>
      </c>
      <c r="D20" s="148">
        <v>9466</v>
      </c>
      <c r="E20" s="148">
        <v>20</v>
      </c>
      <c r="F20" s="148">
        <v>3415</v>
      </c>
      <c r="G20" s="148">
        <v>42</v>
      </c>
      <c r="H20" s="149">
        <f t="shared" si="0"/>
        <v>12943</v>
      </c>
    </row>
    <row r="21" spans="1:8" s="52" customFormat="1" ht="25.5">
      <c r="A21" s="5" t="s">
        <v>143</v>
      </c>
      <c r="B21" s="63">
        <v>60444509</v>
      </c>
      <c r="C21" s="150">
        <v>36.9</v>
      </c>
      <c r="D21" s="148">
        <v>9866</v>
      </c>
      <c r="E21" s="148">
        <v>20</v>
      </c>
      <c r="F21" s="148">
        <v>3559</v>
      </c>
      <c r="G21" s="148">
        <v>43</v>
      </c>
      <c r="H21" s="149">
        <f t="shared" si="0"/>
        <v>13488</v>
      </c>
    </row>
    <row r="22" spans="1:8" s="52" customFormat="1" ht="15">
      <c r="A22" s="5" t="s">
        <v>144</v>
      </c>
      <c r="B22" s="63">
        <v>61387312</v>
      </c>
      <c r="C22" s="150">
        <v>29.2</v>
      </c>
      <c r="D22" s="148">
        <v>7783</v>
      </c>
      <c r="E22" s="148">
        <v>200</v>
      </c>
      <c r="F22" s="148">
        <v>2870</v>
      </c>
      <c r="G22" s="148">
        <v>34</v>
      </c>
      <c r="H22" s="149">
        <f t="shared" si="0"/>
        <v>10887</v>
      </c>
    </row>
    <row r="23" spans="1:8" s="52" customFormat="1" ht="15">
      <c r="A23" s="5" t="s">
        <v>145</v>
      </c>
      <c r="B23" s="63">
        <v>48132811</v>
      </c>
      <c r="C23" s="150">
        <v>48.9</v>
      </c>
      <c r="D23" s="148">
        <v>13292</v>
      </c>
      <c r="E23" s="148">
        <v>390</v>
      </c>
      <c r="F23" s="148">
        <v>4918</v>
      </c>
      <c r="G23" s="148">
        <v>61</v>
      </c>
      <c r="H23" s="149">
        <f t="shared" si="0"/>
        <v>18661</v>
      </c>
    </row>
    <row r="24" spans="1:8" s="52" customFormat="1" ht="15">
      <c r="A24" s="5" t="s">
        <v>146</v>
      </c>
      <c r="B24" s="63">
        <v>45242593</v>
      </c>
      <c r="C24" s="150">
        <v>45.1</v>
      </c>
      <c r="D24" s="148">
        <v>11324</v>
      </c>
      <c r="E24" s="148">
        <v>200</v>
      </c>
      <c r="F24" s="148">
        <v>4146</v>
      </c>
      <c r="G24" s="148">
        <v>51</v>
      </c>
      <c r="H24" s="149">
        <f t="shared" si="0"/>
        <v>15721</v>
      </c>
    </row>
    <row r="25" spans="1:8" s="52" customFormat="1" ht="15">
      <c r="A25" s="5" t="s">
        <v>147</v>
      </c>
      <c r="B25" s="63">
        <v>61387452</v>
      </c>
      <c r="C25" s="150">
        <v>29.5</v>
      </c>
      <c r="D25" s="148">
        <v>7520</v>
      </c>
      <c r="E25" s="148">
        <v>50</v>
      </c>
      <c r="F25" s="148">
        <v>2724</v>
      </c>
      <c r="G25" s="148">
        <v>33</v>
      </c>
      <c r="H25" s="149">
        <f t="shared" si="0"/>
        <v>10327</v>
      </c>
    </row>
    <row r="26" spans="1:8" s="52" customFormat="1" ht="15">
      <c r="A26" s="5" t="s">
        <v>148</v>
      </c>
      <c r="B26" s="63">
        <v>61385069</v>
      </c>
      <c r="C26" s="150">
        <v>32.3</v>
      </c>
      <c r="D26" s="148">
        <v>8340</v>
      </c>
      <c r="E26" s="148">
        <v>80</v>
      </c>
      <c r="F26" s="148">
        <v>3029</v>
      </c>
      <c r="G26" s="148">
        <v>37</v>
      </c>
      <c r="H26" s="149">
        <f t="shared" si="0"/>
        <v>11486</v>
      </c>
    </row>
    <row r="27" spans="1:8" s="52" customFormat="1" ht="25.5">
      <c r="A27" s="5" t="s">
        <v>149</v>
      </c>
      <c r="B27" s="63">
        <v>70849366</v>
      </c>
      <c r="C27" s="150">
        <v>24.8</v>
      </c>
      <c r="D27" s="148">
        <v>6254</v>
      </c>
      <c r="E27" s="148">
        <v>0</v>
      </c>
      <c r="F27" s="148">
        <v>2254</v>
      </c>
      <c r="G27" s="148">
        <v>28</v>
      </c>
      <c r="H27" s="149">
        <f t="shared" si="0"/>
        <v>8536</v>
      </c>
    </row>
    <row r="28" spans="1:8" s="52" customFormat="1" ht="15">
      <c r="A28" s="5" t="s">
        <v>150</v>
      </c>
      <c r="B28" s="63">
        <v>70848947</v>
      </c>
      <c r="C28" s="150">
        <v>33.3</v>
      </c>
      <c r="D28" s="148">
        <v>9136</v>
      </c>
      <c r="E28" s="148">
        <v>35</v>
      </c>
      <c r="F28" s="148">
        <v>3301</v>
      </c>
      <c r="G28" s="148">
        <v>41</v>
      </c>
      <c r="H28" s="149">
        <f t="shared" si="0"/>
        <v>12513</v>
      </c>
    </row>
    <row r="29" spans="1:8" s="52" customFormat="1" ht="15">
      <c r="A29" s="5" t="s">
        <v>151</v>
      </c>
      <c r="B29" s="63">
        <v>70098506</v>
      </c>
      <c r="C29" s="150">
        <v>35.4</v>
      </c>
      <c r="D29" s="148">
        <v>9165</v>
      </c>
      <c r="E29" s="148">
        <v>20</v>
      </c>
      <c r="F29" s="148">
        <v>3308</v>
      </c>
      <c r="G29" s="148">
        <v>41</v>
      </c>
      <c r="H29" s="149">
        <f t="shared" si="0"/>
        <v>12534</v>
      </c>
    </row>
    <row r="30" spans="1:8" s="52" customFormat="1" ht="15">
      <c r="A30" s="5" t="s">
        <v>152</v>
      </c>
      <c r="B30" s="63">
        <v>61385433</v>
      </c>
      <c r="C30" s="150">
        <v>31</v>
      </c>
      <c r="D30" s="148">
        <v>7834</v>
      </c>
      <c r="E30" s="148">
        <v>50</v>
      </c>
      <c r="F30" s="148">
        <v>2837</v>
      </c>
      <c r="G30" s="148">
        <v>35</v>
      </c>
      <c r="H30" s="149">
        <f t="shared" si="0"/>
        <v>10756</v>
      </c>
    </row>
    <row r="31" spans="1:8" s="52" customFormat="1" ht="15.75" thickBot="1">
      <c r="A31" s="5" t="s">
        <v>153</v>
      </c>
      <c r="B31" s="63">
        <v>68403704</v>
      </c>
      <c r="C31" s="150">
        <v>35.8</v>
      </c>
      <c r="D31" s="148">
        <v>9631</v>
      </c>
      <c r="E31" s="148">
        <v>80</v>
      </c>
      <c r="F31" s="148">
        <v>3497</v>
      </c>
      <c r="G31" s="148">
        <v>43</v>
      </c>
      <c r="H31" s="149">
        <f t="shared" si="0"/>
        <v>13251</v>
      </c>
    </row>
    <row r="32" spans="1:8" s="52" customFormat="1" ht="16.5" thickBot="1">
      <c r="A32" s="192" t="s">
        <v>12</v>
      </c>
      <c r="B32" s="35"/>
      <c r="C32" s="237">
        <f aca="true" t="shared" si="1" ref="C32:H32">SUM(C7:C31)</f>
        <v>825.0999999999998</v>
      </c>
      <c r="D32" s="238">
        <f t="shared" si="1"/>
        <v>213985</v>
      </c>
      <c r="E32" s="238">
        <f t="shared" si="1"/>
        <v>1770</v>
      </c>
      <c r="F32" s="238">
        <f t="shared" si="1"/>
        <v>77649</v>
      </c>
      <c r="G32" s="238">
        <f t="shared" si="1"/>
        <v>948</v>
      </c>
      <c r="H32" s="230">
        <f t="shared" si="1"/>
        <v>294352</v>
      </c>
    </row>
    <row r="33" s="52" customFormat="1" ht="13.5" thickBot="1"/>
    <row r="34" spans="1:8" s="52" customFormat="1" ht="15">
      <c r="A34" s="242"/>
      <c r="B34" s="243"/>
      <c r="C34" s="304" t="s">
        <v>212</v>
      </c>
      <c r="D34" s="369"/>
      <c r="E34" s="369"/>
      <c r="F34" s="369"/>
      <c r="G34" s="369"/>
      <c r="H34" s="370"/>
    </row>
    <row r="35" spans="1:8" s="52" customFormat="1" ht="12.75">
      <c r="A35" s="365" t="s">
        <v>276</v>
      </c>
      <c r="B35" s="367" t="s">
        <v>274</v>
      </c>
      <c r="C35" s="371"/>
      <c r="D35" s="372"/>
      <c r="E35" s="372"/>
      <c r="F35" s="372"/>
      <c r="G35" s="372"/>
      <c r="H35" s="373"/>
    </row>
    <row r="36" spans="1:8" s="52" customFormat="1" ht="32.25" thickBot="1">
      <c r="A36" s="366"/>
      <c r="B36" s="368"/>
      <c r="C36" s="239" t="s">
        <v>0</v>
      </c>
      <c r="D36" s="240" t="s">
        <v>8</v>
      </c>
      <c r="E36" s="240" t="s">
        <v>127</v>
      </c>
      <c r="F36" s="240" t="s">
        <v>9</v>
      </c>
      <c r="G36" s="240" t="s">
        <v>195</v>
      </c>
      <c r="H36" s="241" t="s">
        <v>5</v>
      </c>
    </row>
    <row r="37" spans="1:8" s="52" customFormat="1" ht="13.5" thickBot="1">
      <c r="A37" s="77"/>
      <c r="B37" s="78"/>
      <c r="C37" s="79"/>
      <c r="D37" s="79"/>
      <c r="E37" s="79"/>
      <c r="F37" s="79"/>
      <c r="G37" s="79"/>
      <c r="H37" s="79"/>
    </row>
    <row r="38" spans="1:8" ht="26.25" thickBot="1">
      <c r="A38" s="80" t="s">
        <v>213</v>
      </c>
      <c r="B38" s="81">
        <v>70874204</v>
      </c>
      <c r="C38" s="37">
        <v>31.1</v>
      </c>
      <c r="D38" s="38">
        <v>8602</v>
      </c>
      <c r="E38" s="38">
        <v>630</v>
      </c>
      <c r="F38" s="38">
        <v>3311</v>
      </c>
      <c r="G38" s="38">
        <v>41</v>
      </c>
      <c r="H38" s="49">
        <f>+D38+E38+F38+G38</f>
        <v>12584</v>
      </c>
    </row>
    <row r="39" spans="1:8" ht="16.5" thickBot="1">
      <c r="A39" s="244" t="s">
        <v>12</v>
      </c>
      <c r="B39" s="245"/>
      <c r="C39" s="246">
        <f aca="true" t="shared" si="2" ref="C39:H39">C38</f>
        <v>31.1</v>
      </c>
      <c r="D39" s="247">
        <f t="shared" si="2"/>
        <v>8602</v>
      </c>
      <c r="E39" s="247">
        <f t="shared" si="2"/>
        <v>630</v>
      </c>
      <c r="F39" s="247">
        <f t="shared" si="2"/>
        <v>3311</v>
      </c>
      <c r="G39" s="247">
        <f t="shared" si="2"/>
        <v>41</v>
      </c>
      <c r="H39" s="248">
        <f t="shared" si="2"/>
        <v>12584</v>
      </c>
    </row>
  </sheetData>
  <mergeCells count="6">
    <mergeCell ref="A35:A36"/>
    <mergeCell ref="B35:B36"/>
    <mergeCell ref="C34:H35"/>
    <mergeCell ref="A4:A5"/>
    <mergeCell ref="B4:B5"/>
    <mergeCell ref="C3:H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20"/>
  <sheetViews>
    <sheetView zoomScale="75" zoomScaleNormal="75" workbookViewId="0" topLeftCell="A1">
      <selection activeCell="I2" sqref="I2"/>
    </sheetView>
  </sheetViews>
  <sheetFormatPr defaultColWidth="9.00390625" defaultRowHeight="12.75"/>
  <cols>
    <col min="1" max="1" width="7.00390625" style="0" customWidth="1"/>
    <col min="2" max="2" width="62.125" style="0" customWidth="1"/>
    <col min="3" max="3" width="13.25390625" style="0" customWidth="1"/>
    <col min="4" max="9" width="15.75390625" style="0" customWidth="1"/>
  </cols>
  <sheetData>
    <row r="2" ht="15.75" thickBot="1">
      <c r="I2" s="251" t="s">
        <v>100</v>
      </c>
    </row>
    <row r="3" spans="2:9" ht="15.75">
      <c r="B3" s="249"/>
      <c r="C3" s="189"/>
      <c r="D3" s="304" t="s">
        <v>194</v>
      </c>
      <c r="E3" s="332"/>
      <c r="F3" s="332"/>
      <c r="G3" s="332"/>
      <c r="H3" s="332"/>
      <c r="I3" s="333"/>
    </row>
    <row r="4" spans="2:9" ht="13.5" customHeight="1">
      <c r="B4" s="377" t="s">
        <v>277</v>
      </c>
      <c r="C4" s="379" t="s">
        <v>274</v>
      </c>
      <c r="D4" s="334"/>
      <c r="E4" s="335"/>
      <c r="F4" s="335"/>
      <c r="G4" s="335"/>
      <c r="H4" s="335"/>
      <c r="I4" s="336"/>
    </row>
    <row r="5" spans="2:9" ht="32.25" thickBot="1">
      <c r="B5" s="378"/>
      <c r="C5" s="380"/>
      <c r="D5" s="239" t="s">
        <v>0</v>
      </c>
      <c r="E5" s="240" t="s">
        <v>8</v>
      </c>
      <c r="F5" s="240" t="s">
        <v>127</v>
      </c>
      <c r="G5" s="240" t="s">
        <v>9</v>
      </c>
      <c r="H5" s="240" t="s">
        <v>195</v>
      </c>
      <c r="I5" s="241" t="s">
        <v>5</v>
      </c>
    </row>
    <row r="6" spans="2:9" s="52" customFormat="1" ht="15.75">
      <c r="B6" s="250" t="s">
        <v>196</v>
      </c>
      <c r="C6" s="74"/>
      <c r="D6" s="74"/>
      <c r="E6" s="74"/>
      <c r="F6" s="74"/>
      <c r="G6" s="74"/>
      <c r="H6" s="74"/>
      <c r="I6" s="75"/>
    </row>
    <row r="7" spans="2:9" s="52" customFormat="1" ht="19.5" customHeight="1">
      <c r="B7" s="5" t="s">
        <v>197</v>
      </c>
      <c r="C7" s="63">
        <v>45245924</v>
      </c>
      <c r="D7" s="150">
        <v>17</v>
      </c>
      <c r="E7" s="148">
        <v>3902</v>
      </c>
      <c r="F7" s="148">
        <v>1600</v>
      </c>
      <c r="G7" s="148">
        <v>1949</v>
      </c>
      <c r="H7" s="148">
        <v>193</v>
      </c>
      <c r="I7" s="149">
        <f aca="true" t="shared" si="0" ref="I7:I19">+E7+F7+G7+H7</f>
        <v>7644</v>
      </c>
    </row>
    <row r="8" spans="2:9" s="52" customFormat="1" ht="19.5" customHeight="1">
      <c r="B8" s="5" t="s">
        <v>198</v>
      </c>
      <c r="C8" s="63">
        <v>45241848</v>
      </c>
      <c r="D8" s="150">
        <v>18.9</v>
      </c>
      <c r="E8" s="148">
        <v>4120</v>
      </c>
      <c r="F8" s="148">
        <v>900</v>
      </c>
      <c r="G8" s="148">
        <v>1791</v>
      </c>
      <c r="H8" s="148">
        <v>178</v>
      </c>
      <c r="I8" s="149">
        <f t="shared" si="0"/>
        <v>6989</v>
      </c>
    </row>
    <row r="9" spans="2:9" s="52" customFormat="1" ht="19.5" customHeight="1">
      <c r="B9" s="5" t="s">
        <v>199</v>
      </c>
      <c r="C9" s="63">
        <v>45241651</v>
      </c>
      <c r="D9" s="150">
        <v>24.3</v>
      </c>
      <c r="E9" s="148">
        <v>5683</v>
      </c>
      <c r="F9" s="148">
        <v>1250</v>
      </c>
      <c r="G9" s="148">
        <v>2472</v>
      </c>
      <c r="H9" s="148">
        <v>244</v>
      </c>
      <c r="I9" s="149">
        <f t="shared" si="0"/>
        <v>9649</v>
      </c>
    </row>
    <row r="10" spans="2:9" s="52" customFormat="1" ht="19.5" customHeight="1">
      <c r="B10" s="5" t="s">
        <v>200</v>
      </c>
      <c r="C10" s="63">
        <v>45241295</v>
      </c>
      <c r="D10" s="150">
        <v>18.5</v>
      </c>
      <c r="E10" s="148">
        <v>4230</v>
      </c>
      <c r="F10" s="148">
        <v>1040</v>
      </c>
      <c r="G10" s="148">
        <v>1876</v>
      </c>
      <c r="H10" s="148">
        <v>186</v>
      </c>
      <c r="I10" s="149">
        <f t="shared" si="0"/>
        <v>7332</v>
      </c>
    </row>
    <row r="11" spans="2:9" s="52" customFormat="1" ht="19.5" customHeight="1">
      <c r="B11" s="5" t="s">
        <v>201</v>
      </c>
      <c r="C11" s="63">
        <v>45241643</v>
      </c>
      <c r="D11" s="150">
        <v>22.3</v>
      </c>
      <c r="E11" s="148">
        <v>4996</v>
      </c>
      <c r="F11" s="148">
        <v>1100</v>
      </c>
      <c r="G11" s="148">
        <v>2173</v>
      </c>
      <c r="H11" s="148">
        <v>214</v>
      </c>
      <c r="I11" s="149">
        <f t="shared" si="0"/>
        <v>8483</v>
      </c>
    </row>
    <row r="12" spans="2:9" s="52" customFormat="1" ht="19.5" customHeight="1">
      <c r="B12" s="5" t="s">
        <v>202</v>
      </c>
      <c r="C12" s="63">
        <v>45242941</v>
      </c>
      <c r="D12" s="150">
        <v>12.6</v>
      </c>
      <c r="E12" s="148">
        <v>3264</v>
      </c>
      <c r="F12" s="148">
        <v>1000</v>
      </c>
      <c r="G12" s="148">
        <v>1516</v>
      </c>
      <c r="H12" s="148">
        <v>151</v>
      </c>
      <c r="I12" s="149">
        <f t="shared" si="0"/>
        <v>5931</v>
      </c>
    </row>
    <row r="13" spans="2:9" s="52" customFormat="1" ht="19.5" customHeight="1">
      <c r="B13" s="5" t="s">
        <v>203</v>
      </c>
      <c r="C13" s="63">
        <v>45241694</v>
      </c>
      <c r="D13" s="150">
        <v>13.7</v>
      </c>
      <c r="E13" s="148">
        <v>3283</v>
      </c>
      <c r="F13" s="148">
        <v>680</v>
      </c>
      <c r="G13" s="148">
        <v>1414</v>
      </c>
      <c r="H13" s="148">
        <v>140</v>
      </c>
      <c r="I13" s="149">
        <f t="shared" si="0"/>
        <v>5517</v>
      </c>
    </row>
    <row r="14" spans="2:9" s="52" customFormat="1" ht="19.5" customHeight="1">
      <c r="B14" s="5" t="s">
        <v>204</v>
      </c>
      <c r="C14" s="63">
        <v>45242950</v>
      </c>
      <c r="D14" s="150">
        <v>8.9</v>
      </c>
      <c r="E14" s="148">
        <v>2314</v>
      </c>
      <c r="F14" s="148">
        <v>396</v>
      </c>
      <c r="G14" s="148">
        <v>968</v>
      </c>
      <c r="H14" s="148">
        <v>95</v>
      </c>
      <c r="I14" s="149">
        <f t="shared" si="0"/>
        <v>3773</v>
      </c>
    </row>
    <row r="15" spans="2:9" s="52" customFormat="1" ht="19.5" customHeight="1">
      <c r="B15" s="5" t="s">
        <v>205</v>
      </c>
      <c r="C15" s="63">
        <v>45242879</v>
      </c>
      <c r="D15" s="150">
        <v>17.2</v>
      </c>
      <c r="E15" s="148">
        <v>3766</v>
      </c>
      <c r="F15" s="148">
        <v>1131</v>
      </c>
      <c r="G15" s="148">
        <v>1739</v>
      </c>
      <c r="H15" s="148">
        <v>174</v>
      </c>
      <c r="I15" s="149">
        <f t="shared" si="0"/>
        <v>6810</v>
      </c>
    </row>
    <row r="16" spans="2:9" s="52" customFormat="1" ht="19.5" customHeight="1">
      <c r="B16" s="5" t="s">
        <v>206</v>
      </c>
      <c r="C16" s="63">
        <v>49625055</v>
      </c>
      <c r="D16" s="150">
        <v>16.6</v>
      </c>
      <c r="E16" s="148">
        <v>3823</v>
      </c>
      <c r="F16" s="148">
        <v>810</v>
      </c>
      <c r="G16" s="148">
        <v>1651</v>
      </c>
      <c r="H16" s="148">
        <v>163</v>
      </c>
      <c r="I16" s="149">
        <f t="shared" si="0"/>
        <v>6447</v>
      </c>
    </row>
    <row r="17" spans="2:9" s="52" customFormat="1" ht="19.5" customHeight="1">
      <c r="B17" s="5" t="s">
        <v>207</v>
      </c>
      <c r="C17" s="63">
        <v>67365779</v>
      </c>
      <c r="D17" s="150">
        <v>17.2</v>
      </c>
      <c r="E17" s="148">
        <v>3952</v>
      </c>
      <c r="F17" s="148">
        <v>945</v>
      </c>
      <c r="G17" s="148">
        <v>1744</v>
      </c>
      <c r="H17" s="148">
        <v>172</v>
      </c>
      <c r="I17" s="149">
        <f t="shared" si="0"/>
        <v>6813</v>
      </c>
    </row>
    <row r="18" spans="2:9" s="52" customFormat="1" ht="19.5" customHeight="1">
      <c r="B18" s="5" t="s">
        <v>208</v>
      </c>
      <c r="C18" s="63">
        <v>45241945</v>
      </c>
      <c r="D18" s="150">
        <v>18</v>
      </c>
      <c r="E18" s="148">
        <v>4211</v>
      </c>
      <c r="F18" s="148">
        <v>1250</v>
      </c>
      <c r="G18" s="148">
        <v>1942</v>
      </c>
      <c r="H18" s="148">
        <v>193</v>
      </c>
      <c r="I18" s="149">
        <f t="shared" si="0"/>
        <v>7596</v>
      </c>
    </row>
    <row r="19" spans="2:9" s="52" customFormat="1" ht="26.25" thickBot="1">
      <c r="B19" s="36" t="s">
        <v>209</v>
      </c>
      <c r="C19" s="254" t="s">
        <v>211</v>
      </c>
      <c r="D19" s="151">
        <v>33.8</v>
      </c>
      <c r="E19" s="152">
        <v>7745</v>
      </c>
      <c r="F19" s="152">
        <v>4500</v>
      </c>
      <c r="G19" s="152">
        <v>4318</v>
      </c>
      <c r="H19" s="152">
        <v>436</v>
      </c>
      <c r="I19" s="153">
        <f t="shared" si="0"/>
        <v>16999</v>
      </c>
    </row>
    <row r="20" spans="2:9" s="52" customFormat="1" ht="21.75" customHeight="1" thickBot="1">
      <c r="B20" s="252" t="s">
        <v>12</v>
      </c>
      <c r="C20" s="253"/>
      <c r="D20" s="134">
        <f aca="true" t="shared" si="1" ref="D20:I20">SUM(D7:D19)</f>
        <v>238.99999999999994</v>
      </c>
      <c r="E20" s="135">
        <f t="shared" si="1"/>
        <v>55289</v>
      </c>
      <c r="F20" s="135">
        <f t="shared" si="1"/>
        <v>16602</v>
      </c>
      <c r="G20" s="135">
        <f t="shared" si="1"/>
        <v>25553</v>
      </c>
      <c r="H20" s="135">
        <f t="shared" si="1"/>
        <v>2539</v>
      </c>
      <c r="I20" s="136">
        <f t="shared" si="1"/>
        <v>99983</v>
      </c>
    </row>
  </sheetData>
  <mergeCells count="3">
    <mergeCell ref="D3:I4"/>
    <mergeCell ref="B4:B5"/>
    <mergeCell ref="C4:C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m000xm1329</cp:lastModifiedBy>
  <cp:lastPrinted>2009-12-01T11:55:05Z</cp:lastPrinted>
  <dcterms:created xsi:type="dcterms:W3CDTF">2008-03-11T13:26:44Z</dcterms:created>
  <dcterms:modified xsi:type="dcterms:W3CDTF">2009-12-01T11:56:00Z</dcterms:modified>
  <cp:category/>
  <cp:version/>
  <cp:contentType/>
  <cp:contentStatus/>
</cp:coreProperties>
</file>