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Příl.k usn. RHMP" sheetId="1" r:id="rId1"/>
    <sheet name="List3" sheetId="2" r:id="rId2"/>
  </sheets>
  <definedNames>
    <definedName name="_xlnm.Print_Titles" localSheetId="0">'Příl.k usn. RHMP'!$7:$7</definedName>
  </definedNames>
  <calcPr fullCalcOnLoad="1"/>
</workbook>
</file>

<file path=xl/sharedStrings.xml><?xml version="1.0" encoding="utf-8"?>
<sst xmlns="http://schemas.openxmlformats.org/spreadsheetml/2006/main" count="81" uniqueCount="78">
  <si>
    <t>Městská část</t>
  </si>
  <si>
    <t>Počet                 obyv.MČ                 (k 15.6.09)</t>
  </si>
  <si>
    <t xml:space="preserve">Dotační vztahy HMP 2009   dle usn.ZHMP    č.21/1 z 27.11.08            </t>
  </si>
  <si>
    <t xml:space="preserve"> Návrh dotačních vztahů na r.2010                   i = 93,5</t>
  </si>
  <si>
    <t>Index 2010/09         v %</t>
  </si>
  <si>
    <t>Rozdíl     DVz            2010-2009</t>
  </si>
  <si>
    <t xml:space="preserve">DVz  2010       na              1 obyv. MČ </t>
  </si>
  <si>
    <t>Dokrytí na min.výši  2,4 tis./obyv.</t>
  </si>
  <si>
    <t>Rozdíl        2010 - 2009        po dokrytí</t>
  </si>
  <si>
    <t>Index   2010/2009      v %                 po dokrytí</t>
  </si>
  <si>
    <t>DVz 2010 na              1 obyv. MČ   po dokrytí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</si>
  <si>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</si>
  <si>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</si>
  <si>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</si>
  <si>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</si>
  <si>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</si>
  <si>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</si>
  <si>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</si>
  <si>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</si>
  <si>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</si>
  <si>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</si>
  <si>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</si>
  <si>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</si>
  <si>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</si>
  <si>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</si>
  <si>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</si>
  <si>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</si>
  <si>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</si>
  <si>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</si>
  <si>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</si>
  <si>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</si>
  <si>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</si>
  <si>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</si>
  <si>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 1 - 22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</si>
  <si>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</si>
  <si>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</si>
  <si>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</si>
  <si>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</si>
  <si>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</si>
  <si>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</si>
  <si>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</si>
  <si>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</si>
  <si>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</si>
  <si>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</si>
  <si>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</si>
  <si>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</si>
  <si>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</si>
  <si>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</si>
  <si>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</si>
  <si>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</si>
  <si>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</si>
  <si>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</si>
  <si>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</si>
  <si>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</si>
  <si>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</si>
  <si>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</si>
  <si>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</si>
  <si>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</si>
  <si>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</si>
  <si>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</si>
  <si>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</si>
  <si>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</si>
  <si>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</si>
  <si>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</si>
  <si>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</si>
  <si>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</si>
  <si>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</si>
  <si>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</si>
  <si>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</si>
  <si>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 23-57</t>
  </si>
  <si>
    <t>Celkem</t>
  </si>
  <si>
    <t>v tis.Kč</t>
  </si>
  <si>
    <t>C E L K E M MČ HMP</t>
  </si>
  <si>
    <t>dle smluv o skládkování:</t>
  </si>
  <si>
    <t xml:space="preserve">Návrh dotačních vztahů hl. m. Prahy k městským částem hl. m. Prahy na rok 2010 </t>
  </si>
  <si>
    <t>Návrh dotačních vztahů           na r.  2010                     po dokrytí</t>
  </si>
  <si>
    <t>Dotační vztahy      z rozpočtu HMP                           k MČ HMP           C E L K E M</t>
  </si>
  <si>
    <t xml:space="preserve">Příloha č.9 k usnesení  Zastupitelstva HMP č.    ze dne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</si>
</sst>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0"/>
    </font>
    <font>
      <i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6" fillId="2" borderId="4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4" fillId="4" borderId="5" xfId="0" applyNumberFormat="1" applyFont="1" applyFill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6" fillId="2" borderId="9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4" fillId="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2" borderId="14" xfId="0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4" borderId="17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4" borderId="20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9" fillId="0" borderId="23" xfId="0" applyFont="1" applyBorder="1" applyAlignment="1">
      <alignment/>
    </xf>
    <xf numFmtId="0" fontId="10" fillId="0" borderId="24" xfId="20" applyFont="1" applyFill="1" applyBorder="1">
      <alignment/>
      <protection/>
    </xf>
    <xf numFmtId="3" fontId="6" fillId="2" borderId="14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2" borderId="2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16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4" fillId="0" borderId="26" xfId="0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4" fillId="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8" xfId="0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25" xfId="0" applyBorder="1" applyAlignment="1">
      <alignment/>
    </xf>
    <xf numFmtId="164" fontId="3" fillId="4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" xfId="0" applyFont="1" applyFill="1" applyBorder="1" applyAlignment="1">
      <alignment/>
    </xf>
    <xf numFmtId="164" fontId="5" fillId="2" borderId="22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11" fillId="2" borderId="1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3" fontId="4" fillId="4" borderId="27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164" fontId="3" fillId="0" borderId="15" xfId="0" applyNumberFormat="1" applyFont="1" applyBorder="1" applyAlignment="1">
      <alignment/>
    </xf>
    <xf numFmtId="3" fontId="4" fillId="4" borderId="2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/>
    </xf>
    <xf numFmtId="164" fontId="11" fillId="4" borderId="22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BYVATELÉ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1"/>
  <sheetViews>
    <sheetView tabSelected="1" workbookViewId="0" topLeftCell="A64">
      <selection activeCell="A3" sqref="A3"/>
    </sheetView>
  </sheetViews>
  <sheetFormatPr defaultColWidth="9.00390625" defaultRowHeight="12.75"/>
  <cols>
    <col min="1" max="1" width="12.00390625" style="3" customWidth="1"/>
    <col min="2" max="2" width="8.625" style="3" customWidth="1"/>
    <col min="3" max="3" width="1.00390625" style="0" customWidth="1"/>
    <col min="4" max="4" width="10.75390625" style="0" bestFit="1" customWidth="1"/>
    <col min="5" max="5" width="11.625" style="0" customWidth="1"/>
    <col min="6" max="6" width="8.625" style="0" customWidth="1"/>
    <col min="9" max="9" width="1.25" style="0" customWidth="1"/>
    <col min="10" max="10" width="8.875" style="0" customWidth="1"/>
    <col min="11" max="11" width="11.00390625" style="0" customWidth="1"/>
    <col min="12" max="13" width="9.375" style="0" customWidth="1"/>
    <col min="14" max="14" width="7.375" style="0" customWidth="1"/>
  </cols>
  <sheetData>
    <row r="2" ht="12.75">
      <c r="A2" s="107" t="s">
        <v>77</v>
      </c>
    </row>
    <row r="3" ht="12.75">
      <c r="K3" s="107"/>
    </row>
    <row r="4" spans="1:2" ht="15.75">
      <c r="A4" s="2" t="s">
        <v>74</v>
      </c>
      <c r="B4" s="2"/>
    </row>
    <row r="5" ht="12.75">
      <c r="A5" s="1"/>
    </row>
    <row r="6" ht="13.5" thickBot="1">
      <c r="K6" s="106" t="s">
        <v>71</v>
      </c>
    </row>
    <row r="7" spans="1:14" ht="64.5" thickBot="1">
      <c r="A7" s="4" t="s">
        <v>0</v>
      </c>
      <c r="B7" s="5" t="s">
        <v>1</v>
      </c>
      <c r="D7" s="6" t="s">
        <v>2</v>
      </c>
      <c r="E7" s="7" t="s">
        <v>3</v>
      </c>
      <c r="F7" s="8" t="s">
        <v>4</v>
      </c>
      <c r="G7" s="8" t="s">
        <v>5</v>
      </c>
      <c r="H7" s="5" t="s">
        <v>6</v>
      </c>
      <c r="I7" s="9"/>
      <c r="J7" s="5" t="s">
        <v>7</v>
      </c>
      <c r="K7" s="10" t="s">
        <v>75</v>
      </c>
      <c r="L7" s="5" t="s">
        <v>8</v>
      </c>
      <c r="M7" s="5" t="s">
        <v>9</v>
      </c>
      <c r="N7" s="5" t="s">
        <v>10</v>
      </c>
    </row>
    <row r="8" spans="1:9" ht="13.5" thickBot="1">
      <c r="A8" s="11"/>
      <c r="D8" s="12">
        <v>1</v>
      </c>
      <c r="E8" s="13">
        <v>2</v>
      </c>
      <c r="F8" s="13">
        <v>3</v>
      </c>
      <c r="G8" s="13">
        <v>4</v>
      </c>
      <c r="H8" s="13">
        <v>5</v>
      </c>
      <c r="I8" s="13"/>
    </row>
    <row r="9" spans="1:16" ht="12.75">
      <c r="A9" s="14" t="s">
        <v>11</v>
      </c>
      <c r="B9" s="15">
        <v>31769</v>
      </c>
      <c r="D9" s="16">
        <v>181527</v>
      </c>
      <c r="E9" s="17">
        <v>169728</v>
      </c>
      <c r="F9" s="74">
        <f>E9/D9*100</f>
        <v>93.50014047497066</v>
      </c>
      <c r="G9" s="18">
        <f>E9-D9</f>
        <v>-11799</v>
      </c>
      <c r="H9" s="19">
        <f>E9/B9</f>
        <v>5.342566653026536</v>
      </c>
      <c r="I9" s="20"/>
      <c r="J9" s="15"/>
      <c r="K9" s="21">
        <f>E9+J9</f>
        <v>169728</v>
      </c>
      <c r="L9" s="18">
        <f>K9-D9</f>
        <v>-11799</v>
      </c>
      <c r="M9" s="22">
        <f>K9/D9*100</f>
        <v>93.50014047497066</v>
      </c>
      <c r="N9" s="19">
        <f aca="true" t="shared" si="0" ref="N9:N30">K9/B9</f>
        <v>5.342566653026536</v>
      </c>
      <c r="O9" s="23"/>
      <c r="P9" s="23"/>
    </row>
    <row r="10" spans="1:16" ht="12.75">
      <c r="A10" s="24" t="s">
        <v>12</v>
      </c>
      <c r="B10" s="25">
        <v>51997</v>
      </c>
      <c r="D10" s="26">
        <v>170820</v>
      </c>
      <c r="E10" s="27">
        <v>159717</v>
      </c>
      <c r="F10" s="84">
        <f aca="true" t="shared" si="1" ref="F10:F72">E10/D10*100</f>
        <v>93.5001756234633</v>
      </c>
      <c r="G10" s="28">
        <f aca="true" t="shared" si="2" ref="G10:G72">E10-D10</f>
        <v>-11103</v>
      </c>
      <c r="H10" s="29">
        <f aca="true" t="shared" si="3" ref="H10:H72">E10/B10</f>
        <v>3.0716579802680926</v>
      </c>
      <c r="I10" s="20"/>
      <c r="J10" s="25"/>
      <c r="K10" s="30">
        <f aca="true" t="shared" si="4" ref="K10:K32">E10+J10</f>
        <v>159717</v>
      </c>
      <c r="L10" s="28">
        <f aca="true" t="shared" si="5" ref="L10:L72">K10-D10</f>
        <v>-11103</v>
      </c>
      <c r="M10" s="31">
        <f aca="true" t="shared" si="6" ref="M10:M72">K10/D10*100</f>
        <v>93.5001756234633</v>
      </c>
      <c r="N10" s="29">
        <f t="shared" si="0"/>
        <v>3.0716579802680926</v>
      </c>
      <c r="O10" s="23"/>
      <c r="P10" s="23"/>
    </row>
    <row r="11" spans="1:16" ht="12.75">
      <c r="A11" s="24" t="s">
        <v>13</v>
      </c>
      <c r="B11" s="25">
        <v>76493</v>
      </c>
      <c r="D11" s="26">
        <v>202402</v>
      </c>
      <c r="E11" s="27">
        <v>189246</v>
      </c>
      <c r="F11" s="84">
        <f t="shared" si="1"/>
        <v>93.50006422861435</v>
      </c>
      <c r="G11" s="28">
        <f t="shared" si="2"/>
        <v>-13156</v>
      </c>
      <c r="H11" s="29">
        <f t="shared" si="3"/>
        <v>2.4740303034264572</v>
      </c>
      <c r="I11" s="20"/>
      <c r="J11" s="25"/>
      <c r="K11" s="30">
        <f t="shared" si="4"/>
        <v>189246</v>
      </c>
      <c r="L11" s="28">
        <f t="shared" si="5"/>
        <v>-13156</v>
      </c>
      <c r="M11" s="31">
        <f t="shared" si="6"/>
        <v>93.50006422861435</v>
      </c>
      <c r="N11" s="29">
        <f t="shared" si="0"/>
        <v>2.4740303034264572</v>
      </c>
      <c r="O11" s="23"/>
      <c r="P11" s="23"/>
    </row>
    <row r="12" spans="1:16" ht="12.75">
      <c r="A12" s="24" t="s">
        <v>14</v>
      </c>
      <c r="B12" s="25">
        <v>135851</v>
      </c>
      <c r="D12" s="26">
        <v>378537</v>
      </c>
      <c r="E12" s="27">
        <v>353932</v>
      </c>
      <c r="F12" s="84">
        <f t="shared" si="1"/>
        <v>93.499974903378</v>
      </c>
      <c r="G12" s="28">
        <f t="shared" si="2"/>
        <v>-24605</v>
      </c>
      <c r="H12" s="29">
        <f t="shared" si="3"/>
        <v>2.6052955075781554</v>
      </c>
      <c r="I12" s="20"/>
      <c r="J12" s="25"/>
      <c r="K12" s="30">
        <f t="shared" si="4"/>
        <v>353932</v>
      </c>
      <c r="L12" s="28">
        <f t="shared" si="5"/>
        <v>-24605</v>
      </c>
      <c r="M12" s="31">
        <f t="shared" si="6"/>
        <v>93.499974903378</v>
      </c>
      <c r="N12" s="29">
        <f t="shared" si="0"/>
        <v>2.6052955075781554</v>
      </c>
      <c r="O12" s="23"/>
      <c r="P12" s="23"/>
    </row>
    <row r="13" spans="1:16" ht="12.75">
      <c r="A13" s="24" t="s">
        <v>15</v>
      </c>
      <c r="B13" s="25">
        <v>86953</v>
      </c>
      <c r="D13" s="26">
        <v>293443</v>
      </c>
      <c r="E13" s="27">
        <v>274369</v>
      </c>
      <c r="F13" s="84">
        <f t="shared" si="1"/>
        <v>93.49993013975457</v>
      </c>
      <c r="G13" s="28">
        <f t="shared" si="2"/>
        <v>-19074</v>
      </c>
      <c r="H13" s="29">
        <f t="shared" si="3"/>
        <v>3.155371292537348</v>
      </c>
      <c r="I13" s="20"/>
      <c r="J13" s="25"/>
      <c r="K13" s="30">
        <f t="shared" si="4"/>
        <v>274369</v>
      </c>
      <c r="L13" s="28">
        <f t="shared" si="5"/>
        <v>-19074</v>
      </c>
      <c r="M13" s="31">
        <f t="shared" si="6"/>
        <v>93.49993013975457</v>
      </c>
      <c r="N13" s="29">
        <f t="shared" si="0"/>
        <v>3.155371292537348</v>
      </c>
      <c r="O13" s="23"/>
      <c r="P13" s="23"/>
    </row>
    <row r="14" spans="1:16" ht="12.75">
      <c r="A14" s="24" t="s">
        <v>16</v>
      </c>
      <c r="B14" s="25">
        <v>103584</v>
      </c>
      <c r="D14" s="26">
        <v>379314</v>
      </c>
      <c r="E14" s="27">
        <v>354659</v>
      </c>
      <c r="F14" s="84">
        <f t="shared" si="1"/>
        <v>93.5001080898675</v>
      </c>
      <c r="G14" s="28">
        <f t="shared" si="2"/>
        <v>-24655</v>
      </c>
      <c r="H14" s="29">
        <f t="shared" si="3"/>
        <v>3.4238782051282053</v>
      </c>
      <c r="I14" s="20"/>
      <c r="J14" s="25"/>
      <c r="K14" s="30">
        <f t="shared" si="4"/>
        <v>354659</v>
      </c>
      <c r="L14" s="28">
        <f t="shared" si="5"/>
        <v>-24655</v>
      </c>
      <c r="M14" s="31">
        <f t="shared" si="6"/>
        <v>93.5001080898675</v>
      </c>
      <c r="N14" s="29">
        <f t="shared" si="0"/>
        <v>3.4238782051282053</v>
      </c>
      <c r="O14" s="23"/>
      <c r="P14" s="23"/>
    </row>
    <row r="15" spans="1:16" ht="12.75">
      <c r="A15" s="24" t="s">
        <v>17</v>
      </c>
      <c r="B15" s="25">
        <v>43315</v>
      </c>
      <c r="D15" s="26">
        <v>122211</v>
      </c>
      <c r="E15" s="27">
        <v>114267</v>
      </c>
      <c r="F15" s="84">
        <f t="shared" si="1"/>
        <v>93.49976679676952</v>
      </c>
      <c r="G15" s="28">
        <f t="shared" si="2"/>
        <v>-7944</v>
      </c>
      <c r="H15" s="29">
        <f t="shared" si="3"/>
        <v>2.6380468659817615</v>
      </c>
      <c r="I15" s="20"/>
      <c r="J15" s="25"/>
      <c r="K15" s="30">
        <f t="shared" si="4"/>
        <v>114267</v>
      </c>
      <c r="L15" s="28">
        <f t="shared" si="5"/>
        <v>-7944</v>
      </c>
      <c r="M15" s="31">
        <f t="shared" si="6"/>
        <v>93.49976679676952</v>
      </c>
      <c r="N15" s="29">
        <f t="shared" si="0"/>
        <v>2.6380468659817615</v>
      </c>
      <c r="O15" s="23"/>
      <c r="P15" s="23"/>
    </row>
    <row r="16" spans="1:16" ht="12.75">
      <c r="A16" s="24" t="s">
        <v>18</v>
      </c>
      <c r="B16" s="25">
        <v>107882</v>
      </c>
      <c r="D16" s="26">
        <v>270082</v>
      </c>
      <c r="E16" s="27">
        <v>252527</v>
      </c>
      <c r="F16" s="84">
        <f t="shared" si="1"/>
        <v>93.50012218511415</v>
      </c>
      <c r="G16" s="28">
        <f t="shared" si="2"/>
        <v>-17555</v>
      </c>
      <c r="H16" s="29">
        <f t="shared" si="3"/>
        <v>2.3407704714410187</v>
      </c>
      <c r="I16" s="20"/>
      <c r="J16" s="25">
        <v>6390</v>
      </c>
      <c r="K16" s="30">
        <f t="shared" si="4"/>
        <v>258917</v>
      </c>
      <c r="L16" s="28">
        <f t="shared" si="5"/>
        <v>-11165</v>
      </c>
      <c r="M16" s="31">
        <f t="shared" si="6"/>
        <v>95.86607030457417</v>
      </c>
      <c r="N16" s="29">
        <f t="shared" si="0"/>
        <v>2.4000018538773844</v>
      </c>
      <c r="O16" s="23"/>
      <c r="P16" s="23"/>
    </row>
    <row r="17" spans="1:16" ht="12.75">
      <c r="A17" s="24" t="s">
        <v>19</v>
      </c>
      <c r="B17" s="25">
        <v>52234</v>
      </c>
      <c r="D17" s="26">
        <v>122530</v>
      </c>
      <c r="E17" s="27">
        <v>114566</v>
      </c>
      <c r="F17" s="84">
        <f t="shared" si="1"/>
        <v>93.50036725699829</v>
      </c>
      <c r="G17" s="28">
        <f t="shared" si="2"/>
        <v>-7964</v>
      </c>
      <c r="H17" s="29">
        <f t="shared" si="3"/>
        <v>2.1933223570854232</v>
      </c>
      <c r="I17" s="20"/>
      <c r="J17" s="25">
        <v>10796</v>
      </c>
      <c r="K17" s="30">
        <f t="shared" si="4"/>
        <v>125362</v>
      </c>
      <c r="L17" s="28">
        <f t="shared" si="5"/>
        <v>2832</v>
      </c>
      <c r="M17" s="31">
        <f t="shared" si="6"/>
        <v>102.31127070921406</v>
      </c>
      <c r="N17" s="29">
        <f t="shared" si="0"/>
        <v>2.4000076578473792</v>
      </c>
      <c r="O17" s="23"/>
      <c r="P17" s="23"/>
    </row>
    <row r="18" spans="1:16" ht="12.75">
      <c r="A18" s="24" t="s">
        <v>20</v>
      </c>
      <c r="B18" s="25">
        <v>115553</v>
      </c>
      <c r="D18" s="26">
        <v>303133</v>
      </c>
      <c r="E18" s="27">
        <v>283429</v>
      </c>
      <c r="F18" s="84">
        <f t="shared" si="1"/>
        <v>93.49988288968868</v>
      </c>
      <c r="G18" s="28">
        <f t="shared" si="2"/>
        <v>-19704</v>
      </c>
      <c r="H18" s="29">
        <f t="shared" si="3"/>
        <v>2.4528052062689847</v>
      </c>
      <c r="I18" s="20"/>
      <c r="J18" s="25"/>
      <c r="K18" s="30">
        <f t="shared" si="4"/>
        <v>283429</v>
      </c>
      <c r="L18" s="28">
        <f t="shared" si="5"/>
        <v>-19704</v>
      </c>
      <c r="M18" s="31">
        <f t="shared" si="6"/>
        <v>93.49988288968868</v>
      </c>
      <c r="N18" s="29">
        <f t="shared" si="0"/>
        <v>2.4528052062689847</v>
      </c>
      <c r="O18" s="23"/>
      <c r="P18" s="23"/>
    </row>
    <row r="19" spans="1:16" ht="12.75">
      <c r="A19" s="24" t="s">
        <v>21</v>
      </c>
      <c r="B19" s="25">
        <v>79440</v>
      </c>
      <c r="D19" s="26">
        <v>195905</v>
      </c>
      <c r="E19" s="27">
        <v>183171</v>
      </c>
      <c r="F19" s="84">
        <f t="shared" si="1"/>
        <v>93.49991067098848</v>
      </c>
      <c r="G19" s="28">
        <f t="shared" si="2"/>
        <v>-12734</v>
      </c>
      <c r="H19" s="29">
        <f t="shared" si="3"/>
        <v>2.3057779456193352</v>
      </c>
      <c r="I19" s="20"/>
      <c r="J19" s="25">
        <v>7485</v>
      </c>
      <c r="K19" s="30">
        <f t="shared" si="4"/>
        <v>190656</v>
      </c>
      <c r="L19" s="28">
        <f t="shared" si="5"/>
        <v>-5249</v>
      </c>
      <c r="M19" s="31">
        <f t="shared" si="6"/>
        <v>97.32064010617391</v>
      </c>
      <c r="N19" s="29">
        <f t="shared" si="0"/>
        <v>2.4</v>
      </c>
      <c r="O19" s="23"/>
      <c r="P19" s="23"/>
    </row>
    <row r="20" spans="1:16" ht="12.75">
      <c r="A20" s="24" t="s">
        <v>22</v>
      </c>
      <c r="B20" s="25">
        <v>56141</v>
      </c>
      <c r="D20" s="26">
        <v>159255</v>
      </c>
      <c r="E20" s="27">
        <v>148903</v>
      </c>
      <c r="F20" s="84">
        <f t="shared" si="1"/>
        <v>93.49973313239772</v>
      </c>
      <c r="G20" s="28">
        <f t="shared" si="2"/>
        <v>-10352</v>
      </c>
      <c r="H20" s="29">
        <f t="shared" si="3"/>
        <v>2.652304020234766</v>
      </c>
      <c r="I20" s="20"/>
      <c r="J20" s="25"/>
      <c r="K20" s="30">
        <f t="shared" si="4"/>
        <v>148903</v>
      </c>
      <c r="L20" s="28">
        <f t="shared" si="5"/>
        <v>-10352</v>
      </c>
      <c r="M20" s="31">
        <f t="shared" si="6"/>
        <v>93.49973313239772</v>
      </c>
      <c r="N20" s="29">
        <f t="shared" si="0"/>
        <v>2.652304020234766</v>
      </c>
      <c r="O20" s="23"/>
      <c r="P20" s="23"/>
    </row>
    <row r="21" spans="1:16" ht="12.75">
      <c r="A21" s="24" t="s">
        <v>23</v>
      </c>
      <c r="B21" s="25">
        <v>58983</v>
      </c>
      <c r="D21" s="26">
        <v>146386</v>
      </c>
      <c r="E21" s="27">
        <v>136871</v>
      </c>
      <c r="F21" s="84">
        <f t="shared" si="1"/>
        <v>93.5000614812892</v>
      </c>
      <c r="G21" s="28">
        <f t="shared" si="2"/>
        <v>-9515</v>
      </c>
      <c r="H21" s="29">
        <f t="shared" si="3"/>
        <v>2.3205160809046674</v>
      </c>
      <c r="I21" s="20"/>
      <c r="J21" s="25">
        <v>4688</v>
      </c>
      <c r="K21" s="30">
        <f t="shared" si="4"/>
        <v>141559</v>
      </c>
      <c r="L21" s="28">
        <f t="shared" si="5"/>
        <v>-4827</v>
      </c>
      <c r="M21" s="31">
        <f t="shared" si="6"/>
        <v>96.70255352287786</v>
      </c>
      <c r="N21" s="29">
        <f t="shared" si="0"/>
        <v>2.3999966091924794</v>
      </c>
      <c r="O21" s="23"/>
      <c r="P21" s="23"/>
    </row>
    <row r="22" spans="1:16" ht="12.75">
      <c r="A22" s="24" t="s">
        <v>24</v>
      </c>
      <c r="B22" s="25">
        <v>46216</v>
      </c>
      <c r="D22" s="26">
        <v>109898</v>
      </c>
      <c r="E22" s="27">
        <v>102755</v>
      </c>
      <c r="F22" s="84">
        <f t="shared" si="1"/>
        <v>93.50033667582667</v>
      </c>
      <c r="G22" s="28">
        <f t="shared" si="2"/>
        <v>-7143</v>
      </c>
      <c r="H22" s="29">
        <f t="shared" si="3"/>
        <v>2.223364202873464</v>
      </c>
      <c r="I22" s="20"/>
      <c r="J22" s="25">
        <v>8163</v>
      </c>
      <c r="K22" s="30">
        <f t="shared" si="4"/>
        <v>110918</v>
      </c>
      <c r="L22" s="28">
        <f t="shared" si="5"/>
        <v>1020</v>
      </c>
      <c r="M22" s="31">
        <f t="shared" si="6"/>
        <v>100.92813336002476</v>
      </c>
      <c r="N22" s="29">
        <f t="shared" si="0"/>
        <v>2.3999913449887487</v>
      </c>
      <c r="O22" s="23"/>
      <c r="P22" s="23"/>
    </row>
    <row r="23" spans="1:16" ht="12.75">
      <c r="A23" s="24" t="s">
        <v>25</v>
      </c>
      <c r="B23" s="25">
        <v>30541</v>
      </c>
      <c r="D23" s="26">
        <v>83487</v>
      </c>
      <c r="E23" s="27">
        <v>78060</v>
      </c>
      <c r="F23" s="84">
        <f t="shared" si="1"/>
        <v>93.49958676201085</v>
      </c>
      <c r="G23" s="28">
        <f t="shared" si="2"/>
        <v>-5427</v>
      </c>
      <c r="H23" s="29">
        <f t="shared" si="3"/>
        <v>2.555908450934809</v>
      </c>
      <c r="I23" s="20"/>
      <c r="J23" s="25"/>
      <c r="K23" s="30">
        <f t="shared" si="4"/>
        <v>78060</v>
      </c>
      <c r="L23" s="28">
        <f t="shared" si="5"/>
        <v>-5427</v>
      </c>
      <c r="M23" s="31">
        <f t="shared" si="6"/>
        <v>93.49958676201085</v>
      </c>
      <c r="N23" s="29">
        <f t="shared" si="0"/>
        <v>2.555908450934809</v>
      </c>
      <c r="O23" s="23"/>
      <c r="P23" s="23"/>
    </row>
    <row r="24" spans="1:16" ht="12.75">
      <c r="A24" s="24" t="s">
        <v>26</v>
      </c>
      <c r="B24" s="25">
        <v>8408</v>
      </c>
      <c r="D24" s="26">
        <v>33528</v>
      </c>
      <c r="E24" s="27">
        <v>31349</v>
      </c>
      <c r="F24" s="84">
        <f t="shared" si="1"/>
        <v>93.50095442615127</v>
      </c>
      <c r="G24" s="28">
        <f t="shared" si="2"/>
        <v>-2179</v>
      </c>
      <c r="H24" s="29">
        <f t="shared" si="3"/>
        <v>3.7284728829686014</v>
      </c>
      <c r="I24" s="20"/>
      <c r="J24" s="25"/>
      <c r="K24" s="30">
        <f t="shared" si="4"/>
        <v>31349</v>
      </c>
      <c r="L24" s="28">
        <f t="shared" si="5"/>
        <v>-2179</v>
      </c>
      <c r="M24" s="31">
        <f t="shared" si="6"/>
        <v>93.50095442615127</v>
      </c>
      <c r="N24" s="29">
        <f t="shared" si="0"/>
        <v>3.7284728829686014</v>
      </c>
      <c r="O24" s="23"/>
      <c r="P24" s="23"/>
    </row>
    <row r="25" spans="1:16" ht="12.75">
      <c r="A25" s="24" t="s">
        <v>27</v>
      </c>
      <c r="B25" s="25">
        <v>25583</v>
      </c>
      <c r="D25" s="26">
        <v>61322</v>
      </c>
      <c r="E25" s="27">
        <v>57336</v>
      </c>
      <c r="F25" s="84">
        <f t="shared" si="1"/>
        <v>93.49988584847199</v>
      </c>
      <c r="G25" s="28">
        <f t="shared" si="2"/>
        <v>-3986</v>
      </c>
      <c r="H25" s="29">
        <f t="shared" si="3"/>
        <v>2.241175780791932</v>
      </c>
      <c r="I25" s="20"/>
      <c r="J25" s="25">
        <v>4063</v>
      </c>
      <c r="K25" s="30">
        <f t="shared" si="4"/>
        <v>61399</v>
      </c>
      <c r="L25" s="28">
        <f t="shared" si="5"/>
        <v>77</v>
      </c>
      <c r="M25" s="31">
        <f t="shared" si="6"/>
        <v>100.12556668079971</v>
      </c>
      <c r="N25" s="29">
        <f t="shared" si="0"/>
        <v>2.3999921823085644</v>
      </c>
      <c r="O25" s="23"/>
      <c r="P25" s="23"/>
    </row>
    <row r="26" spans="1:16" ht="12.75">
      <c r="A26" s="24" t="s">
        <v>28</v>
      </c>
      <c r="B26" s="25">
        <v>16699</v>
      </c>
      <c r="D26" s="26">
        <v>39533</v>
      </c>
      <c r="E26" s="27">
        <v>36963</v>
      </c>
      <c r="F26" s="84">
        <f t="shared" si="1"/>
        <v>93.49910201603724</v>
      </c>
      <c r="G26" s="28">
        <f t="shared" si="2"/>
        <v>-2570</v>
      </c>
      <c r="H26" s="29">
        <f t="shared" si="3"/>
        <v>2.213485837475298</v>
      </c>
      <c r="I26" s="20"/>
      <c r="J26" s="25">
        <v>3115</v>
      </c>
      <c r="K26" s="30">
        <f t="shared" si="4"/>
        <v>40078</v>
      </c>
      <c r="L26" s="28">
        <f t="shared" si="5"/>
        <v>545</v>
      </c>
      <c r="M26" s="31">
        <f t="shared" si="6"/>
        <v>101.37859509776644</v>
      </c>
      <c r="N26" s="29">
        <f t="shared" si="0"/>
        <v>2.4000239535301513</v>
      </c>
      <c r="O26" s="23"/>
      <c r="P26" s="23"/>
    </row>
    <row r="27" spans="1:16" ht="12.75">
      <c r="A27" s="24" t="s">
        <v>29</v>
      </c>
      <c r="B27" s="25">
        <v>6317</v>
      </c>
      <c r="D27" s="26">
        <v>20179</v>
      </c>
      <c r="E27" s="27">
        <v>18867</v>
      </c>
      <c r="F27" s="84">
        <f t="shared" si="1"/>
        <v>93.4981911888597</v>
      </c>
      <c r="G27" s="28">
        <f t="shared" si="2"/>
        <v>-1312</v>
      </c>
      <c r="H27" s="29">
        <f t="shared" si="3"/>
        <v>2.98670254867817</v>
      </c>
      <c r="I27" s="20"/>
      <c r="J27" s="25"/>
      <c r="K27" s="30">
        <f t="shared" si="4"/>
        <v>18867</v>
      </c>
      <c r="L27" s="28">
        <f t="shared" si="5"/>
        <v>-1312</v>
      </c>
      <c r="M27" s="31">
        <f t="shared" si="6"/>
        <v>93.4981911888597</v>
      </c>
      <c r="N27" s="29">
        <f t="shared" si="0"/>
        <v>2.98670254867817</v>
      </c>
      <c r="O27" s="23"/>
      <c r="P27" s="23"/>
    </row>
    <row r="28" spans="1:16" ht="12.75">
      <c r="A28" s="24" t="s">
        <v>30</v>
      </c>
      <c r="B28" s="25">
        <v>14993</v>
      </c>
      <c r="D28" s="26">
        <v>70457</v>
      </c>
      <c r="E28" s="27">
        <v>65877</v>
      </c>
      <c r="F28" s="84">
        <f t="shared" si="1"/>
        <v>93.49958130490937</v>
      </c>
      <c r="G28" s="28">
        <f t="shared" si="2"/>
        <v>-4580</v>
      </c>
      <c r="H28" s="29">
        <f t="shared" si="3"/>
        <v>4.393850463549657</v>
      </c>
      <c r="I28" s="20"/>
      <c r="J28" s="25"/>
      <c r="K28" s="30">
        <f t="shared" si="4"/>
        <v>65877</v>
      </c>
      <c r="L28" s="28">
        <f t="shared" si="5"/>
        <v>-4580</v>
      </c>
      <c r="M28" s="31">
        <f t="shared" si="6"/>
        <v>93.49958130490937</v>
      </c>
      <c r="N28" s="29">
        <f t="shared" si="0"/>
        <v>4.393850463549657</v>
      </c>
      <c r="O28" s="23"/>
      <c r="P28" s="23"/>
    </row>
    <row r="29" spans="1:16" ht="12.75">
      <c r="A29" s="24" t="s">
        <v>31</v>
      </c>
      <c r="B29" s="25">
        <v>9761</v>
      </c>
      <c r="D29" s="26">
        <v>42427</v>
      </c>
      <c r="E29" s="27">
        <v>39669</v>
      </c>
      <c r="F29" s="84">
        <f t="shared" si="1"/>
        <v>93.49942253753505</v>
      </c>
      <c r="G29" s="28">
        <f t="shared" si="2"/>
        <v>-2758</v>
      </c>
      <c r="H29" s="29">
        <f t="shared" si="3"/>
        <v>4.0640303247618075</v>
      </c>
      <c r="I29" s="20"/>
      <c r="J29" s="25"/>
      <c r="K29" s="30">
        <f t="shared" si="4"/>
        <v>39669</v>
      </c>
      <c r="L29" s="28">
        <f t="shared" si="5"/>
        <v>-2758</v>
      </c>
      <c r="M29" s="31">
        <f t="shared" si="6"/>
        <v>93.49942253753505</v>
      </c>
      <c r="N29" s="29">
        <f t="shared" si="0"/>
        <v>4.0640303247618075</v>
      </c>
      <c r="O29" s="23"/>
      <c r="P29" s="23"/>
    </row>
    <row r="30" spans="1:16" ht="12.75">
      <c r="A30" s="24" t="s">
        <v>32</v>
      </c>
      <c r="B30" s="25">
        <v>7297</v>
      </c>
      <c r="D30" s="26">
        <v>40144</v>
      </c>
      <c r="E30" s="27">
        <v>37535</v>
      </c>
      <c r="F30" s="84">
        <f t="shared" si="1"/>
        <v>93.50089677162215</v>
      </c>
      <c r="G30" s="28">
        <f t="shared" si="2"/>
        <v>-2609</v>
      </c>
      <c r="H30" s="29">
        <f t="shared" si="3"/>
        <v>5.143894751267644</v>
      </c>
      <c r="I30" s="20"/>
      <c r="J30" s="25"/>
      <c r="K30" s="30">
        <f t="shared" si="4"/>
        <v>37535</v>
      </c>
      <c r="L30" s="28">
        <f t="shared" si="5"/>
        <v>-2609</v>
      </c>
      <c r="M30" s="31">
        <f t="shared" si="6"/>
        <v>93.50089677162215</v>
      </c>
      <c r="N30" s="29">
        <f t="shared" si="0"/>
        <v>5.143894751267644</v>
      </c>
      <c r="O30" s="23"/>
      <c r="P30" s="23"/>
    </row>
    <row r="31" spans="1:16" ht="13.5" thickBot="1">
      <c r="A31" s="32"/>
      <c r="B31" s="33"/>
      <c r="D31" s="34"/>
      <c r="E31" s="35"/>
      <c r="F31" s="110"/>
      <c r="G31" s="36"/>
      <c r="H31" s="37"/>
      <c r="I31" s="20"/>
      <c r="J31" s="38"/>
      <c r="K31" s="39"/>
      <c r="L31" s="40"/>
      <c r="M31" s="41"/>
      <c r="N31" s="42"/>
      <c r="O31" s="23"/>
      <c r="P31" s="23"/>
    </row>
    <row r="32" spans="1:16" ht="13.5" thickBot="1">
      <c r="A32" s="43" t="s">
        <v>33</v>
      </c>
      <c r="B32" s="44">
        <f>SUM(B9:B31)</f>
        <v>1166010</v>
      </c>
      <c r="D32" s="45">
        <f>SUM(D9:D31)</f>
        <v>3426520</v>
      </c>
      <c r="E32" s="46">
        <f>SUM(E9:E30)</f>
        <v>3203796</v>
      </c>
      <c r="F32" s="103">
        <f t="shared" si="1"/>
        <v>93.4999941631743</v>
      </c>
      <c r="G32" s="47">
        <f t="shared" si="2"/>
        <v>-222724</v>
      </c>
      <c r="H32" s="48">
        <f t="shared" si="3"/>
        <v>2.7476573957341706</v>
      </c>
      <c r="I32" s="20"/>
      <c r="J32" s="49">
        <f>SUM(J9:J30)</f>
        <v>44700</v>
      </c>
      <c r="K32" s="50">
        <f t="shared" si="4"/>
        <v>3248496</v>
      </c>
      <c r="L32" s="47">
        <f t="shared" si="5"/>
        <v>-178024</v>
      </c>
      <c r="M32" s="51">
        <f t="shared" si="6"/>
        <v>94.80452470728319</v>
      </c>
      <c r="N32" s="48">
        <f>K32/B32</f>
        <v>2.785993259062958</v>
      </c>
      <c r="O32" s="23"/>
      <c r="P32" s="23"/>
    </row>
    <row r="33" spans="5:16" ht="13.5" thickBot="1">
      <c r="E33" s="52"/>
      <c r="F33" s="23"/>
      <c r="G33" s="53"/>
      <c r="H33" s="20"/>
      <c r="I33" s="20"/>
      <c r="J33" s="53"/>
      <c r="K33" s="53"/>
      <c r="L33" s="53"/>
      <c r="M33" s="20"/>
      <c r="N33" s="20"/>
      <c r="O33" s="23"/>
      <c r="P33" s="23"/>
    </row>
    <row r="34" spans="1:16" ht="12.75">
      <c r="A34" s="14" t="s">
        <v>34</v>
      </c>
      <c r="B34" s="15">
        <v>3377</v>
      </c>
      <c r="D34" s="16">
        <v>8723</v>
      </c>
      <c r="E34" s="17">
        <v>8156</v>
      </c>
      <c r="F34" s="74">
        <f t="shared" si="1"/>
        <v>93.49994268027055</v>
      </c>
      <c r="G34" s="18">
        <f t="shared" si="2"/>
        <v>-567</v>
      </c>
      <c r="H34" s="19">
        <f t="shared" si="3"/>
        <v>2.415161385845425</v>
      </c>
      <c r="I34" s="20"/>
      <c r="J34" s="15"/>
      <c r="K34" s="108">
        <f>E34+J34</f>
        <v>8156</v>
      </c>
      <c r="L34" s="18">
        <f t="shared" si="5"/>
        <v>-567</v>
      </c>
      <c r="M34" s="22">
        <f t="shared" si="6"/>
        <v>93.49994268027055</v>
      </c>
      <c r="N34" s="19">
        <f aca="true" t="shared" si="7" ref="N34:N68">K34/B34</f>
        <v>2.415161385845425</v>
      </c>
      <c r="O34" s="53"/>
      <c r="P34" s="23"/>
    </row>
    <row r="35" spans="1:16" ht="12.75">
      <c r="A35" s="24" t="s">
        <v>35</v>
      </c>
      <c r="B35" s="25">
        <v>486</v>
      </c>
      <c r="D35" s="26">
        <v>2228</v>
      </c>
      <c r="E35" s="27">
        <v>2083</v>
      </c>
      <c r="F35" s="84">
        <f t="shared" si="1"/>
        <v>93.49192100538599</v>
      </c>
      <c r="G35" s="28">
        <f t="shared" si="2"/>
        <v>-145</v>
      </c>
      <c r="H35" s="29">
        <f t="shared" si="3"/>
        <v>4.2860082304526745</v>
      </c>
      <c r="I35" s="20"/>
      <c r="J35" s="25"/>
      <c r="K35" s="30">
        <f aca="true" t="shared" si="8" ref="K35:K70">E35+J35</f>
        <v>2083</v>
      </c>
      <c r="L35" s="28">
        <f t="shared" si="5"/>
        <v>-145</v>
      </c>
      <c r="M35" s="31">
        <f t="shared" si="6"/>
        <v>93.49192100538599</v>
      </c>
      <c r="N35" s="29">
        <f t="shared" si="7"/>
        <v>4.2860082304526745</v>
      </c>
      <c r="O35" s="53"/>
      <c r="P35" s="23"/>
    </row>
    <row r="36" spans="1:16" ht="12.75">
      <c r="A36" s="24" t="s">
        <v>36</v>
      </c>
      <c r="B36" s="25">
        <v>1049</v>
      </c>
      <c r="D36" s="26">
        <v>2792</v>
      </c>
      <c r="E36" s="27">
        <v>2611</v>
      </c>
      <c r="F36" s="84">
        <f t="shared" si="1"/>
        <v>93.51719197707736</v>
      </c>
      <c r="G36" s="28">
        <f t="shared" si="2"/>
        <v>-181</v>
      </c>
      <c r="H36" s="29">
        <f t="shared" si="3"/>
        <v>2.4890371782650145</v>
      </c>
      <c r="I36" s="20"/>
      <c r="J36" s="25"/>
      <c r="K36" s="30">
        <f t="shared" si="8"/>
        <v>2611</v>
      </c>
      <c r="L36" s="28">
        <f t="shared" si="5"/>
        <v>-181</v>
      </c>
      <c r="M36" s="31">
        <f t="shared" si="6"/>
        <v>93.51719197707736</v>
      </c>
      <c r="N36" s="29">
        <f t="shared" si="7"/>
        <v>2.4890371782650145</v>
      </c>
      <c r="O36" s="53"/>
      <c r="P36" s="23"/>
    </row>
    <row r="37" spans="1:16" ht="12.75">
      <c r="A37" s="24" t="s">
        <v>37</v>
      </c>
      <c r="B37" s="25">
        <v>8995</v>
      </c>
      <c r="D37" s="26">
        <v>20134</v>
      </c>
      <c r="E37" s="27">
        <v>18825</v>
      </c>
      <c r="F37" s="84">
        <f t="shared" si="1"/>
        <v>93.4985596503427</v>
      </c>
      <c r="G37" s="28">
        <f t="shared" si="2"/>
        <v>-1309</v>
      </c>
      <c r="H37" s="29">
        <f t="shared" si="3"/>
        <v>2.0928293496386883</v>
      </c>
      <c r="I37" s="20"/>
      <c r="J37" s="25">
        <v>2763</v>
      </c>
      <c r="K37" s="30">
        <f t="shared" si="8"/>
        <v>21588</v>
      </c>
      <c r="L37" s="28">
        <f t="shared" si="5"/>
        <v>1454</v>
      </c>
      <c r="M37" s="31">
        <f t="shared" si="6"/>
        <v>107.22161517830536</v>
      </c>
      <c r="N37" s="29">
        <f t="shared" si="7"/>
        <v>2.4</v>
      </c>
      <c r="O37" s="53"/>
      <c r="P37" s="23"/>
    </row>
    <row r="38" spans="1:16" ht="12.75">
      <c r="A38" s="24" t="s">
        <v>38</v>
      </c>
      <c r="B38" s="25">
        <v>3296</v>
      </c>
      <c r="D38" s="26">
        <v>9626</v>
      </c>
      <c r="E38" s="27">
        <v>9000</v>
      </c>
      <c r="F38" s="84">
        <f t="shared" si="1"/>
        <v>93.49677955537086</v>
      </c>
      <c r="G38" s="28">
        <f t="shared" si="2"/>
        <v>-626</v>
      </c>
      <c r="H38" s="29">
        <f t="shared" si="3"/>
        <v>2.7305825242718447</v>
      </c>
      <c r="I38" s="20"/>
      <c r="J38" s="25"/>
      <c r="K38" s="30">
        <f t="shared" si="8"/>
        <v>9000</v>
      </c>
      <c r="L38" s="28">
        <f t="shared" si="5"/>
        <v>-626</v>
      </c>
      <c r="M38" s="31">
        <f t="shared" si="6"/>
        <v>93.49677955537086</v>
      </c>
      <c r="N38" s="29">
        <f t="shared" si="7"/>
        <v>2.7305825242718447</v>
      </c>
      <c r="O38" s="53"/>
      <c r="P38" s="23"/>
    </row>
    <row r="39" spans="1:16" ht="12.75">
      <c r="A39" s="24" t="s">
        <v>39</v>
      </c>
      <c r="B39" s="25">
        <v>3613</v>
      </c>
      <c r="D39" s="26">
        <v>8380</v>
      </c>
      <c r="E39" s="27">
        <v>7835</v>
      </c>
      <c r="F39" s="84">
        <f t="shared" si="1"/>
        <v>93.4964200477327</v>
      </c>
      <c r="G39" s="28">
        <f t="shared" si="2"/>
        <v>-545</v>
      </c>
      <c r="H39" s="29">
        <f t="shared" si="3"/>
        <v>2.1685579850539716</v>
      </c>
      <c r="I39" s="20"/>
      <c r="J39" s="25">
        <v>836</v>
      </c>
      <c r="K39" s="30">
        <f t="shared" si="8"/>
        <v>8671</v>
      </c>
      <c r="L39" s="28">
        <f t="shared" si="5"/>
        <v>291</v>
      </c>
      <c r="M39" s="31">
        <f t="shared" si="6"/>
        <v>103.472553699284</v>
      </c>
      <c r="N39" s="29">
        <f t="shared" si="7"/>
        <v>2.3999446443398837</v>
      </c>
      <c r="O39" s="53"/>
      <c r="P39" s="23"/>
    </row>
    <row r="40" spans="1:16" ht="12.75">
      <c r="A40" s="24" t="s">
        <v>40</v>
      </c>
      <c r="B40" s="25">
        <v>2019</v>
      </c>
      <c r="D40" s="26">
        <v>5339</v>
      </c>
      <c r="E40" s="27">
        <v>4992</v>
      </c>
      <c r="F40" s="84">
        <f t="shared" si="1"/>
        <v>93.50065555347443</v>
      </c>
      <c r="G40" s="28">
        <f t="shared" si="2"/>
        <v>-347</v>
      </c>
      <c r="H40" s="29">
        <f t="shared" si="3"/>
        <v>2.472511144130758</v>
      </c>
      <c r="I40" s="20"/>
      <c r="J40" s="25"/>
      <c r="K40" s="30">
        <f t="shared" si="8"/>
        <v>4992</v>
      </c>
      <c r="L40" s="28">
        <f t="shared" si="5"/>
        <v>-347</v>
      </c>
      <c r="M40" s="31">
        <f t="shared" si="6"/>
        <v>93.50065555347443</v>
      </c>
      <c r="N40" s="29">
        <f t="shared" si="7"/>
        <v>2.472511144130758</v>
      </c>
      <c r="O40" s="53"/>
      <c r="P40" s="23"/>
    </row>
    <row r="41" spans="1:16" ht="12.75">
      <c r="A41" s="24" t="s">
        <v>41</v>
      </c>
      <c r="B41" s="25">
        <v>2223</v>
      </c>
      <c r="D41" s="26">
        <v>8241</v>
      </c>
      <c r="E41" s="27">
        <v>7705</v>
      </c>
      <c r="F41" s="84">
        <f t="shared" si="1"/>
        <v>93.4959349593496</v>
      </c>
      <c r="G41" s="28">
        <f t="shared" si="2"/>
        <v>-536</v>
      </c>
      <c r="H41" s="29">
        <f t="shared" si="3"/>
        <v>3.4660368870895186</v>
      </c>
      <c r="I41" s="20"/>
      <c r="J41" s="25"/>
      <c r="K41" s="30">
        <f t="shared" si="8"/>
        <v>7705</v>
      </c>
      <c r="L41" s="28">
        <f t="shared" si="5"/>
        <v>-536</v>
      </c>
      <c r="M41" s="31">
        <f t="shared" si="6"/>
        <v>93.4959349593496</v>
      </c>
      <c r="N41" s="29">
        <f t="shared" si="7"/>
        <v>3.4660368870895186</v>
      </c>
      <c r="O41" s="53"/>
      <c r="P41" s="23"/>
    </row>
    <row r="42" spans="1:16" ht="12.75">
      <c r="A42" s="24" t="s">
        <v>42</v>
      </c>
      <c r="B42" s="25">
        <v>3116</v>
      </c>
      <c r="D42" s="26">
        <v>10960</v>
      </c>
      <c r="E42" s="27">
        <v>10248</v>
      </c>
      <c r="F42" s="84">
        <f t="shared" si="1"/>
        <v>93.5036496350365</v>
      </c>
      <c r="G42" s="28">
        <f t="shared" si="2"/>
        <v>-712</v>
      </c>
      <c r="H42" s="29">
        <f t="shared" si="3"/>
        <v>3.288831835686778</v>
      </c>
      <c r="I42" s="20"/>
      <c r="J42" s="25"/>
      <c r="K42" s="30">
        <f t="shared" si="8"/>
        <v>10248</v>
      </c>
      <c r="L42" s="28">
        <f t="shared" si="5"/>
        <v>-712</v>
      </c>
      <c r="M42" s="31">
        <f t="shared" si="6"/>
        <v>93.5036496350365</v>
      </c>
      <c r="N42" s="29">
        <f t="shared" si="7"/>
        <v>3.288831835686778</v>
      </c>
      <c r="O42" s="53"/>
      <c r="P42" s="23"/>
    </row>
    <row r="43" spans="1:16" ht="12.75">
      <c r="A43" s="24" t="s">
        <v>43</v>
      </c>
      <c r="B43" s="25">
        <v>3142</v>
      </c>
      <c r="D43" s="26">
        <v>12983</v>
      </c>
      <c r="E43" s="27">
        <v>12139</v>
      </c>
      <c r="F43" s="84">
        <f t="shared" si="1"/>
        <v>93.49919125009627</v>
      </c>
      <c r="G43" s="28">
        <f t="shared" si="2"/>
        <v>-844</v>
      </c>
      <c r="H43" s="29">
        <f t="shared" si="3"/>
        <v>3.8634627625716105</v>
      </c>
      <c r="I43" s="20"/>
      <c r="J43" s="25"/>
      <c r="K43" s="30">
        <f t="shared" si="8"/>
        <v>12139</v>
      </c>
      <c r="L43" s="28">
        <f t="shared" si="5"/>
        <v>-844</v>
      </c>
      <c r="M43" s="31">
        <f t="shared" si="6"/>
        <v>93.49919125009627</v>
      </c>
      <c r="N43" s="29">
        <f t="shared" si="7"/>
        <v>3.8634627625716105</v>
      </c>
      <c r="O43" s="53"/>
      <c r="P43" s="23"/>
    </row>
    <row r="44" spans="1:16" ht="12.75">
      <c r="A44" s="24" t="s">
        <v>44</v>
      </c>
      <c r="B44" s="25">
        <v>1325</v>
      </c>
      <c r="D44" s="26">
        <v>4278</v>
      </c>
      <c r="E44" s="27">
        <v>4000</v>
      </c>
      <c r="F44" s="84">
        <f t="shared" si="1"/>
        <v>93.50163627863488</v>
      </c>
      <c r="G44" s="28">
        <f t="shared" si="2"/>
        <v>-278</v>
      </c>
      <c r="H44" s="29">
        <f t="shared" si="3"/>
        <v>3.018867924528302</v>
      </c>
      <c r="I44" s="20"/>
      <c r="J44" s="25"/>
      <c r="K44" s="30">
        <f t="shared" si="8"/>
        <v>4000</v>
      </c>
      <c r="L44" s="28">
        <f t="shared" si="5"/>
        <v>-278</v>
      </c>
      <c r="M44" s="31">
        <f t="shared" si="6"/>
        <v>93.50163627863488</v>
      </c>
      <c r="N44" s="29">
        <f t="shared" si="7"/>
        <v>3.018867924528302</v>
      </c>
      <c r="O44" s="53"/>
      <c r="P44" s="23"/>
    </row>
    <row r="45" spans="1:16" ht="12.75">
      <c r="A45" s="24" t="s">
        <v>45</v>
      </c>
      <c r="B45" s="25">
        <v>3073</v>
      </c>
      <c r="D45" s="26">
        <v>9893</v>
      </c>
      <c r="E45" s="27">
        <v>9250</v>
      </c>
      <c r="F45" s="84">
        <f t="shared" si="1"/>
        <v>93.50045486707774</v>
      </c>
      <c r="G45" s="28">
        <f t="shared" si="2"/>
        <v>-643</v>
      </c>
      <c r="H45" s="29">
        <f t="shared" si="3"/>
        <v>3.0100878620240805</v>
      </c>
      <c r="I45" s="20"/>
      <c r="J45" s="25"/>
      <c r="K45" s="30">
        <f t="shared" si="8"/>
        <v>9250</v>
      </c>
      <c r="L45" s="28">
        <f t="shared" si="5"/>
        <v>-643</v>
      </c>
      <c r="M45" s="31">
        <f t="shared" si="6"/>
        <v>93.50045486707774</v>
      </c>
      <c r="N45" s="29">
        <f t="shared" si="7"/>
        <v>3.0100878620240805</v>
      </c>
      <c r="O45" s="53"/>
      <c r="P45" s="23"/>
    </row>
    <row r="46" spans="1:16" ht="12.75">
      <c r="A46" s="24" t="s">
        <v>46</v>
      </c>
      <c r="B46" s="25">
        <v>332</v>
      </c>
      <c r="D46" s="26">
        <v>2436</v>
      </c>
      <c r="E46" s="27">
        <v>2278</v>
      </c>
      <c r="F46" s="84">
        <f t="shared" si="1"/>
        <v>93.51395730706076</v>
      </c>
      <c r="G46" s="28">
        <f t="shared" si="2"/>
        <v>-158</v>
      </c>
      <c r="H46" s="29">
        <f t="shared" si="3"/>
        <v>6.86144578313253</v>
      </c>
      <c r="I46" s="20"/>
      <c r="J46" s="25"/>
      <c r="K46" s="30">
        <f t="shared" si="8"/>
        <v>2278</v>
      </c>
      <c r="L46" s="28">
        <f t="shared" si="5"/>
        <v>-158</v>
      </c>
      <c r="M46" s="31">
        <f t="shared" si="6"/>
        <v>93.51395730706076</v>
      </c>
      <c r="N46" s="29">
        <f t="shared" si="7"/>
        <v>6.86144578313253</v>
      </c>
      <c r="O46" s="53"/>
      <c r="P46" s="23"/>
    </row>
    <row r="47" spans="1:16" ht="12.75">
      <c r="A47" s="24" t="s">
        <v>47</v>
      </c>
      <c r="B47" s="25">
        <v>797</v>
      </c>
      <c r="D47" s="26">
        <v>3276</v>
      </c>
      <c r="E47" s="27">
        <v>3063</v>
      </c>
      <c r="F47" s="84">
        <f t="shared" si="1"/>
        <v>93.4981684981685</v>
      </c>
      <c r="G47" s="28">
        <f t="shared" si="2"/>
        <v>-213</v>
      </c>
      <c r="H47" s="29">
        <f t="shared" si="3"/>
        <v>3.8431618569636137</v>
      </c>
      <c r="I47" s="20"/>
      <c r="J47" s="25"/>
      <c r="K47" s="30">
        <f t="shared" si="8"/>
        <v>3063</v>
      </c>
      <c r="L47" s="28">
        <f t="shared" si="5"/>
        <v>-213</v>
      </c>
      <c r="M47" s="31">
        <f t="shared" si="6"/>
        <v>93.4981684981685</v>
      </c>
      <c r="N47" s="29">
        <f t="shared" si="7"/>
        <v>3.8431618569636137</v>
      </c>
      <c r="O47" s="53"/>
      <c r="P47" s="23"/>
    </row>
    <row r="48" spans="1:16" ht="12.75">
      <c r="A48" s="24" t="s">
        <v>48</v>
      </c>
      <c r="B48" s="25">
        <v>8174</v>
      </c>
      <c r="D48" s="26">
        <v>19145</v>
      </c>
      <c r="E48" s="27">
        <v>17901</v>
      </c>
      <c r="F48" s="84">
        <f t="shared" si="1"/>
        <v>93.50221990075738</v>
      </c>
      <c r="G48" s="28">
        <f t="shared" si="2"/>
        <v>-1244</v>
      </c>
      <c r="H48" s="29">
        <f t="shared" si="3"/>
        <v>2.1899926596525567</v>
      </c>
      <c r="I48" s="20"/>
      <c r="J48" s="25">
        <v>1717</v>
      </c>
      <c r="K48" s="30">
        <f t="shared" si="8"/>
        <v>19618</v>
      </c>
      <c r="L48" s="28">
        <f t="shared" si="5"/>
        <v>473</v>
      </c>
      <c r="M48" s="31">
        <f t="shared" si="6"/>
        <v>102.47061896056411</v>
      </c>
      <c r="N48" s="29">
        <f t="shared" si="7"/>
        <v>2.400048935649621</v>
      </c>
      <c r="O48" s="53"/>
      <c r="P48" s="23"/>
    </row>
    <row r="49" spans="1:16" ht="12.75">
      <c r="A49" s="24" t="s">
        <v>49</v>
      </c>
      <c r="B49" s="25">
        <v>10642</v>
      </c>
      <c r="D49" s="26">
        <v>25750</v>
      </c>
      <c r="E49" s="27">
        <v>24076</v>
      </c>
      <c r="F49" s="84">
        <f t="shared" si="1"/>
        <v>93.4990291262136</v>
      </c>
      <c r="G49" s="28">
        <f t="shared" si="2"/>
        <v>-1674</v>
      </c>
      <c r="H49" s="29">
        <f t="shared" si="3"/>
        <v>2.262356699868446</v>
      </c>
      <c r="I49" s="20"/>
      <c r="J49" s="25">
        <v>1465</v>
      </c>
      <c r="K49" s="30">
        <f t="shared" si="8"/>
        <v>25541</v>
      </c>
      <c r="L49" s="28">
        <f t="shared" si="5"/>
        <v>-209</v>
      </c>
      <c r="M49" s="31">
        <f t="shared" si="6"/>
        <v>99.18834951456311</v>
      </c>
      <c r="N49" s="29">
        <f t="shared" si="7"/>
        <v>2.400018793459876</v>
      </c>
      <c r="O49" s="53"/>
      <c r="P49" s="23"/>
    </row>
    <row r="50" spans="1:16" ht="12.75">
      <c r="A50" s="24" t="s">
        <v>50</v>
      </c>
      <c r="B50" s="25">
        <v>2282</v>
      </c>
      <c r="D50" s="26">
        <v>7850</v>
      </c>
      <c r="E50" s="27">
        <v>7340</v>
      </c>
      <c r="F50" s="84">
        <f t="shared" si="1"/>
        <v>93.5031847133758</v>
      </c>
      <c r="G50" s="28">
        <f t="shared" si="2"/>
        <v>-510</v>
      </c>
      <c r="H50" s="29">
        <f t="shared" si="3"/>
        <v>3.2164767747589833</v>
      </c>
      <c r="I50" s="20"/>
      <c r="J50" s="25"/>
      <c r="K50" s="30">
        <f t="shared" si="8"/>
        <v>7340</v>
      </c>
      <c r="L50" s="28">
        <f t="shared" si="5"/>
        <v>-510</v>
      </c>
      <c r="M50" s="31">
        <f t="shared" si="6"/>
        <v>93.5031847133758</v>
      </c>
      <c r="N50" s="29">
        <f t="shared" si="7"/>
        <v>3.2164767747589833</v>
      </c>
      <c r="O50" s="53"/>
      <c r="P50" s="23"/>
    </row>
    <row r="51" spans="1:16" ht="12.75">
      <c r="A51" s="24" t="s">
        <v>51</v>
      </c>
      <c r="B51" s="25">
        <v>634</v>
      </c>
      <c r="D51" s="26">
        <v>2673</v>
      </c>
      <c r="E51" s="27">
        <v>2499</v>
      </c>
      <c r="F51" s="84">
        <f t="shared" si="1"/>
        <v>93.49046015712682</v>
      </c>
      <c r="G51" s="28">
        <f t="shared" si="2"/>
        <v>-174</v>
      </c>
      <c r="H51" s="29">
        <f t="shared" si="3"/>
        <v>3.941640378548896</v>
      </c>
      <c r="I51" s="20"/>
      <c r="J51" s="25"/>
      <c r="K51" s="30">
        <f t="shared" si="8"/>
        <v>2499</v>
      </c>
      <c r="L51" s="28">
        <f t="shared" si="5"/>
        <v>-174</v>
      </c>
      <c r="M51" s="31">
        <f t="shared" si="6"/>
        <v>93.49046015712682</v>
      </c>
      <c r="N51" s="29">
        <f t="shared" si="7"/>
        <v>3.941640378548896</v>
      </c>
      <c r="O51" s="53"/>
      <c r="P51" s="23"/>
    </row>
    <row r="52" spans="1:16" ht="12.75">
      <c r="A52" s="24" t="s">
        <v>52</v>
      </c>
      <c r="B52" s="25">
        <v>1226</v>
      </c>
      <c r="D52" s="26">
        <v>4722</v>
      </c>
      <c r="E52" s="27">
        <v>4415</v>
      </c>
      <c r="F52" s="84">
        <f t="shared" si="1"/>
        <v>93.49851757729776</v>
      </c>
      <c r="G52" s="28">
        <f t="shared" si="2"/>
        <v>-307</v>
      </c>
      <c r="H52" s="29">
        <f t="shared" si="3"/>
        <v>3.601141924959217</v>
      </c>
      <c r="I52" s="20"/>
      <c r="J52" s="25"/>
      <c r="K52" s="30">
        <f t="shared" si="8"/>
        <v>4415</v>
      </c>
      <c r="L52" s="28">
        <f t="shared" si="5"/>
        <v>-307</v>
      </c>
      <c r="M52" s="31">
        <f t="shared" si="6"/>
        <v>93.49851757729776</v>
      </c>
      <c r="N52" s="29">
        <f t="shared" si="7"/>
        <v>3.601141924959217</v>
      </c>
      <c r="O52" s="53"/>
      <c r="P52" s="23"/>
    </row>
    <row r="53" spans="1:16" ht="12.75">
      <c r="A53" s="24" t="s">
        <v>53</v>
      </c>
      <c r="B53" s="25">
        <v>3084</v>
      </c>
      <c r="D53" s="26">
        <v>7174</v>
      </c>
      <c r="E53" s="27">
        <v>6708</v>
      </c>
      <c r="F53" s="84">
        <f t="shared" si="1"/>
        <v>93.50432115974353</v>
      </c>
      <c r="G53" s="28">
        <f t="shared" si="2"/>
        <v>-466</v>
      </c>
      <c r="H53" s="29">
        <f t="shared" si="3"/>
        <v>2.1750972762645913</v>
      </c>
      <c r="I53" s="20"/>
      <c r="J53" s="25">
        <v>694</v>
      </c>
      <c r="K53" s="30">
        <f t="shared" si="8"/>
        <v>7402</v>
      </c>
      <c r="L53" s="28">
        <f t="shared" si="5"/>
        <v>228</v>
      </c>
      <c r="M53" s="31">
        <f t="shared" si="6"/>
        <v>103.17814329523279</v>
      </c>
      <c r="N53" s="29">
        <f t="shared" si="7"/>
        <v>2.400129701686122</v>
      </c>
      <c r="O53" s="53"/>
      <c r="P53" s="23"/>
    </row>
    <row r="54" spans="1:16" ht="12.75">
      <c r="A54" s="24" t="s">
        <v>54</v>
      </c>
      <c r="B54" s="25">
        <v>283</v>
      </c>
      <c r="D54" s="26">
        <v>2183</v>
      </c>
      <c r="E54" s="27">
        <v>2041</v>
      </c>
      <c r="F54" s="84">
        <f t="shared" si="1"/>
        <v>93.4951901053596</v>
      </c>
      <c r="G54" s="28">
        <f t="shared" si="2"/>
        <v>-142</v>
      </c>
      <c r="H54" s="29">
        <f t="shared" si="3"/>
        <v>7.212014134275618</v>
      </c>
      <c r="I54" s="20"/>
      <c r="J54" s="25"/>
      <c r="K54" s="30">
        <f t="shared" si="8"/>
        <v>2041</v>
      </c>
      <c r="L54" s="28">
        <f t="shared" si="5"/>
        <v>-142</v>
      </c>
      <c r="M54" s="31">
        <f t="shared" si="6"/>
        <v>93.4951901053596</v>
      </c>
      <c r="N54" s="29">
        <f t="shared" si="7"/>
        <v>7.212014134275618</v>
      </c>
      <c r="O54" s="53"/>
      <c r="P54" s="23"/>
    </row>
    <row r="55" spans="1:16" ht="12.75">
      <c r="A55" s="24" t="s">
        <v>55</v>
      </c>
      <c r="B55" s="25">
        <v>6157</v>
      </c>
      <c r="D55" s="26">
        <v>14827</v>
      </c>
      <c r="E55" s="27">
        <v>13863</v>
      </c>
      <c r="F55" s="84">
        <f t="shared" si="1"/>
        <v>93.49834760909152</v>
      </c>
      <c r="G55" s="28">
        <f t="shared" si="2"/>
        <v>-964</v>
      </c>
      <c r="H55" s="29">
        <f t="shared" si="3"/>
        <v>2.2515835634237455</v>
      </c>
      <c r="I55" s="20"/>
      <c r="J55" s="25">
        <v>914</v>
      </c>
      <c r="K55" s="30">
        <f t="shared" si="8"/>
        <v>14777</v>
      </c>
      <c r="L55" s="28">
        <f t="shared" si="5"/>
        <v>-50</v>
      </c>
      <c r="M55" s="31">
        <f t="shared" si="6"/>
        <v>99.66277736561679</v>
      </c>
      <c r="N55" s="29">
        <f t="shared" si="7"/>
        <v>2.400032483352282</v>
      </c>
      <c r="O55" s="53"/>
      <c r="P55" s="23"/>
    </row>
    <row r="56" spans="1:16" ht="12.75">
      <c r="A56" s="24" t="s">
        <v>56</v>
      </c>
      <c r="B56" s="25">
        <v>729</v>
      </c>
      <c r="D56" s="26">
        <v>1814</v>
      </c>
      <c r="E56" s="27">
        <v>1696</v>
      </c>
      <c r="F56" s="84">
        <f t="shared" si="1"/>
        <v>93.49503858875413</v>
      </c>
      <c r="G56" s="28">
        <f t="shared" si="2"/>
        <v>-118</v>
      </c>
      <c r="H56" s="29">
        <f t="shared" si="3"/>
        <v>2.326474622770919</v>
      </c>
      <c r="I56" s="20"/>
      <c r="J56" s="25">
        <v>54</v>
      </c>
      <c r="K56" s="30">
        <f t="shared" si="8"/>
        <v>1750</v>
      </c>
      <c r="L56" s="28">
        <f t="shared" si="5"/>
        <v>-64</v>
      </c>
      <c r="M56" s="31">
        <f t="shared" si="6"/>
        <v>96.47188533627343</v>
      </c>
      <c r="N56" s="29">
        <f t="shared" si="7"/>
        <v>2.400548696844993</v>
      </c>
      <c r="O56" s="53"/>
      <c r="P56" s="23"/>
    </row>
    <row r="57" spans="1:16" ht="12.75">
      <c r="A57" s="24" t="s">
        <v>57</v>
      </c>
      <c r="B57" s="25">
        <v>3621</v>
      </c>
      <c r="D57" s="26">
        <v>10959</v>
      </c>
      <c r="E57" s="27">
        <v>10247</v>
      </c>
      <c r="F57" s="84">
        <f t="shared" si="1"/>
        <v>93.50305684825257</v>
      </c>
      <c r="G57" s="28">
        <f t="shared" si="2"/>
        <v>-712</v>
      </c>
      <c r="H57" s="29">
        <f t="shared" si="3"/>
        <v>2.8298812482739573</v>
      </c>
      <c r="I57" s="20"/>
      <c r="J57" s="25"/>
      <c r="K57" s="30">
        <f t="shared" si="8"/>
        <v>10247</v>
      </c>
      <c r="L57" s="28">
        <f t="shared" si="5"/>
        <v>-712</v>
      </c>
      <c r="M57" s="31">
        <f t="shared" si="6"/>
        <v>93.50305684825257</v>
      </c>
      <c r="N57" s="29">
        <f t="shared" si="7"/>
        <v>2.8298812482739573</v>
      </c>
      <c r="O57" s="53"/>
      <c r="P57" s="23"/>
    </row>
    <row r="58" spans="1:16" ht="12.75">
      <c r="A58" s="24" t="s">
        <v>58</v>
      </c>
      <c r="B58" s="25">
        <v>2257</v>
      </c>
      <c r="D58" s="26">
        <v>8051</v>
      </c>
      <c r="E58" s="27">
        <v>7528</v>
      </c>
      <c r="F58" s="84">
        <f t="shared" si="1"/>
        <v>93.50391255744628</v>
      </c>
      <c r="G58" s="28">
        <f t="shared" si="2"/>
        <v>-523</v>
      </c>
      <c r="H58" s="29">
        <f t="shared" si="3"/>
        <v>3.335400974745237</v>
      </c>
      <c r="I58" s="20"/>
      <c r="J58" s="25"/>
      <c r="K58" s="30">
        <f t="shared" si="8"/>
        <v>7528</v>
      </c>
      <c r="L58" s="28">
        <f t="shared" si="5"/>
        <v>-523</v>
      </c>
      <c r="M58" s="31">
        <f t="shared" si="6"/>
        <v>93.50391255744628</v>
      </c>
      <c r="N58" s="29">
        <f t="shared" si="7"/>
        <v>3.335400974745237</v>
      </c>
      <c r="O58" s="53"/>
      <c r="P58" s="23"/>
    </row>
    <row r="59" spans="1:16" ht="12.75">
      <c r="A59" s="24" t="s">
        <v>59</v>
      </c>
      <c r="B59" s="25">
        <v>2726</v>
      </c>
      <c r="D59" s="26">
        <v>7529</v>
      </c>
      <c r="E59" s="27">
        <v>7040</v>
      </c>
      <c r="F59" s="84">
        <f t="shared" si="1"/>
        <v>93.50511356089785</v>
      </c>
      <c r="G59" s="28">
        <f t="shared" si="2"/>
        <v>-489</v>
      </c>
      <c r="H59" s="29">
        <f t="shared" si="3"/>
        <v>2.582538517975055</v>
      </c>
      <c r="I59" s="20"/>
      <c r="J59" s="25"/>
      <c r="K59" s="30">
        <f t="shared" si="8"/>
        <v>7040</v>
      </c>
      <c r="L59" s="28">
        <f t="shared" si="5"/>
        <v>-489</v>
      </c>
      <c r="M59" s="31">
        <f t="shared" si="6"/>
        <v>93.50511356089785</v>
      </c>
      <c r="N59" s="29">
        <f t="shared" si="7"/>
        <v>2.582538517975055</v>
      </c>
      <c r="O59" s="53"/>
      <c r="P59" s="23"/>
    </row>
    <row r="60" spans="1:16" ht="12.75">
      <c r="A60" s="24" t="s">
        <v>60</v>
      </c>
      <c r="B60" s="25">
        <v>6389</v>
      </c>
      <c r="D60" s="26">
        <v>15048</v>
      </c>
      <c r="E60" s="27">
        <v>14070</v>
      </c>
      <c r="F60" s="84">
        <f t="shared" si="1"/>
        <v>93.50079744816587</v>
      </c>
      <c r="G60" s="28">
        <f t="shared" si="2"/>
        <v>-978</v>
      </c>
      <c r="H60" s="29">
        <f t="shared" si="3"/>
        <v>2.20222257004226</v>
      </c>
      <c r="I60" s="20"/>
      <c r="J60" s="25">
        <v>1264</v>
      </c>
      <c r="K60" s="30">
        <f t="shared" si="8"/>
        <v>15334</v>
      </c>
      <c r="L60" s="28">
        <f t="shared" si="5"/>
        <v>286</v>
      </c>
      <c r="M60" s="31">
        <f t="shared" si="6"/>
        <v>101.90058479532165</v>
      </c>
      <c r="N60" s="29">
        <f t="shared" si="7"/>
        <v>2.400062607606824</v>
      </c>
      <c r="O60" s="53"/>
      <c r="P60" s="23"/>
    </row>
    <row r="61" spans="1:16" ht="12.75">
      <c r="A61" s="24" t="s">
        <v>61</v>
      </c>
      <c r="B61" s="25">
        <v>2823</v>
      </c>
      <c r="D61" s="26">
        <v>6540</v>
      </c>
      <c r="E61" s="27">
        <v>6115</v>
      </c>
      <c r="F61" s="84">
        <f t="shared" si="1"/>
        <v>93.50152905198776</v>
      </c>
      <c r="G61" s="28">
        <f t="shared" si="2"/>
        <v>-425</v>
      </c>
      <c r="H61" s="29">
        <f t="shared" si="3"/>
        <v>2.1661353170386115</v>
      </c>
      <c r="I61" s="20"/>
      <c r="J61" s="25">
        <v>660</v>
      </c>
      <c r="K61" s="30">
        <f t="shared" si="8"/>
        <v>6775</v>
      </c>
      <c r="L61" s="28">
        <f t="shared" si="5"/>
        <v>235</v>
      </c>
      <c r="M61" s="31">
        <f t="shared" si="6"/>
        <v>103.59327217125383</v>
      </c>
      <c r="N61" s="29">
        <f t="shared" si="7"/>
        <v>2.399929153382926</v>
      </c>
      <c r="O61" s="53"/>
      <c r="P61" s="23"/>
    </row>
    <row r="62" spans="1:16" ht="12.75">
      <c r="A62" s="24" t="s">
        <v>62</v>
      </c>
      <c r="B62" s="25">
        <v>1808</v>
      </c>
      <c r="D62" s="26">
        <v>5401</v>
      </c>
      <c r="E62" s="27">
        <v>5050</v>
      </c>
      <c r="F62" s="84">
        <f t="shared" si="1"/>
        <v>93.50120348083688</v>
      </c>
      <c r="G62" s="28">
        <f t="shared" si="2"/>
        <v>-351</v>
      </c>
      <c r="H62" s="29">
        <f t="shared" si="3"/>
        <v>2.793141592920354</v>
      </c>
      <c r="I62" s="20"/>
      <c r="J62" s="25"/>
      <c r="K62" s="30">
        <f t="shared" si="8"/>
        <v>5050</v>
      </c>
      <c r="L62" s="28">
        <f t="shared" si="5"/>
        <v>-351</v>
      </c>
      <c r="M62" s="31">
        <f t="shared" si="6"/>
        <v>93.50120348083688</v>
      </c>
      <c r="N62" s="29">
        <f t="shared" si="7"/>
        <v>2.793141592920354</v>
      </c>
      <c r="O62" s="53"/>
      <c r="P62" s="23"/>
    </row>
    <row r="63" spans="1:16" ht="12.75">
      <c r="A63" s="24" t="s">
        <v>63</v>
      </c>
      <c r="B63" s="25">
        <v>1266</v>
      </c>
      <c r="D63" s="26">
        <v>3242</v>
      </c>
      <c r="E63" s="27">
        <v>3031</v>
      </c>
      <c r="F63" s="84">
        <f t="shared" si="1"/>
        <v>93.49167180752622</v>
      </c>
      <c r="G63" s="28">
        <f t="shared" si="2"/>
        <v>-211</v>
      </c>
      <c r="H63" s="29">
        <f t="shared" si="3"/>
        <v>2.3941548183254344</v>
      </c>
      <c r="I63" s="20"/>
      <c r="J63" s="25">
        <v>7</v>
      </c>
      <c r="K63" s="30">
        <f t="shared" si="8"/>
        <v>3038</v>
      </c>
      <c r="L63" s="28">
        <f t="shared" si="5"/>
        <v>-204</v>
      </c>
      <c r="M63" s="31">
        <f t="shared" si="6"/>
        <v>93.70758790869833</v>
      </c>
      <c r="N63" s="29">
        <f t="shared" si="7"/>
        <v>2.3996840442338074</v>
      </c>
      <c r="O63" s="53"/>
      <c r="P63" s="54"/>
    </row>
    <row r="64" spans="1:16" ht="12.75">
      <c r="A64" s="24" t="s">
        <v>64</v>
      </c>
      <c r="B64" s="25">
        <v>2644</v>
      </c>
      <c r="D64" s="26">
        <v>6166</v>
      </c>
      <c r="E64" s="27">
        <v>5765</v>
      </c>
      <c r="F64" s="84">
        <f t="shared" si="1"/>
        <v>93.49659422640285</v>
      </c>
      <c r="G64" s="28">
        <f t="shared" si="2"/>
        <v>-401</v>
      </c>
      <c r="H64" s="29">
        <f t="shared" si="3"/>
        <v>2.180408472012103</v>
      </c>
      <c r="I64" s="20"/>
      <c r="J64" s="25">
        <v>580</v>
      </c>
      <c r="K64" s="30">
        <f t="shared" si="8"/>
        <v>6345</v>
      </c>
      <c r="L64" s="28">
        <f t="shared" si="5"/>
        <v>179</v>
      </c>
      <c r="M64" s="31">
        <f t="shared" si="6"/>
        <v>102.9030165423289</v>
      </c>
      <c r="N64" s="29">
        <f t="shared" si="7"/>
        <v>2.3997730711043874</v>
      </c>
      <c r="O64" s="53"/>
      <c r="P64" s="23"/>
    </row>
    <row r="65" spans="1:16" ht="12.75">
      <c r="A65" s="24" t="s">
        <v>65</v>
      </c>
      <c r="B65" s="25">
        <v>1971</v>
      </c>
      <c r="D65" s="26">
        <v>6559</v>
      </c>
      <c r="E65" s="27">
        <v>6133</v>
      </c>
      <c r="F65" s="84">
        <f t="shared" si="1"/>
        <v>93.50510748589724</v>
      </c>
      <c r="G65" s="28">
        <f t="shared" si="2"/>
        <v>-426</v>
      </c>
      <c r="H65" s="29">
        <f t="shared" si="3"/>
        <v>3.1116184677828516</v>
      </c>
      <c r="I65" s="20"/>
      <c r="J65" s="25"/>
      <c r="K65" s="30">
        <f t="shared" si="8"/>
        <v>6133</v>
      </c>
      <c r="L65" s="28">
        <f t="shared" si="5"/>
        <v>-426</v>
      </c>
      <c r="M65" s="31">
        <f t="shared" si="6"/>
        <v>93.50510748589724</v>
      </c>
      <c r="N65" s="29">
        <f t="shared" si="7"/>
        <v>3.1116184677828516</v>
      </c>
      <c r="O65" s="53"/>
      <c r="P65" s="23"/>
    </row>
    <row r="66" spans="1:16" ht="12.75">
      <c r="A66" s="24" t="s">
        <v>66</v>
      </c>
      <c r="B66" s="25">
        <v>3569</v>
      </c>
      <c r="D66" s="26">
        <v>8126</v>
      </c>
      <c r="E66" s="27">
        <v>7598</v>
      </c>
      <c r="F66" s="84">
        <f t="shared" si="1"/>
        <v>93.50233817376323</v>
      </c>
      <c r="G66" s="28">
        <f t="shared" si="2"/>
        <v>-528</v>
      </c>
      <c r="H66" s="29">
        <f t="shared" si="3"/>
        <v>2.1288876435976465</v>
      </c>
      <c r="I66" s="20"/>
      <c r="J66" s="25">
        <v>968</v>
      </c>
      <c r="K66" s="30">
        <f t="shared" si="8"/>
        <v>8566</v>
      </c>
      <c r="L66" s="28">
        <f t="shared" si="5"/>
        <v>440</v>
      </c>
      <c r="M66" s="31">
        <f t="shared" si="6"/>
        <v>105.41471818853063</v>
      </c>
      <c r="N66" s="29">
        <f t="shared" si="7"/>
        <v>2.400112076211824</v>
      </c>
      <c r="O66" s="53"/>
      <c r="P66" s="23"/>
    </row>
    <row r="67" spans="1:16" ht="12.75">
      <c r="A67" s="24" t="s">
        <v>67</v>
      </c>
      <c r="B67" s="25">
        <v>9388</v>
      </c>
      <c r="D67" s="26">
        <v>22049</v>
      </c>
      <c r="E67" s="27">
        <v>20616</v>
      </c>
      <c r="F67" s="84">
        <f t="shared" si="1"/>
        <v>93.50083904031928</v>
      </c>
      <c r="G67" s="28">
        <f t="shared" si="2"/>
        <v>-1433</v>
      </c>
      <c r="H67" s="29">
        <f t="shared" si="3"/>
        <v>2.195994887089902</v>
      </c>
      <c r="I67" s="20"/>
      <c r="J67" s="25">
        <v>1915</v>
      </c>
      <c r="K67" s="30">
        <f t="shared" si="8"/>
        <v>22531</v>
      </c>
      <c r="L67" s="28">
        <f t="shared" si="5"/>
        <v>482</v>
      </c>
      <c r="M67" s="31">
        <f t="shared" si="6"/>
        <v>102.18604018322826</v>
      </c>
      <c r="N67" s="29">
        <f t="shared" si="7"/>
        <v>2.399978696207925</v>
      </c>
      <c r="O67" s="53"/>
      <c r="P67" s="23"/>
    </row>
    <row r="68" spans="1:16" ht="12.75">
      <c r="A68" s="24" t="s">
        <v>68</v>
      </c>
      <c r="B68" s="25">
        <v>4140</v>
      </c>
      <c r="D68" s="26">
        <v>9881</v>
      </c>
      <c r="E68" s="27">
        <v>9239</v>
      </c>
      <c r="F68" s="84">
        <f t="shared" si="1"/>
        <v>93.50268191478595</v>
      </c>
      <c r="G68" s="28">
        <f t="shared" si="2"/>
        <v>-642</v>
      </c>
      <c r="H68" s="29">
        <f t="shared" si="3"/>
        <v>2.2316425120772947</v>
      </c>
      <c r="I68" s="20"/>
      <c r="J68" s="25">
        <v>697</v>
      </c>
      <c r="K68" s="30">
        <f t="shared" si="8"/>
        <v>9936</v>
      </c>
      <c r="L68" s="28">
        <f t="shared" si="5"/>
        <v>55</v>
      </c>
      <c r="M68" s="31">
        <f t="shared" si="6"/>
        <v>100.55662382349963</v>
      </c>
      <c r="N68" s="29">
        <f t="shared" si="7"/>
        <v>2.4</v>
      </c>
      <c r="O68" s="53"/>
      <c r="P68" s="23"/>
    </row>
    <row r="69" spans="1:16" ht="13.5" thickBot="1">
      <c r="A69" s="55"/>
      <c r="B69" s="56"/>
      <c r="D69" s="57"/>
      <c r="E69" s="109"/>
      <c r="F69" s="110"/>
      <c r="G69" s="36"/>
      <c r="H69" s="37"/>
      <c r="I69" s="20"/>
      <c r="J69" s="58"/>
      <c r="K69" s="111"/>
      <c r="L69" s="36"/>
      <c r="M69" s="59"/>
      <c r="N69" s="37"/>
      <c r="O69" s="53"/>
      <c r="P69" s="23"/>
    </row>
    <row r="70" spans="1:16" ht="13.5" thickBot="1">
      <c r="A70" s="60" t="s">
        <v>69</v>
      </c>
      <c r="B70" s="44">
        <f>SUM(B34:B69)</f>
        <v>112656</v>
      </c>
      <c r="D70" s="45">
        <f>SUM(D34:D69)</f>
        <v>304978</v>
      </c>
      <c r="E70" s="46">
        <f>SUM(E34:E69)</f>
        <v>285156</v>
      </c>
      <c r="F70" s="103">
        <f t="shared" si="1"/>
        <v>93.50051479123084</v>
      </c>
      <c r="G70" s="47">
        <f t="shared" si="2"/>
        <v>-19822</v>
      </c>
      <c r="H70" s="48">
        <f t="shared" si="3"/>
        <v>2.5312100553898595</v>
      </c>
      <c r="I70" s="20"/>
      <c r="J70" s="49">
        <f>SUM(J34:J68)</f>
        <v>14534</v>
      </c>
      <c r="K70" s="50">
        <f t="shared" si="8"/>
        <v>299690</v>
      </c>
      <c r="L70" s="47">
        <f t="shared" si="5"/>
        <v>-5288</v>
      </c>
      <c r="M70" s="51">
        <f t="shared" si="6"/>
        <v>98.26610444032029</v>
      </c>
      <c r="N70" s="48">
        <f>K70/B70</f>
        <v>2.6602222695639823</v>
      </c>
      <c r="O70" s="53"/>
      <c r="P70" s="23"/>
    </row>
    <row r="71" spans="5:16" ht="22.5" customHeight="1" thickBot="1">
      <c r="E71" s="112"/>
      <c r="F71" s="23"/>
      <c r="G71" s="53"/>
      <c r="H71" s="20"/>
      <c r="I71" s="20"/>
      <c r="J71" s="53"/>
      <c r="K71" s="53"/>
      <c r="L71" s="53"/>
      <c r="M71" s="20"/>
      <c r="N71" s="20"/>
      <c r="O71" s="23"/>
      <c r="P71" s="23"/>
    </row>
    <row r="72" spans="1:16" ht="25.5" customHeight="1" thickBot="1">
      <c r="A72" s="113" t="s">
        <v>72</v>
      </c>
      <c r="B72" s="61">
        <f>B32+B70</f>
        <v>1278666</v>
      </c>
      <c r="C72" s="62"/>
      <c r="D72" s="63">
        <f>D32+D70</f>
        <v>3731498</v>
      </c>
      <c r="E72" s="46">
        <f>E32+E70</f>
        <v>3488952</v>
      </c>
      <c r="F72" s="103">
        <f t="shared" si="1"/>
        <v>93.50003671447767</v>
      </c>
      <c r="G72" s="47">
        <f t="shared" si="2"/>
        <v>-242546</v>
      </c>
      <c r="H72" s="48">
        <f t="shared" si="3"/>
        <v>2.7285874497327685</v>
      </c>
      <c r="I72" s="20"/>
      <c r="J72" s="49">
        <f>J32+J70</f>
        <v>59234</v>
      </c>
      <c r="K72" s="50">
        <f>K32+K70</f>
        <v>3548186</v>
      </c>
      <c r="L72" s="47">
        <f t="shared" si="5"/>
        <v>-183312</v>
      </c>
      <c r="M72" s="51">
        <f t="shared" si="6"/>
        <v>95.087442094301</v>
      </c>
      <c r="N72" s="48">
        <f>K72/B72</f>
        <v>2.774912291403697</v>
      </c>
      <c r="O72" s="23"/>
      <c r="P72" s="23"/>
    </row>
    <row r="73" spans="7:16" ht="12.75">
      <c r="G73" s="53"/>
      <c r="J73" s="53"/>
      <c r="K73" s="53"/>
      <c r="L73" s="53"/>
      <c r="M73" s="53"/>
      <c r="N73" s="23"/>
      <c r="O73" s="23"/>
      <c r="P73" s="23"/>
    </row>
    <row r="74" spans="1:16" ht="13.5" thickBot="1">
      <c r="A74" s="64" t="s">
        <v>73</v>
      </c>
      <c r="J74" s="53"/>
      <c r="K74" s="53"/>
      <c r="L74" s="53"/>
      <c r="M74" s="53"/>
      <c r="N74" s="23"/>
      <c r="O74" s="23"/>
      <c r="P74" s="23"/>
    </row>
    <row r="75" spans="1:14" ht="12.75">
      <c r="A75" s="65" t="s">
        <v>38</v>
      </c>
      <c r="D75" s="66">
        <v>10817</v>
      </c>
      <c r="E75" s="67">
        <v>11498.5</v>
      </c>
      <c r="F75" s="68">
        <f>E75/D75*100</f>
        <v>106.30026809651474</v>
      </c>
      <c r="G75" s="69">
        <f>E75-D75</f>
        <v>681.5</v>
      </c>
      <c r="H75" s="70"/>
      <c r="I75" s="71">
        <v>10817</v>
      </c>
      <c r="J75" s="72"/>
      <c r="K75" s="73">
        <f>E75</f>
        <v>11498.5</v>
      </c>
      <c r="L75" s="74">
        <f>K75-D75</f>
        <v>681.5</v>
      </c>
      <c r="M75" s="22">
        <f>K75/D75*100</f>
        <v>106.30026809651474</v>
      </c>
      <c r="N75" s="75"/>
    </row>
    <row r="76" spans="1:14" ht="12.75">
      <c r="A76" s="76" t="s">
        <v>39</v>
      </c>
      <c r="D76" s="77">
        <v>500</v>
      </c>
      <c r="E76" s="78">
        <v>500</v>
      </c>
      <c r="F76" s="79">
        <f>E76/D76*100</f>
        <v>100</v>
      </c>
      <c r="G76" s="80">
        <f>E76-D76</f>
        <v>0</v>
      </c>
      <c r="H76" s="81"/>
      <c r="I76" s="71">
        <v>500</v>
      </c>
      <c r="J76" s="82"/>
      <c r="K76" s="83">
        <f>E76</f>
        <v>500</v>
      </c>
      <c r="L76" s="84">
        <f>K76-D76</f>
        <v>0</v>
      </c>
      <c r="M76" s="31">
        <f>K76/D76*100</f>
        <v>100</v>
      </c>
      <c r="N76" s="85"/>
    </row>
    <row r="77" spans="1:14" ht="13.5" thickBot="1">
      <c r="A77" s="76" t="s">
        <v>36</v>
      </c>
      <c r="D77" s="86">
        <v>5408.5</v>
      </c>
      <c r="E77" s="87">
        <v>5749.2</v>
      </c>
      <c r="F77" s="88">
        <f>E77/D77*100</f>
        <v>106.29934362577424</v>
      </c>
      <c r="G77" s="89">
        <f>E77-D77</f>
        <v>340.6999999999998</v>
      </c>
      <c r="H77" s="90"/>
      <c r="I77" s="71">
        <v>5408.5</v>
      </c>
      <c r="J77" s="91"/>
      <c r="K77" s="92">
        <f>E77</f>
        <v>5749.2</v>
      </c>
      <c r="L77" s="84">
        <f>K77-D77</f>
        <v>340.6999999999998</v>
      </c>
      <c r="M77" s="31">
        <f>K77/D77*100</f>
        <v>106.29934362577424</v>
      </c>
      <c r="N77" s="93"/>
    </row>
    <row r="78" spans="1:14" ht="13.5" thickBot="1">
      <c r="A78" s="94" t="s">
        <v>70</v>
      </c>
      <c r="D78" s="95">
        <f>SUM(D75:D77)</f>
        <v>16725.5</v>
      </c>
      <c r="E78" s="96">
        <f>SUM(E75:E77)</f>
        <v>17747.7</v>
      </c>
      <c r="F78" s="97">
        <f>E78/D78*100</f>
        <v>106.11162596035993</v>
      </c>
      <c r="G78" s="98">
        <f>E78-D78</f>
        <v>1022.2000000000007</v>
      </c>
      <c r="H78" s="99"/>
      <c r="I78" s="100">
        <v>16725.5</v>
      </c>
      <c r="J78" s="101"/>
      <c r="K78" s="102">
        <f>E78</f>
        <v>17747.7</v>
      </c>
      <c r="L78" s="103">
        <f>K78-D78</f>
        <v>1022.2000000000007</v>
      </c>
      <c r="M78" s="51">
        <f>K78/D78*100</f>
        <v>106.11162596035993</v>
      </c>
      <c r="N78" s="104"/>
    </row>
    <row r="80" ht="13.5" thickBot="1"/>
    <row r="81" spans="1:13" ht="64.5" customHeight="1" thickBot="1">
      <c r="A81" s="114" t="s">
        <v>76</v>
      </c>
      <c r="D81" s="105">
        <f>D72+D78</f>
        <v>3748223.5</v>
      </c>
      <c r="E81" s="115">
        <f>E72+E78</f>
        <v>3506699.7</v>
      </c>
      <c r="K81" s="116">
        <f>K72+K78</f>
        <v>3565933.7</v>
      </c>
      <c r="L81" s="117">
        <f>K81-D81</f>
        <v>-182289.7999999998</v>
      </c>
      <c r="M81" s="118">
        <f>K81/D81*100</f>
        <v>95.13663472842535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fin1331</dc:creator>
  <cp:keywords/>
  <dc:description/>
  <cp:lastModifiedBy>m000xm1329</cp:lastModifiedBy>
  <cp:lastPrinted>2009-11-05T08:02:19Z</cp:lastPrinted>
  <dcterms:created xsi:type="dcterms:W3CDTF">2009-07-14T13:59:23Z</dcterms:created>
  <dcterms:modified xsi:type="dcterms:W3CDTF">2009-12-01T11:51:21Z</dcterms:modified>
  <cp:category/>
  <cp:version/>
  <cp:contentType/>
  <cp:contentStatus/>
</cp:coreProperties>
</file>