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bilance" sheetId="1" r:id="rId1"/>
    <sheet name="příjmy,výdaje,fin." sheetId="2" r:id="rId2"/>
  </sheets>
  <definedNames/>
  <calcPr fullCalcOnLoad="1"/>
</workbook>
</file>

<file path=xl/sharedStrings.xml><?xml version="1.0" encoding="utf-8"?>
<sst xmlns="http://schemas.openxmlformats.org/spreadsheetml/2006/main" count="312" uniqueCount="153">
  <si>
    <t>v tis. Kč</t>
  </si>
  <si>
    <t>Položka</t>
  </si>
  <si>
    <t>Název seskupení položek</t>
  </si>
  <si>
    <t>Návrh rozpočtu</t>
  </si>
  <si>
    <t>rok 2010</t>
  </si>
  <si>
    <t>ROZPOČTOVÉ PŘÍJMY</t>
  </si>
  <si>
    <t>111X</t>
  </si>
  <si>
    <t>Daně z příjmů fyzických osob - kraj</t>
  </si>
  <si>
    <t>Daně z příjmů fyzických osob - obec</t>
  </si>
  <si>
    <t>Daně z příjmů fyzických osob - CELKEM</t>
  </si>
  <si>
    <t>112X</t>
  </si>
  <si>
    <t>Daně z příjmů právnických osob - kraj</t>
  </si>
  <si>
    <t>Daně z příjmů právnických osob - obec</t>
  </si>
  <si>
    <t>Daně z příjmů právnických osob - CELKEM</t>
  </si>
  <si>
    <t>1211</t>
  </si>
  <si>
    <t>Daň z přidané hodnoty - kraj</t>
  </si>
  <si>
    <t>Daň z přidané hodnoty - obec</t>
  </si>
  <si>
    <t>Daň z přidané hodnoty - CELKEM</t>
  </si>
  <si>
    <t>1219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</si>
  <si>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</si>
  <si>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</si>
  <si>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</si>
  <si>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</si>
  <si>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</si>
  <si>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135X</t>
  </si>
  <si>
    <t>Ostatní odvody z vybraných činností a služeb</t>
  </si>
  <si>
    <t>136X</t>
  </si>
  <si>
    <t>Správní poplatky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</si>
  <si>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</si>
  <si>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</si>
  <si>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</si>
  <si>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</si>
  <si>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</si>
  <si>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</si>
  <si>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</si>
  <si>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</si>
  <si>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</si>
  <si>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</si>
  <si>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</si>
  <si>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</si>
  <si>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</si>
  <si>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</si>
  <si>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</si>
  <si>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</si>
  <si>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Přijaté vratky transferů a ost. příjmy z fin. vyp. předch. let</t>
  </si>
  <si>
    <t>231X</t>
  </si>
  <si>
    <t>Příjmy z prodeje krátk. a drobného dlouhodob. majetku</t>
  </si>
  <si>
    <t>232X</t>
  </si>
  <si>
    <t>Ostatní nedaňové příjmy</t>
  </si>
  <si>
    <t>234X</t>
  </si>
  <si>
    <t>Příjmy z využívání výhrad. práv k přírodním zdrojům</t>
  </si>
  <si>
    <t>24XX</t>
  </si>
  <si>
    <t>Přijaté splátky půjčených prostředků</t>
  </si>
  <si>
    <t>NEDAŇOVÉ PŘÍJMY (součet za třídu 2)</t>
  </si>
  <si>
    <t>311X</t>
  </si>
  <si>
    <t>Příjmy z prodeje dlouhodobého majetku</t>
  </si>
  <si>
    <t>312X</t>
  </si>
  <si>
    <t>Ostatní kapitálové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</si>
  <si>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</si>
  <si>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</si>
  <si>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</si>
  <si>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</si>
  <si>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</si>
  <si>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Neinvest.přijaté transfery od veř.rozpočtů ústř.úrovně</t>
  </si>
  <si>
    <t>4121</t>
  </si>
  <si>
    <t>Neinvest.přijaté transfery od obcí - SR</t>
  </si>
  <si>
    <t>Neinvest.přijaté transfery od obcí - UR</t>
  </si>
  <si>
    <t>4122</t>
  </si>
  <si>
    <t>Neinvest.přijaté transfery od krajů - SR</t>
  </si>
  <si>
    <t>Neinvest.přijaté transfery od krajů - UR</t>
  </si>
  <si>
    <t>4129</t>
  </si>
  <si>
    <t>Neinvest.přijaté transfery od rozpoctů územní úrovně</t>
  </si>
  <si>
    <t>4131,2</t>
  </si>
  <si>
    <t>Převody z vlastních fondů hospodářské činnosti</t>
  </si>
  <si>
    <t>415X</t>
  </si>
  <si>
    <t>Neinvest.přijaté transfery za zahraničí</t>
  </si>
  <si>
    <t>416X</t>
  </si>
  <si>
    <t>Neinvest.přijaté transfery ze státních fin. aktiv</t>
  </si>
  <si>
    <t>421X</t>
  </si>
  <si>
    <t>Inv.přijaté transfery od veř.rozp ústřední úrovně</t>
  </si>
  <si>
    <t>422X</t>
  </si>
  <si>
    <t>Inv.přijaté transfery od veř.rozp.územní úrovně - SR</t>
  </si>
  <si>
    <t>Inv.přijaté transfery od veř.rozp.územní úrovně - UR</t>
  </si>
  <si>
    <t>423X</t>
  </si>
  <si>
    <t>Inv.přijaté transfery ze zahraničí</t>
  </si>
  <si>
    <t>424X</t>
  </si>
  <si>
    <t>Inv.přijaté transfery ze státních fin.aktiv</t>
  </si>
  <si>
    <t>PŘIJATÉ TRANSFERY (součet za třídu 4)</t>
  </si>
  <si>
    <t>Ú H R N  P Ř Í J M Ů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</si>
  <si>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</si>
  <si>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</si>
  <si>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</si>
  <si>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</si>
  <si>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</si>
  <si>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</si>
  <si>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</si>
  <si>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</si>
  <si>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</si>
  <si>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</si>
  <si>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</si>
  <si>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</si>
  <si>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</si>
  <si>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</si>
  <si>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</si>
  <si>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8115</t>
  </si>
  <si>
    <t>Použití fin.prostředků vytvořených v min. letech</t>
  </si>
  <si>
    <t>Rezerva finančních prostředků</t>
  </si>
  <si>
    <t>Změna stavu krátk. prostředků (součet)</t>
  </si>
  <si>
    <t>8XX7</t>
  </si>
  <si>
    <t>Aktivní operace řízení likvidity - příjmy</t>
  </si>
  <si>
    <t>8XX8</t>
  </si>
  <si>
    <t>Aktivní operace řízení likvidity - výdaje</t>
  </si>
  <si>
    <t>8902</t>
  </si>
  <si>
    <t>Nerealizované kurzové rozdíly</t>
  </si>
  <si>
    <t>C E L K E M   F I N A N C O V Á N Í</t>
  </si>
  <si>
    <t>KONTROLNÍ SOUČET</t>
  </si>
  <si>
    <t>po zapracování transferu v rámci finančního vztahu SR k rozpočtu hl. m. Prahy</t>
  </si>
  <si>
    <t xml:space="preserve">Bilance návrhu rozpočtu vlastního hlavního města Prahy na rok 2010 </t>
  </si>
  <si>
    <t>Kapitola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</si>
  <si>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</si>
  <si>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</si>
  <si>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</si>
  <si>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</si>
  <si>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</si>
  <si>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</si>
  <si>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</si>
  <si>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</si>
  <si>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</si>
  <si>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</si>
  <si>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celkem</t>
  </si>
  <si>
    <t>Rozdíl příjmů a výdajů</t>
  </si>
  <si>
    <t>Financování celkem</t>
  </si>
  <si>
    <t>Návrh rozpočtu na rok 2010 v členění příjmů, výdajů a financování podle rozpočtových kapitol za vlastní hlavní město Prahu po zapracování transferu v rámci finančního vztahu SR k rozpočtu hl. m. Prahy</t>
  </si>
  <si>
    <t>Příjmy</t>
  </si>
  <si>
    <t>Výdaje celkem</t>
  </si>
  <si>
    <t>Třída 8 - financování - finanční zdroje</t>
  </si>
  <si>
    <t>Rozvoj obce</t>
  </si>
  <si>
    <t>Měststká infrastruktura</t>
  </si>
  <si>
    <t>Doprava</t>
  </si>
  <si>
    <t>Školství, mládež a samospráva</t>
  </si>
  <si>
    <t>Zdravotnictví a sociální oblast</t>
  </si>
  <si>
    <t>Kultura, sport a cestovní ruch</t>
  </si>
  <si>
    <t>Bezpečnost</t>
  </si>
  <si>
    <t>Hospodářství</t>
  </si>
  <si>
    <t>Vnitřní správa</t>
  </si>
  <si>
    <t>Pokladní správa</t>
  </si>
  <si>
    <t>Rozpočet schválený k 17.12.2009</t>
  </si>
  <si>
    <t>Název</t>
  </si>
  <si>
    <t>Úprava</t>
  </si>
  <si>
    <t>Celkem po úpravě</t>
  </si>
  <si>
    <t>Třída 8 - financování - závazky</t>
  </si>
  <si>
    <t xml:space="preserve">   </t>
  </si>
  <si>
    <t>Příloha č. 2 k usnesení ZHMP č. 34/3 ze dne 25. 2. 2010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</si>
</sst>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i/>
      <u val="single"/>
      <sz val="10"/>
      <name val="Arial CE"/>
      <family val="0"/>
    </font>
    <font>
      <b/>
      <u val="single"/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u val="single"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20" fillId="12" borderId="2" applyNumberFormat="0" applyAlignment="0" applyProtection="0"/>
    <xf numFmtId="4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3" borderId="8" applyNumberFormat="0" applyAlignment="0" applyProtection="0"/>
    <xf numFmtId="0" fontId="17" fillId="13" borderId="9" applyNumberFormat="0" applyAlignment="0" applyProtection="0"/>
    <xf numFmtId="0" fontId="2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center"/>
    </xf>
    <xf numFmtId="0" fontId="4" fillId="18" borderId="16" xfId="0" applyFont="1" applyFill="1" applyBorder="1" applyAlignment="1">
      <alignment horizontal="left"/>
    </xf>
    <xf numFmtId="4" fontId="4" fillId="18" borderId="17" xfId="0" applyNumberFormat="1" applyFont="1" applyFill="1" applyBorder="1" applyAlignment="1">
      <alignment horizontal="left"/>
    </xf>
    <xf numFmtId="4" fontId="4" fillId="18" borderId="18" xfId="0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left"/>
    </xf>
    <xf numFmtId="4" fontId="5" fillId="0" borderId="20" xfId="0" applyNumberFormat="1" applyFont="1" applyBorder="1" applyAlignment="1">
      <alignment horizontal="left"/>
    </xf>
    <xf numFmtId="4" fontId="5" fillId="0" borderId="21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4" fontId="4" fillId="0" borderId="17" xfId="0" applyNumberFormat="1" applyFont="1" applyBorder="1" applyAlignment="1">
      <alignment horizontal="left"/>
    </xf>
    <xf numFmtId="4" fontId="4" fillId="0" borderId="18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18" borderId="16" xfId="0" applyFont="1" applyFill="1" applyBorder="1" applyAlignment="1">
      <alignment horizontal="center" vertical="top"/>
    </xf>
    <xf numFmtId="0" fontId="1" fillId="18" borderId="16" xfId="0" applyFont="1" applyFill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1" fillId="5" borderId="2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49" fontId="1" fillId="5" borderId="27" xfId="0" applyNumberFormat="1" applyFont="1" applyFill="1" applyBorder="1" applyAlignment="1">
      <alignment horizontal="left"/>
    </xf>
    <xf numFmtId="49" fontId="1" fillId="5" borderId="28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23" xfId="0" applyNumberFormat="1" applyFont="1" applyBorder="1" applyAlignment="1">
      <alignment horizontal="left"/>
    </xf>
    <xf numFmtId="4" fontId="0" fillId="0" borderId="23" xfId="0" applyNumberFormat="1" applyBorder="1" applyAlignment="1">
      <alignment/>
    </xf>
    <xf numFmtId="49" fontId="0" fillId="0" borderId="19" xfId="0" applyNumberFormat="1" applyFont="1" applyBorder="1" applyAlignment="1">
      <alignment horizontal="left"/>
    </xf>
    <xf numFmtId="4" fontId="0" fillId="0" borderId="19" xfId="0" applyNumberFormat="1" applyBorder="1" applyAlignment="1">
      <alignment/>
    </xf>
    <xf numFmtId="49" fontId="0" fillId="0" borderId="24" xfId="0" applyNumberFormat="1" applyFont="1" applyBorder="1" applyAlignment="1">
      <alignment horizontal="left"/>
    </xf>
    <xf numFmtId="4" fontId="0" fillId="0" borderId="24" xfId="0" applyNumberFormat="1" applyBorder="1" applyAlignment="1">
      <alignment/>
    </xf>
    <xf numFmtId="4" fontId="1" fillId="5" borderId="25" xfId="0" applyNumberFormat="1" applyFont="1" applyFill="1" applyBorder="1" applyAlignment="1">
      <alignment/>
    </xf>
    <xf numFmtId="49" fontId="1" fillId="5" borderId="17" xfId="0" applyNumberFormat="1" applyFont="1" applyFill="1" applyBorder="1" applyAlignment="1">
      <alignment horizontal="center"/>
    </xf>
    <xf numFmtId="4" fontId="0" fillId="0" borderId="29" xfId="0" applyNumberFormat="1" applyBorder="1" applyAlignment="1">
      <alignment/>
    </xf>
    <xf numFmtId="4" fontId="0" fillId="0" borderId="20" xfId="0" applyNumberFormat="1" applyBorder="1" applyAlignment="1">
      <alignment/>
    </xf>
    <xf numFmtId="49" fontId="0" fillId="0" borderId="18" xfId="0" applyNumberFormat="1" applyFont="1" applyBorder="1" applyAlignment="1">
      <alignment horizontal="center"/>
    </xf>
    <xf numFmtId="4" fontId="1" fillId="5" borderId="16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 horizontal="right"/>
    </xf>
    <xf numFmtId="4" fontId="0" fillId="0" borderId="24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4" fillId="0" borderId="18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1" fillId="5" borderId="27" xfId="0" applyNumberFormat="1" applyFont="1" applyFill="1" applyBorder="1" applyAlignment="1">
      <alignment horizontal="left"/>
    </xf>
    <xf numFmtId="49" fontId="1" fillId="5" borderId="17" xfId="0" applyNumberFormat="1" applyFont="1" applyFill="1" applyBorder="1" applyAlignment="1">
      <alignment horizontal="left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C99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7.375" style="0" customWidth="1"/>
    <col min="2" max="2" width="58.75390625" style="1" customWidth="1"/>
    <col min="3" max="3" width="17.25390625" style="1" customWidth="1"/>
  </cols>
  <sheetData>
    <row r="1" spans="1:3" ht="15.75">
      <c r="A1" s="55" t="s">
        <v>152</v>
      </c>
      <c r="B1" s="56"/>
      <c r="C1" s="56"/>
    </row>
    <row r="3" spans="1:3" ht="15.75" customHeight="1">
      <c r="A3" s="54" t="s">
        <v>117</v>
      </c>
      <c r="B3" s="54"/>
      <c r="C3" s="54"/>
    </row>
    <row r="4" spans="1:3" ht="12.75">
      <c r="A4" s="54" t="s">
        <v>116</v>
      </c>
      <c r="B4" s="54"/>
      <c r="C4" s="54"/>
    </row>
    <row r="6" ht="13.5" thickBot="1">
      <c r="C6" s="19" t="s">
        <v>0</v>
      </c>
    </row>
    <row r="7" spans="1:3" ht="12.75">
      <c r="A7" s="2" t="s">
        <v>1</v>
      </c>
      <c r="B7" s="3" t="s">
        <v>2</v>
      </c>
      <c r="C7" s="4" t="s">
        <v>3</v>
      </c>
    </row>
    <row r="8" spans="1:3" ht="13.5" thickBot="1">
      <c r="A8" s="5"/>
      <c r="B8" s="6"/>
      <c r="C8" s="7" t="s">
        <v>4</v>
      </c>
    </row>
    <row r="9" spans="1:3" ht="13.5" thickBot="1">
      <c r="A9" s="8"/>
      <c r="B9" s="9" t="s">
        <v>5</v>
      </c>
      <c r="C9" s="10"/>
    </row>
    <row r="10" spans="1:3" ht="12.75">
      <c r="A10" s="11" t="s">
        <v>6</v>
      </c>
      <c r="B10" s="12" t="s">
        <v>7</v>
      </c>
      <c r="C10" s="13">
        <v>340000</v>
      </c>
    </row>
    <row r="11" spans="1:3" ht="12.75">
      <c r="A11" s="11" t="s">
        <v>6</v>
      </c>
      <c r="B11" s="12" t="s">
        <v>8</v>
      </c>
      <c r="C11" s="13">
        <v>8870000</v>
      </c>
    </row>
    <row r="12" spans="1:3" ht="12.75">
      <c r="A12" s="11"/>
      <c r="B12" s="12" t="s">
        <v>9</v>
      </c>
      <c r="C12" s="13">
        <f>SUM(C10:C11)</f>
        <v>9210000</v>
      </c>
    </row>
    <row r="13" spans="1:3" ht="12.75">
      <c r="A13" s="11" t="s">
        <v>10</v>
      </c>
      <c r="B13" s="12" t="s">
        <v>11</v>
      </c>
      <c r="C13" s="13">
        <v>350000</v>
      </c>
    </row>
    <row r="14" spans="1:3" ht="12.75">
      <c r="A14" s="11" t="s">
        <v>10</v>
      </c>
      <c r="B14" s="12" t="s">
        <v>12</v>
      </c>
      <c r="C14" s="13">
        <v>9050000</v>
      </c>
    </row>
    <row r="15" spans="1:3" ht="12.75">
      <c r="A15" s="11"/>
      <c r="B15" s="12" t="s">
        <v>13</v>
      </c>
      <c r="C15" s="13">
        <f>SUM(C13:C14)</f>
        <v>9400000</v>
      </c>
    </row>
    <row r="16" spans="1:3" ht="12.75">
      <c r="A16" s="11" t="s">
        <v>14</v>
      </c>
      <c r="B16" s="12" t="s">
        <v>15</v>
      </c>
      <c r="C16" s="13">
        <v>750000</v>
      </c>
    </row>
    <row r="17" spans="1:3" ht="12.75">
      <c r="A17" s="11" t="s">
        <v>14</v>
      </c>
      <c r="B17" s="12" t="s">
        <v>16</v>
      </c>
      <c r="C17" s="13">
        <v>18046850</v>
      </c>
    </row>
    <row r="18" spans="1:3" ht="12.75">
      <c r="A18" s="11"/>
      <c r="B18" s="12" t="s">
        <v>17</v>
      </c>
      <c r="C18" s="13">
        <f>SUM(C16:C17)</f>
        <v>18796850</v>
      </c>
    </row>
    <row r="19" spans="1:3" ht="12.75">
      <c r="A19" s="11" t="s">
        <v>18</v>
      </c>
      <c r="B19" s="12" t="s">
        <v>19</v>
      </c>
      <c r="C19" s="13">
        <v>0</v>
      </c>
    </row>
    <row r="20" spans="1:3" ht="12.75">
      <c r="A20" s="11" t="s">
        <v>20</v>
      </c>
      <c r="B20" s="12" t="s">
        <v>21</v>
      </c>
      <c r="C20" s="13">
        <v>680000</v>
      </c>
    </row>
    <row r="21" spans="1:3" ht="12.75">
      <c r="A21" s="11" t="s">
        <v>22</v>
      </c>
      <c r="B21" s="12" t="s">
        <v>23</v>
      </c>
      <c r="C21" s="13">
        <v>170000</v>
      </c>
    </row>
    <row r="22" spans="1:3" ht="12.75">
      <c r="A22" s="11" t="s">
        <v>24</v>
      </c>
      <c r="B22" s="12" t="s">
        <v>25</v>
      </c>
      <c r="C22" s="13">
        <v>0</v>
      </c>
    </row>
    <row r="23" spans="1:3" ht="12.75">
      <c r="A23" s="11" t="s">
        <v>26</v>
      </c>
      <c r="B23" s="12" t="s">
        <v>27</v>
      </c>
      <c r="C23" s="13">
        <v>200000</v>
      </c>
    </row>
    <row r="24" spans="1:3" ht="12.75">
      <c r="A24" s="11" t="s">
        <v>28</v>
      </c>
      <c r="B24" s="12" t="s">
        <v>29</v>
      </c>
      <c r="C24" s="13">
        <v>0</v>
      </c>
    </row>
    <row r="25" spans="1:3" ht="13.5" thickBot="1">
      <c r="A25" s="11" t="s">
        <v>30</v>
      </c>
      <c r="B25" s="12" t="s">
        <v>31</v>
      </c>
      <c r="C25" s="13">
        <v>0</v>
      </c>
    </row>
    <row r="26" spans="1:3" ht="13.5" thickBot="1">
      <c r="A26" s="14"/>
      <c r="B26" s="15" t="s">
        <v>32</v>
      </c>
      <c r="C26" s="16">
        <f>SUM(C19:C25)+C12+C15+C18</f>
        <v>38456850</v>
      </c>
    </row>
    <row r="28" spans="1:3" ht="20.25">
      <c r="A28" s="53"/>
      <c r="B28" s="53"/>
      <c r="C28" s="53"/>
    </row>
    <row r="31" ht="13.5" thickBot="1"/>
    <row r="32" spans="1:3" ht="12.75">
      <c r="A32" s="2" t="s">
        <v>1</v>
      </c>
      <c r="B32" s="3" t="s">
        <v>2</v>
      </c>
      <c r="C32" s="4" t="s">
        <v>3</v>
      </c>
    </row>
    <row r="33" spans="1:3" ht="13.5" thickBot="1">
      <c r="A33" s="5"/>
      <c r="B33" s="6"/>
      <c r="C33" s="7" t="s">
        <v>4</v>
      </c>
    </row>
    <row r="34" spans="1:3" ht="12.75">
      <c r="A34" s="11" t="s">
        <v>33</v>
      </c>
      <c r="B34" s="12" t="s">
        <v>34</v>
      </c>
      <c r="C34" s="13">
        <v>5400</v>
      </c>
    </row>
    <row r="35" spans="1:3" ht="12.75">
      <c r="A35" s="11" t="s">
        <v>35</v>
      </c>
      <c r="B35" s="12" t="s">
        <v>36</v>
      </c>
      <c r="C35" s="13">
        <v>0</v>
      </c>
    </row>
    <row r="36" spans="1:3" ht="12.75">
      <c r="A36" s="11" t="s">
        <v>37</v>
      </c>
      <c r="B36" s="12" t="s">
        <v>38</v>
      </c>
      <c r="C36" s="13">
        <v>0</v>
      </c>
    </row>
    <row r="37" spans="1:3" ht="12.75">
      <c r="A37" s="11" t="s">
        <v>39</v>
      </c>
      <c r="B37" s="12" t="s">
        <v>40</v>
      </c>
      <c r="C37" s="13">
        <v>196267</v>
      </c>
    </row>
    <row r="38" spans="1:3" ht="12.75">
      <c r="A38" s="11" t="s">
        <v>41</v>
      </c>
      <c r="B38" s="12" t="s">
        <v>42</v>
      </c>
      <c r="C38" s="13">
        <v>286000</v>
      </c>
    </row>
    <row r="39" spans="1:3" ht="12.75">
      <c r="A39" s="11" t="s">
        <v>43</v>
      </c>
      <c r="B39" s="12" t="s">
        <v>44</v>
      </c>
      <c r="C39" s="13">
        <v>0</v>
      </c>
    </row>
    <row r="40" spans="1:3" ht="12.75">
      <c r="A40" s="11" t="s">
        <v>45</v>
      </c>
      <c r="B40" s="12" t="s">
        <v>46</v>
      </c>
      <c r="C40" s="13">
        <v>0</v>
      </c>
    </row>
    <row r="41" spans="1:3" ht="12.75">
      <c r="A41" s="11" t="s">
        <v>47</v>
      </c>
      <c r="B41" s="12" t="s">
        <v>48</v>
      </c>
      <c r="C41" s="13">
        <v>0</v>
      </c>
    </row>
    <row r="42" spans="1:3" ht="12.75">
      <c r="A42" s="11" t="s">
        <v>49</v>
      </c>
      <c r="B42" s="12" t="s">
        <v>50</v>
      </c>
      <c r="C42" s="13">
        <v>0</v>
      </c>
    </row>
    <row r="43" spans="1:3" ht="13.5" thickBot="1">
      <c r="A43" s="11" t="s">
        <v>51</v>
      </c>
      <c r="B43" s="12" t="s">
        <v>52</v>
      </c>
      <c r="C43" s="13">
        <v>0</v>
      </c>
    </row>
    <row r="44" spans="1:3" ht="13.5" thickBot="1">
      <c r="A44" s="14"/>
      <c r="B44" s="15" t="s">
        <v>53</v>
      </c>
      <c r="C44" s="16">
        <f>SUM(C34:C43)</f>
        <v>487667</v>
      </c>
    </row>
    <row r="45" spans="1:3" ht="13.5" thickBot="1">
      <c r="A45" s="17"/>
      <c r="B45" s="18"/>
      <c r="C45" s="18"/>
    </row>
    <row r="46" spans="1:3" ht="12.75">
      <c r="A46" s="11" t="s">
        <v>54</v>
      </c>
      <c r="B46" s="12" t="s">
        <v>55</v>
      </c>
      <c r="C46" s="13">
        <v>0</v>
      </c>
    </row>
    <row r="47" spans="1:3" ht="12.75">
      <c r="A47" s="11" t="s">
        <v>56</v>
      </c>
      <c r="B47" s="12" t="s">
        <v>57</v>
      </c>
      <c r="C47" s="13">
        <v>0</v>
      </c>
    </row>
    <row r="48" spans="1:3" ht="13.5" thickBot="1">
      <c r="A48" s="11" t="s">
        <v>58</v>
      </c>
      <c r="B48" s="12" t="s">
        <v>59</v>
      </c>
      <c r="C48" s="13">
        <v>0</v>
      </c>
    </row>
    <row r="49" spans="1:3" ht="13.5" thickBot="1">
      <c r="A49" s="14"/>
      <c r="B49" s="15" t="s">
        <v>60</v>
      </c>
      <c r="C49" s="16">
        <v>0</v>
      </c>
    </row>
    <row r="50" spans="1:3" ht="13.5" thickBot="1">
      <c r="A50" s="8"/>
      <c r="B50" s="9" t="s">
        <v>61</v>
      </c>
      <c r="C50" s="10">
        <f>C26+C44+C49</f>
        <v>38944517</v>
      </c>
    </row>
    <row r="52" spans="1:3" ht="20.25">
      <c r="A52" s="53"/>
      <c r="B52" s="53"/>
      <c r="C52" s="53"/>
    </row>
    <row r="55" ht="13.5" thickBot="1">
      <c r="C55" s="19" t="s">
        <v>0</v>
      </c>
    </row>
    <row r="56" spans="1:3" ht="12.75">
      <c r="A56" s="2" t="s">
        <v>1</v>
      </c>
      <c r="B56" s="3" t="s">
        <v>2</v>
      </c>
      <c r="C56" s="4" t="s">
        <v>3</v>
      </c>
    </row>
    <row r="57" spans="1:3" ht="13.5" thickBot="1">
      <c r="A57" s="5"/>
      <c r="B57" s="6"/>
      <c r="C57" s="7" t="s">
        <v>4</v>
      </c>
    </row>
    <row r="58" spans="1:3" ht="12.75">
      <c r="A58" s="11" t="s">
        <v>62</v>
      </c>
      <c r="B58" s="12" t="s">
        <v>63</v>
      </c>
      <c r="C58" s="49">
        <v>166231</v>
      </c>
    </row>
    <row r="59" spans="1:3" ht="12.75">
      <c r="A59" s="11" t="s">
        <v>64</v>
      </c>
      <c r="B59" s="12" t="s">
        <v>65</v>
      </c>
      <c r="C59" s="49">
        <v>-3565933.7</v>
      </c>
    </row>
    <row r="60" spans="1:3" ht="12.75">
      <c r="A60" s="11" t="s">
        <v>64</v>
      </c>
      <c r="B60" s="12" t="s">
        <v>66</v>
      </c>
      <c r="C60" s="13">
        <v>0</v>
      </c>
    </row>
    <row r="61" spans="1:3" ht="12.75">
      <c r="A61" s="11" t="s">
        <v>67</v>
      </c>
      <c r="B61" s="12" t="s">
        <v>68</v>
      </c>
      <c r="C61" s="13">
        <v>0</v>
      </c>
    </row>
    <row r="62" spans="1:3" ht="12.75">
      <c r="A62" s="11" t="s">
        <v>67</v>
      </c>
      <c r="B62" s="12" t="s">
        <v>69</v>
      </c>
      <c r="C62" s="13">
        <v>0</v>
      </c>
    </row>
    <row r="63" spans="1:3" ht="12.75">
      <c r="A63" s="11" t="s">
        <v>70</v>
      </c>
      <c r="B63" s="12" t="s">
        <v>71</v>
      </c>
      <c r="C63" s="13">
        <v>0</v>
      </c>
    </row>
    <row r="64" spans="1:3" ht="12.75">
      <c r="A64" s="11" t="s">
        <v>72</v>
      </c>
      <c r="B64" s="12" t="s">
        <v>73</v>
      </c>
      <c r="C64" s="13">
        <v>2924333</v>
      </c>
    </row>
    <row r="65" spans="1:3" ht="12.75">
      <c r="A65" s="11" t="s">
        <v>74</v>
      </c>
      <c r="B65" s="12" t="s">
        <v>75</v>
      </c>
      <c r="C65" s="13">
        <v>0</v>
      </c>
    </row>
    <row r="66" spans="1:3" ht="12.75">
      <c r="A66" s="11" t="s">
        <v>76</v>
      </c>
      <c r="B66" s="12" t="s">
        <v>77</v>
      </c>
      <c r="C66" s="13">
        <v>0</v>
      </c>
    </row>
    <row r="67" spans="1:3" ht="12.75">
      <c r="A67" s="11" t="s">
        <v>78</v>
      </c>
      <c r="B67" s="12" t="s">
        <v>79</v>
      </c>
      <c r="C67" s="13">
        <v>0</v>
      </c>
    </row>
    <row r="68" spans="1:3" ht="12.75">
      <c r="A68" s="11" t="s">
        <v>80</v>
      </c>
      <c r="B68" s="12" t="s">
        <v>81</v>
      </c>
      <c r="C68" s="13">
        <v>0</v>
      </c>
    </row>
    <row r="69" spans="1:3" ht="12.75">
      <c r="A69" s="11" t="s">
        <v>80</v>
      </c>
      <c r="B69" s="12" t="s">
        <v>82</v>
      </c>
      <c r="C69" s="13">
        <v>0</v>
      </c>
    </row>
    <row r="70" spans="1:3" ht="12.75">
      <c r="A70" s="11" t="s">
        <v>83</v>
      </c>
      <c r="B70" s="12" t="s">
        <v>84</v>
      </c>
      <c r="C70" s="13">
        <v>0</v>
      </c>
    </row>
    <row r="71" spans="1:3" ht="13.5" thickBot="1">
      <c r="A71" s="11" t="s">
        <v>85</v>
      </c>
      <c r="B71" s="12" t="s">
        <v>86</v>
      </c>
      <c r="C71" s="13">
        <v>0</v>
      </c>
    </row>
    <row r="72" spans="1:3" ht="13.5" thickBot="1">
      <c r="A72" s="14"/>
      <c r="B72" s="15" t="s">
        <v>87</v>
      </c>
      <c r="C72" s="52">
        <f>SUM(C58:C71)</f>
        <v>-475369.7000000002</v>
      </c>
    </row>
    <row r="73" spans="1:3" ht="13.5" thickBot="1">
      <c r="A73" s="8"/>
      <c r="B73" s="9" t="s">
        <v>88</v>
      </c>
      <c r="C73" s="10">
        <f>C50+C72</f>
        <v>38469147.3</v>
      </c>
    </row>
    <row r="74" spans="1:3" ht="13.5" thickBot="1">
      <c r="A74" s="8"/>
      <c r="B74" s="9" t="s">
        <v>89</v>
      </c>
      <c r="C74" s="10"/>
    </row>
    <row r="75" spans="1:3" ht="12.75">
      <c r="A75" s="11" t="s">
        <v>90</v>
      </c>
      <c r="B75" s="12" t="s">
        <v>91</v>
      </c>
      <c r="C75" s="49">
        <f>32360883.9-150000+44964</f>
        <v>32255847.9</v>
      </c>
    </row>
    <row r="76" spans="1:3" ht="13.5" thickBot="1">
      <c r="A76" s="11" t="s">
        <v>92</v>
      </c>
      <c r="B76" s="12" t="s">
        <v>93</v>
      </c>
      <c r="C76" s="49">
        <f>15277326+150000</f>
        <v>15427326</v>
      </c>
    </row>
    <row r="77" spans="1:3" ht="13.5" thickBot="1">
      <c r="A77" s="8"/>
      <c r="B77" s="9" t="s">
        <v>94</v>
      </c>
      <c r="C77" s="10">
        <f>SUM(C75:C76)</f>
        <v>47683173.9</v>
      </c>
    </row>
    <row r="78" spans="1:3" ht="13.5" thickBot="1">
      <c r="A78" s="8"/>
      <c r="B78" s="9" t="s">
        <v>95</v>
      </c>
      <c r="C78" s="10">
        <f>C73-C77</f>
        <v>-9214026.600000001</v>
      </c>
    </row>
    <row r="80" spans="1:3" ht="20.25">
      <c r="A80" s="53"/>
      <c r="B80" s="53"/>
      <c r="C80" s="53"/>
    </row>
    <row r="83" ht="13.5" thickBot="1"/>
    <row r="84" spans="1:3" ht="12.75">
      <c r="A84" s="2" t="s">
        <v>1</v>
      </c>
      <c r="B84" s="3" t="s">
        <v>2</v>
      </c>
      <c r="C84" s="4" t="s">
        <v>3</v>
      </c>
    </row>
    <row r="85" spans="1:3" ht="13.5" thickBot="1">
      <c r="A85" s="5"/>
      <c r="B85" s="6"/>
      <c r="C85" s="7" t="s">
        <v>4</v>
      </c>
    </row>
    <row r="86" spans="1:3" ht="12.75">
      <c r="A86" s="11" t="s">
        <v>96</v>
      </c>
      <c r="B86" s="12" t="s">
        <v>97</v>
      </c>
      <c r="C86" s="13">
        <v>0</v>
      </c>
    </row>
    <row r="87" spans="1:3" ht="12.75">
      <c r="A87" s="11" t="s">
        <v>98</v>
      </c>
      <c r="B87" s="12" t="s">
        <v>99</v>
      </c>
      <c r="C87" s="13">
        <v>0</v>
      </c>
    </row>
    <row r="88" spans="1:3" ht="12.75">
      <c r="A88" s="11" t="s">
        <v>100</v>
      </c>
      <c r="B88" s="12" t="s">
        <v>101</v>
      </c>
      <c r="C88" s="13">
        <v>1250000</v>
      </c>
    </row>
    <row r="89" spans="1:3" ht="12.75">
      <c r="A89" s="11" t="s">
        <v>102</v>
      </c>
      <c r="B89" s="12" t="s">
        <v>103</v>
      </c>
      <c r="C89" s="13">
        <v>-542369</v>
      </c>
    </row>
    <row r="90" spans="1:3" ht="12.75">
      <c r="A90" s="11" t="s">
        <v>104</v>
      </c>
      <c r="B90" s="12" t="s">
        <v>105</v>
      </c>
      <c r="C90" s="13">
        <v>10731800</v>
      </c>
    </row>
    <row r="91" spans="1:3" ht="12.75">
      <c r="A91" s="11" t="s">
        <v>104</v>
      </c>
      <c r="B91" s="12" t="s">
        <v>106</v>
      </c>
      <c r="C91" s="49">
        <f>-2105292.4-121267</f>
        <v>-2226559.4</v>
      </c>
    </row>
    <row r="92" spans="1:3" ht="12.75">
      <c r="A92" s="11" t="s">
        <v>104</v>
      </c>
      <c r="B92" s="12" t="s">
        <v>107</v>
      </c>
      <c r="C92" s="13">
        <f>SUM(C90:C91)</f>
        <v>8505240.6</v>
      </c>
    </row>
    <row r="93" spans="1:3" ht="12.75">
      <c r="A93" s="11" t="s">
        <v>108</v>
      </c>
      <c r="B93" s="12" t="s">
        <v>109</v>
      </c>
      <c r="C93" s="13">
        <v>1155</v>
      </c>
    </row>
    <row r="94" spans="1:3" ht="12.75">
      <c r="A94" s="11" t="s">
        <v>110</v>
      </c>
      <c r="B94" s="12" t="s">
        <v>111</v>
      </c>
      <c r="C94" s="13">
        <v>0</v>
      </c>
    </row>
    <row r="95" spans="1:3" ht="12.75">
      <c r="A95" s="11" t="s">
        <v>112</v>
      </c>
      <c r="B95" s="12" t="s">
        <v>113</v>
      </c>
      <c r="C95" s="13">
        <v>0</v>
      </c>
    </row>
    <row r="96" spans="1:3" ht="13.5" thickBot="1">
      <c r="A96" s="17"/>
      <c r="B96" s="18"/>
      <c r="C96" s="18"/>
    </row>
    <row r="97" spans="1:3" ht="13.5" thickBot="1">
      <c r="A97" s="8"/>
      <c r="B97" s="9" t="s">
        <v>114</v>
      </c>
      <c r="C97" s="10">
        <f>C86+C87+C88+C89+C92+C93</f>
        <v>9214026.6</v>
      </c>
    </row>
    <row r="98" spans="1:3" ht="13.5" thickBot="1">
      <c r="A98" s="17"/>
      <c r="B98" s="18"/>
      <c r="C98" s="18"/>
    </row>
    <row r="99" spans="1:3" ht="13.5" thickBot="1">
      <c r="A99" s="8"/>
      <c r="B99" s="9" t="s">
        <v>115</v>
      </c>
      <c r="C99" s="10">
        <f>C78+C97</f>
        <v>0</v>
      </c>
    </row>
  </sheetData>
  <mergeCells count="6">
    <mergeCell ref="A80:C80"/>
    <mergeCell ref="A4:C4"/>
    <mergeCell ref="A1:C1"/>
    <mergeCell ref="A3:C3"/>
    <mergeCell ref="A28:C28"/>
    <mergeCell ref="A52:C52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6">
      <selection activeCell="D33" sqref="D33"/>
    </sheetView>
  </sheetViews>
  <sheetFormatPr defaultColWidth="9.00390625" defaultRowHeight="12.75"/>
  <cols>
    <col min="1" max="1" width="10.625" style="0" customWidth="1"/>
    <col min="2" max="2" width="28.625" style="0" customWidth="1"/>
    <col min="3" max="3" width="19.375" style="0" customWidth="1"/>
    <col min="4" max="4" width="18.875" style="0" customWidth="1"/>
    <col min="5" max="5" width="26.125" style="0" customWidth="1"/>
  </cols>
  <sheetData>
    <row r="1" spans="1:6" ht="12.75">
      <c r="A1" s="59" t="s">
        <v>132</v>
      </c>
      <c r="B1" s="59"/>
      <c r="C1" s="59"/>
      <c r="D1" s="59"/>
      <c r="E1" s="59"/>
      <c r="F1" s="20"/>
    </row>
    <row r="2" spans="1:5" ht="12.75">
      <c r="A2" s="59"/>
      <c r="B2" s="59"/>
      <c r="C2" s="59"/>
      <c r="D2" s="59"/>
      <c r="E2" s="59"/>
    </row>
    <row r="3" spans="1:5" ht="12.75">
      <c r="A3" s="21"/>
      <c r="B3" s="21"/>
      <c r="C3" s="21"/>
      <c r="D3" s="21"/>
      <c r="E3" s="21"/>
    </row>
    <row r="4" spans="1:5" ht="12.75">
      <c r="A4" s="57" t="s">
        <v>133</v>
      </c>
      <c r="B4" s="57"/>
      <c r="C4" s="57"/>
      <c r="D4" s="57"/>
      <c r="E4" s="57"/>
    </row>
    <row r="5" spans="1:5" ht="13.5" thickBot="1">
      <c r="A5" s="21"/>
      <c r="B5" s="21"/>
      <c r="C5" s="21"/>
      <c r="D5" s="21"/>
      <c r="E5" s="22" t="s">
        <v>0</v>
      </c>
    </row>
    <row r="6" spans="1:5" ht="26.25" thickBot="1">
      <c r="A6" s="23" t="s">
        <v>118</v>
      </c>
      <c r="B6" s="23" t="s">
        <v>147</v>
      </c>
      <c r="C6" s="24" t="s">
        <v>146</v>
      </c>
      <c r="D6" s="24" t="s">
        <v>148</v>
      </c>
      <c r="E6" s="24" t="s">
        <v>149</v>
      </c>
    </row>
    <row r="7" spans="1:5" ht="12.75">
      <c r="A7" s="25" t="s">
        <v>119</v>
      </c>
      <c r="B7" s="37" t="s">
        <v>136</v>
      </c>
      <c r="C7" s="38">
        <v>0</v>
      </c>
      <c r="D7" s="38">
        <v>0</v>
      </c>
      <c r="E7" s="45">
        <f aca="true" t="shared" si="0" ref="E7:E16">SUM(C7:D7)</f>
        <v>0</v>
      </c>
    </row>
    <row r="8" spans="1:5" ht="12.75">
      <c r="A8" s="26" t="s">
        <v>120</v>
      </c>
      <c r="B8" s="39" t="s">
        <v>137</v>
      </c>
      <c r="C8" s="40">
        <v>400</v>
      </c>
      <c r="D8" s="40">
        <v>0</v>
      </c>
      <c r="E8" s="46">
        <f t="shared" si="0"/>
        <v>400</v>
      </c>
    </row>
    <row r="9" spans="1:5" ht="12.75">
      <c r="A9" s="26" t="s">
        <v>121</v>
      </c>
      <c r="B9" s="39" t="s">
        <v>138</v>
      </c>
      <c r="C9" s="40">
        <v>54000</v>
      </c>
      <c r="D9" s="40">
        <v>0</v>
      </c>
      <c r="E9" s="46">
        <f t="shared" si="0"/>
        <v>54000</v>
      </c>
    </row>
    <row r="10" spans="1:5" ht="12.75">
      <c r="A10" s="26" t="s">
        <v>122</v>
      </c>
      <c r="B10" s="39" t="s">
        <v>139</v>
      </c>
      <c r="C10" s="40">
        <v>0</v>
      </c>
      <c r="D10" s="40">
        <v>0</v>
      </c>
      <c r="E10" s="46">
        <f t="shared" si="0"/>
        <v>0</v>
      </c>
    </row>
    <row r="11" spans="1:5" ht="12.75">
      <c r="A11" s="26" t="s">
        <v>123</v>
      </c>
      <c r="B11" s="39" t="s">
        <v>140</v>
      </c>
      <c r="C11" s="40">
        <v>0</v>
      </c>
      <c r="D11" s="40">
        <v>0</v>
      </c>
      <c r="E11" s="46">
        <f t="shared" si="0"/>
        <v>0</v>
      </c>
    </row>
    <row r="12" spans="1:5" ht="12.75">
      <c r="A12" s="26" t="s">
        <v>124</v>
      </c>
      <c r="B12" s="39" t="s">
        <v>141</v>
      </c>
      <c r="C12" s="40">
        <v>500</v>
      </c>
      <c r="D12" s="40">
        <v>0</v>
      </c>
      <c r="E12" s="46">
        <f t="shared" si="0"/>
        <v>500</v>
      </c>
    </row>
    <row r="13" spans="1:5" ht="12.75">
      <c r="A13" s="26" t="s">
        <v>125</v>
      </c>
      <c r="B13" s="39" t="s">
        <v>142</v>
      </c>
      <c r="C13" s="40">
        <v>235000</v>
      </c>
      <c r="D13" s="40">
        <v>0</v>
      </c>
      <c r="E13" s="46">
        <f t="shared" si="0"/>
        <v>235000</v>
      </c>
    </row>
    <row r="14" spans="1:5" ht="12.75">
      <c r="A14" s="26" t="s">
        <v>126</v>
      </c>
      <c r="B14" s="39" t="s">
        <v>143</v>
      </c>
      <c r="C14" s="40">
        <v>2924333</v>
      </c>
      <c r="D14" s="40">
        <v>0</v>
      </c>
      <c r="E14" s="46">
        <f t="shared" si="0"/>
        <v>2924333</v>
      </c>
    </row>
    <row r="15" spans="1:5" ht="12.75">
      <c r="A15" s="26" t="s">
        <v>127</v>
      </c>
      <c r="B15" s="39" t="s">
        <v>144</v>
      </c>
      <c r="C15" s="40">
        <v>1500</v>
      </c>
      <c r="D15" s="40">
        <v>0</v>
      </c>
      <c r="E15" s="46">
        <f t="shared" si="0"/>
        <v>1500</v>
      </c>
    </row>
    <row r="16" spans="1:5" ht="13.5" thickBot="1">
      <c r="A16" s="27" t="s">
        <v>128</v>
      </c>
      <c r="B16" s="41" t="s">
        <v>145</v>
      </c>
      <c r="C16" s="42">
        <v>35087183.3</v>
      </c>
      <c r="D16" s="50">
        <v>166231</v>
      </c>
      <c r="E16" s="46">
        <f t="shared" si="0"/>
        <v>35253414.3</v>
      </c>
    </row>
    <row r="17" spans="1:5" ht="13.5" thickBot="1">
      <c r="A17" s="28"/>
      <c r="B17" s="29"/>
      <c r="C17" s="29"/>
      <c r="D17" s="29"/>
      <c r="E17" s="47"/>
    </row>
    <row r="18" spans="1:5" ht="13.5" thickBot="1">
      <c r="A18" s="31" t="s">
        <v>129</v>
      </c>
      <c r="B18" s="44"/>
      <c r="C18" s="43">
        <f>SUM(C7:C16)</f>
        <v>38302916.3</v>
      </c>
      <c r="D18" s="48">
        <f>SUM(D7:D16)</f>
        <v>166231</v>
      </c>
      <c r="E18" s="48">
        <f>SUM(E7:E16)</f>
        <v>38469147.3</v>
      </c>
    </row>
    <row r="19" spans="1:5" ht="12.75">
      <c r="A19" s="30"/>
      <c r="B19" s="30"/>
      <c r="C19" s="30"/>
      <c r="D19" s="30"/>
      <c r="E19" s="30"/>
    </row>
    <row r="20" spans="1:5" ht="12.75">
      <c r="A20" s="30"/>
      <c r="B20" s="30"/>
      <c r="C20" s="30"/>
      <c r="D20" s="30"/>
      <c r="E20" s="30"/>
    </row>
    <row r="21" spans="1:5" ht="12.75">
      <c r="A21" s="58" t="s">
        <v>91</v>
      </c>
      <c r="B21" s="58"/>
      <c r="C21" s="58"/>
      <c r="D21" s="58"/>
      <c r="E21" s="58"/>
    </row>
    <row r="22" spans="1:5" ht="13.5" thickBot="1">
      <c r="A22" s="30"/>
      <c r="B22" s="30"/>
      <c r="C22" s="30"/>
      <c r="D22" s="30"/>
      <c r="E22" s="22" t="s">
        <v>0</v>
      </c>
    </row>
    <row r="23" spans="1:5" ht="26.25" thickBot="1">
      <c r="A23" s="23" t="s">
        <v>118</v>
      </c>
      <c r="B23" s="23" t="s">
        <v>147</v>
      </c>
      <c r="C23" s="24" t="s">
        <v>146</v>
      </c>
      <c r="D23" s="24" t="s">
        <v>148</v>
      </c>
      <c r="E23" s="24" t="s">
        <v>149</v>
      </c>
    </row>
    <row r="24" spans="1:5" ht="12.75">
      <c r="A24" s="25" t="s">
        <v>119</v>
      </c>
      <c r="B24" s="37" t="s">
        <v>136</v>
      </c>
      <c r="C24" s="38">
        <v>341999</v>
      </c>
      <c r="D24" s="38">
        <v>0</v>
      </c>
      <c r="E24" s="46">
        <f aca="true" t="shared" si="1" ref="E24:E33">SUM(C24:D24)</f>
        <v>341999</v>
      </c>
    </row>
    <row r="25" spans="1:5" ht="12.75">
      <c r="A25" s="26" t="s">
        <v>120</v>
      </c>
      <c r="B25" s="39" t="s">
        <v>137</v>
      </c>
      <c r="C25" s="40">
        <v>1554159.5</v>
      </c>
      <c r="D25" s="40">
        <v>0</v>
      </c>
      <c r="E25" s="46">
        <f t="shared" si="1"/>
        <v>1554159.5</v>
      </c>
    </row>
    <row r="26" spans="1:5" ht="12.75">
      <c r="A26" s="26" t="s">
        <v>121</v>
      </c>
      <c r="B26" s="39" t="s">
        <v>138</v>
      </c>
      <c r="C26" s="40">
        <v>11142541</v>
      </c>
      <c r="D26" s="40">
        <v>0</v>
      </c>
      <c r="E26" s="46">
        <f t="shared" si="1"/>
        <v>11142541</v>
      </c>
    </row>
    <row r="27" spans="1:5" ht="12.75">
      <c r="A27" s="26" t="s">
        <v>122</v>
      </c>
      <c r="B27" s="39" t="s">
        <v>139</v>
      </c>
      <c r="C27" s="40">
        <v>8398289.6</v>
      </c>
      <c r="D27" s="40">
        <v>0</v>
      </c>
      <c r="E27" s="46">
        <f t="shared" si="1"/>
        <v>8398289.6</v>
      </c>
    </row>
    <row r="28" spans="1:5" ht="12.75">
      <c r="A28" s="26" t="s">
        <v>123</v>
      </c>
      <c r="B28" s="39" t="s">
        <v>140</v>
      </c>
      <c r="C28" s="40">
        <v>1159675.9</v>
      </c>
      <c r="D28" s="40">
        <v>5821</v>
      </c>
      <c r="E28" s="46">
        <f t="shared" si="1"/>
        <v>1165496.9</v>
      </c>
    </row>
    <row r="29" spans="1:5" ht="12.75">
      <c r="A29" s="26" t="s">
        <v>124</v>
      </c>
      <c r="B29" s="39" t="s">
        <v>141</v>
      </c>
      <c r="C29" s="40">
        <v>1588836.9</v>
      </c>
      <c r="D29" s="40">
        <v>0</v>
      </c>
      <c r="E29" s="46">
        <f t="shared" si="1"/>
        <v>1588836.9</v>
      </c>
    </row>
    <row r="30" spans="1:5" ht="12.75">
      <c r="A30" s="26" t="s">
        <v>125</v>
      </c>
      <c r="B30" s="39" t="s">
        <v>142</v>
      </c>
      <c r="C30" s="40">
        <v>2022000</v>
      </c>
      <c r="D30" s="40">
        <v>0</v>
      </c>
      <c r="E30" s="46">
        <f t="shared" si="1"/>
        <v>2022000</v>
      </c>
    </row>
    <row r="31" spans="1:5" ht="12.75">
      <c r="A31" s="26" t="s">
        <v>126</v>
      </c>
      <c r="B31" s="39" t="s">
        <v>143</v>
      </c>
      <c r="C31" s="40">
        <v>554678</v>
      </c>
      <c r="D31" s="40">
        <v>0</v>
      </c>
      <c r="E31" s="46">
        <f t="shared" si="1"/>
        <v>554678</v>
      </c>
    </row>
    <row r="32" spans="1:5" ht="12.75">
      <c r="A32" s="26" t="s">
        <v>127</v>
      </c>
      <c r="B32" s="39" t="s">
        <v>144</v>
      </c>
      <c r="C32" s="40">
        <v>2796752</v>
      </c>
      <c r="D32" s="51">
        <v>39143</v>
      </c>
      <c r="E32" s="46">
        <f t="shared" si="1"/>
        <v>2835895</v>
      </c>
    </row>
    <row r="33" spans="1:5" ht="13.5" thickBot="1">
      <c r="A33" s="27" t="s">
        <v>128</v>
      </c>
      <c r="B33" s="41" t="s">
        <v>145</v>
      </c>
      <c r="C33" s="42">
        <v>2651952</v>
      </c>
      <c r="D33" s="42">
        <v>0</v>
      </c>
      <c r="E33" s="46">
        <f t="shared" si="1"/>
        <v>2651952</v>
      </c>
    </row>
    <row r="34" spans="1:5" ht="13.5" thickBot="1">
      <c r="A34" s="28"/>
      <c r="B34" s="29"/>
      <c r="C34" s="29"/>
      <c r="D34" s="29"/>
      <c r="E34" s="47"/>
    </row>
    <row r="35" spans="1:5" ht="13.5" thickBot="1">
      <c r="A35" s="31" t="s">
        <v>129</v>
      </c>
      <c r="B35" s="44"/>
      <c r="C35" s="43">
        <v>32210883.9</v>
      </c>
      <c r="D35" s="43">
        <f>SUM(D24:D33)</f>
        <v>44964</v>
      </c>
      <c r="E35" s="48">
        <f>SUM(E24:E33)</f>
        <v>32255847.9</v>
      </c>
    </row>
    <row r="36" spans="1:5" ht="12.75">
      <c r="A36" s="32"/>
      <c r="B36" s="32"/>
      <c r="C36" s="32"/>
      <c r="D36" s="32"/>
      <c r="E36" s="32"/>
    </row>
    <row r="37" spans="1:5" ht="12.75">
      <c r="A37" s="57" t="s">
        <v>93</v>
      </c>
      <c r="B37" s="57"/>
      <c r="C37" s="57"/>
      <c r="D37" s="57"/>
      <c r="E37" s="57"/>
    </row>
    <row r="38" spans="1:5" ht="13.5" thickBot="1">
      <c r="A38" s="21"/>
      <c r="B38" s="21"/>
      <c r="C38" s="21"/>
      <c r="D38" s="21"/>
      <c r="E38" s="22" t="s">
        <v>0</v>
      </c>
    </row>
    <row r="39" spans="1:5" ht="26.25" thickBot="1">
      <c r="A39" s="23" t="s">
        <v>118</v>
      </c>
      <c r="B39" s="23" t="s">
        <v>147</v>
      </c>
      <c r="C39" s="24" t="s">
        <v>146</v>
      </c>
      <c r="D39" s="24" t="s">
        <v>148</v>
      </c>
      <c r="E39" s="24" t="s">
        <v>149</v>
      </c>
    </row>
    <row r="40" spans="1:5" ht="12.75">
      <c r="A40" s="25" t="s">
        <v>119</v>
      </c>
      <c r="B40" s="37" t="s">
        <v>136</v>
      </c>
      <c r="C40" s="38">
        <v>154000</v>
      </c>
      <c r="D40" s="38">
        <v>0</v>
      </c>
      <c r="E40" s="46">
        <f aca="true" t="shared" si="2" ref="E40:E49">SUM(C40:D40)</f>
        <v>154000</v>
      </c>
    </row>
    <row r="41" spans="1:5" ht="12.75">
      <c r="A41" s="26" t="s">
        <v>120</v>
      </c>
      <c r="B41" s="39" t="s">
        <v>137</v>
      </c>
      <c r="C41" s="40">
        <v>2227590</v>
      </c>
      <c r="D41" s="40">
        <v>0</v>
      </c>
      <c r="E41" s="46">
        <f t="shared" si="2"/>
        <v>2227590</v>
      </c>
    </row>
    <row r="42" spans="1:5" ht="12.75">
      <c r="A42" s="26" t="s">
        <v>121</v>
      </c>
      <c r="B42" s="39" t="s">
        <v>138</v>
      </c>
      <c r="C42" s="40">
        <v>10985300</v>
      </c>
      <c r="D42" s="40">
        <v>0</v>
      </c>
      <c r="E42" s="46">
        <f t="shared" si="2"/>
        <v>10985300</v>
      </c>
    </row>
    <row r="43" spans="1:5" ht="12.75">
      <c r="A43" s="26" t="s">
        <v>122</v>
      </c>
      <c r="B43" s="39" t="s">
        <v>139</v>
      </c>
      <c r="C43" s="40">
        <v>412200</v>
      </c>
      <c r="D43" s="40">
        <v>0</v>
      </c>
      <c r="E43" s="46">
        <f t="shared" si="2"/>
        <v>412200</v>
      </c>
    </row>
    <row r="44" spans="1:5" ht="12.75">
      <c r="A44" s="26" t="s">
        <v>123</v>
      </c>
      <c r="B44" s="39" t="s">
        <v>140</v>
      </c>
      <c r="C44" s="40">
        <v>280500</v>
      </c>
      <c r="D44" s="40">
        <v>0</v>
      </c>
      <c r="E44" s="46">
        <f t="shared" si="2"/>
        <v>280500</v>
      </c>
    </row>
    <row r="45" spans="1:5" ht="12.75">
      <c r="A45" s="26" t="s">
        <v>124</v>
      </c>
      <c r="B45" s="39" t="s">
        <v>141</v>
      </c>
      <c r="C45" s="40">
        <v>231100</v>
      </c>
      <c r="D45" s="40">
        <v>0</v>
      </c>
      <c r="E45" s="46">
        <f t="shared" si="2"/>
        <v>231100</v>
      </c>
    </row>
    <row r="46" spans="1:5" ht="12.75">
      <c r="A46" s="26" t="s">
        <v>125</v>
      </c>
      <c r="B46" s="39" t="s">
        <v>142</v>
      </c>
      <c r="C46" s="40">
        <v>132500</v>
      </c>
      <c r="D46" s="40">
        <v>0</v>
      </c>
      <c r="E46" s="46">
        <f t="shared" si="2"/>
        <v>132500</v>
      </c>
    </row>
    <row r="47" spans="1:5" ht="12.75">
      <c r="A47" s="26" t="s">
        <v>126</v>
      </c>
      <c r="B47" s="39" t="s">
        <v>143</v>
      </c>
      <c r="C47" s="40">
        <v>397236</v>
      </c>
      <c r="D47" s="40">
        <v>0</v>
      </c>
      <c r="E47" s="46">
        <f t="shared" si="2"/>
        <v>397236</v>
      </c>
    </row>
    <row r="48" spans="1:5" ht="12.75">
      <c r="A48" s="26" t="s">
        <v>127</v>
      </c>
      <c r="B48" s="39" t="s">
        <v>144</v>
      </c>
      <c r="C48" s="40">
        <v>606900</v>
      </c>
      <c r="D48" s="40">
        <v>0</v>
      </c>
      <c r="E48" s="46">
        <f t="shared" si="2"/>
        <v>606900</v>
      </c>
    </row>
    <row r="49" spans="1:5" ht="13.5" thickBot="1">
      <c r="A49" s="27" t="s">
        <v>128</v>
      </c>
      <c r="B49" s="41" t="s">
        <v>145</v>
      </c>
      <c r="C49" s="42">
        <v>0</v>
      </c>
      <c r="D49" s="42">
        <v>0</v>
      </c>
      <c r="E49" s="46">
        <f t="shared" si="2"/>
        <v>0</v>
      </c>
    </row>
    <row r="50" spans="1:5" ht="13.5" thickBot="1">
      <c r="A50" s="28"/>
      <c r="B50" s="29"/>
      <c r="C50" s="29"/>
      <c r="D50" s="29"/>
      <c r="E50" s="47"/>
    </row>
    <row r="51" spans="1:5" ht="13.5" thickBot="1">
      <c r="A51" s="31" t="s">
        <v>129</v>
      </c>
      <c r="B51" s="44"/>
      <c r="C51" s="43">
        <v>15427326</v>
      </c>
      <c r="D51" s="48">
        <f>SUM(D40:D49)</f>
        <v>0</v>
      </c>
      <c r="E51" s="48">
        <f>SUM(E40:E49)</f>
        <v>15427326</v>
      </c>
    </row>
    <row r="52" spans="1:5" ht="12.75">
      <c r="A52" s="21"/>
      <c r="B52" s="21"/>
      <c r="C52" s="21"/>
      <c r="D52" s="21"/>
      <c r="E52" s="21"/>
    </row>
    <row r="53" spans="1:5" ht="12.75">
      <c r="A53" s="21"/>
      <c r="B53" s="21"/>
      <c r="C53" s="21"/>
      <c r="D53" s="21"/>
      <c r="E53" s="21"/>
    </row>
    <row r="54" spans="1:5" ht="12.75">
      <c r="A54" s="57" t="s">
        <v>134</v>
      </c>
      <c r="B54" s="57"/>
      <c r="C54" s="57"/>
      <c r="D54" s="57"/>
      <c r="E54" s="57"/>
    </row>
    <row r="55" spans="1:5" ht="13.5" thickBot="1">
      <c r="A55" s="21"/>
      <c r="B55" s="21"/>
      <c r="C55" s="21"/>
      <c r="D55" s="21"/>
      <c r="E55" s="22" t="s">
        <v>0</v>
      </c>
    </row>
    <row r="56" spans="1:5" ht="26.25" thickBot="1">
      <c r="A56" s="23" t="s">
        <v>118</v>
      </c>
      <c r="B56" s="23" t="s">
        <v>147</v>
      </c>
      <c r="C56" s="24" t="s">
        <v>146</v>
      </c>
      <c r="D56" s="24" t="s">
        <v>148</v>
      </c>
      <c r="E56" s="24" t="s">
        <v>149</v>
      </c>
    </row>
    <row r="57" spans="1:5" ht="12.75">
      <c r="A57" s="25" t="s">
        <v>119</v>
      </c>
      <c r="B57" s="37" t="s">
        <v>136</v>
      </c>
      <c r="C57" s="38">
        <v>495999</v>
      </c>
      <c r="D57" s="38">
        <f aca="true" t="shared" si="3" ref="D57:D66">D24+D40</f>
        <v>0</v>
      </c>
      <c r="E57" s="46">
        <f aca="true" t="shared" si="4" ref="E57:E66">SUM(C57:D57)</f>
        <v>495999</v>
      </c>
    </row>
    <row r="58" spans="1:5" ht="12.75">
      <c r="A58" s="26" t="s">
        <v>120</v>
      </c>
      <c r="B58" s="39" t="s">
        <v>137</v>
      </c>
      <c r="C58" s="40">
        <v>3781749.5</v>
      </c>
      <c r="D58" s="40">
        <f t="shared" si="3"/>
        <v>0</v>
      </c>
      <c r="E58" s="46">
        <f t="shared" si="4"/>
        <v>3781749.5</v>
      </c>
    </row>
    <row r="59" spans="1:5" ht="12.75">
      <c r="A59" s="26" t="s">
        <v>121</v>
      </c>
      <c r="B59" s="39" t="s">
        <v>138</v>
      </c>
      <c r="C59" s="40">
        <v>22127841</v>
      </c>
      <c r="D59" s="40">
        <f t="shared" si="3"/>
        <v>0</v>
      </c>
      <c r="E59" s="46">
        <f t="shared" si="4"/>
        <v>22127841</v>
      </c>
    </row>
    <row r="60" spans="1:5" ht="12.75">
      <c r="A60" s="26" t="s">
        <v>122</v>
      </c>
      <c r="B60" s="39" t="s">
        <v>139</v>
      </c>
      <c r="C60" s="40">
        <v>8810489.6</v>
      </c>
      <c r="D60" s="40">
        <f t="shared" si="3"/>
        <v>0</v>
      </c>
      <c r="E60" s="46">
        <f t="shared" si="4"/>
        <v>8810489.6</v>
      </c>
    </row>
    <row r="61" spans="1:5" ht="12.75">
      <c r="A61" s="26" t="s">
        <v>123</v>
      </c>
      <c r="B61" s="39" t="s">
        <v>140</v>
      </c>
      <c r="C61" s="40">
        <v>1440175.9</v>
      </c>
      <c r="D61" s="40">
        <f t="shared" si="3"/>
        <v>5821</v>
      </c>
      <c r="E61" s="46">
        <f t="shared" si="4"/>
        <v>1445996.9</v>
      </c>
    </row>
    <row r="62" spans="1:5" ht="12.75">
      <c r="A62" s="26" t="s">
        <v>124</v>
      </c>
      <c r="B62" s="39" t="s">
        <v>141</v>
      </c>
      <c r="C62" s="40">
        <v>1819936.9</v>
      </c>
      <c r="D62" s="40">
        <f t="shared" si="3"/>
        <v>0</v>
      </c>
      <c r="E62" s="46">
        <f t="shared" si="4"/>
        <v>1819936.9</v>
      </c>
    </row>
    <row r="63" spans="1:5" ht="12.75">
      <c r="A63" s="26" t="s">
        <v>125</v>
      </c>
      <c r="B63" s="39" t="s">
        <v>142</v>
      </c>
      <c r="C63" s="40">
        <v>2154500</v>
      </c>
      <c r="D63" s="40">
        <f t="shared" si="3"/>
        <v>0</v>
      </c>
      <c r="E63" s="46">
        <f t="shared" si="4"/>
        <v>2154500</v>
      </c>
    </row>
    <row r="64" spans="1:5" ht="12.75">
      <c r="A64" s="26" t="s">
        <v>126</v>
      </c>
      <c r="B64" s="39" t="s">
        <v>143</v>
      </c>
      <c r="C64" s="40">
        <v>951914</v>
      </c>
      <c r="D64" s="40">
        <f t="shared" si="3"/>
        <v>0</v>
      </c>
      <c r="E64" s="46">
        <f t="shared" si="4"/>
        <v>951914</v>
      </c>
    </row>
    <row r="65" spans="1:5" ht="12.75">
      <c r="A65" s="26" t="s">
        <v>127</v>
      </c>
      <c r="B65" s="39" t="s">
        <v>144</v>
      </c>
      <c r="C65" s="40">
        <v>3403652</v>
      </c>
      <c r="D65" s="51">
        <f t="shared" si="3"/>
        <v>39143</v>
      </c>
      <c r="E65" s="46">
        <f t="shared" si="4"/>
        <v>3442795</v>
      </c>
    </row>
    <row r="66" spans="1:5" ht="13.5" thickBot="1">
      <c r="A66" s="27" t="s">
        <v>128</v>
      </c>
      <c r="B66" s="41" t="s">
        <v>145</v>
      </c>
      <c r="C66" s="42">
        <v>2651952</v>
      </c>
      <c r="D66" s="42">
        <f t="shared" si="3"/>
        <v>0</v>
      </c>
      <c r="E66" s="46">
        <f t="shared" si="4"/>
        <v>2651952</v>
      </c>
    </row>
    <row r="67" spans="1:5" ht="13.5" thickBot="1">
      <c r="A67" s="28"/>
      <c r="B67" s="29"/>
      <c r="C67" s="29"/>
      <c r="D67" s="29"/>
      <c r="E67" s="47"/>
    </row>
    <row r="68" spans="1:5" ht="13.5" thickBot="1">
      <c r="A68" s="31" t="s">
        <v>129</v>
      </c>
      <c r="B68" s="44"/>
      <c r="C68" s="43">
        <v>47638209.9</v>
      </c>
      <c r="D68" s="48">
        <f>SUM(D57:D66)</f>
        <v>44964</v>
      </c>
      <c r="E68" s="48">
        <f>SUM(E57:E66)</f>
        <v>47683173.9</v>
      </c>
    </row>
    <row r="69" ht="13.5" thickBot="1"/>
    <row r="70" spans="1:5" ht="13.5" thickBot="1">
      <c r="A70" s="60" t="s">
        <v>130</v>
      </c>
      <c r="B70" s="61"/>
      <c r="C70" s="43">
        <f>C18-C68</f>
        <v>-9335293.600000001</v>
      </c>
      <c r="D70" s="43">
        <f>D18-D68</f>
        <v>121267</v>
      </c>
      <c r="E70" s="43">
        <f>E18-E68</f>
        <v>-9214026.600000001</v>
      </c>
    </row>
    <row r="71" spans="1:5" ht="12.75">
      <c r="A71" s="33"/>
      <c r="B71" s="33"/>
      <c r="C71" s="33"/>
      <c r="D71" s="33"/>
      <c r="E71" s="33"/>
    </row>
    <row r="72" spans="1:5" ht="12.75">
      <c r="A72" s="57" t="s">
        <v>135</v>
      </c>
      <c r="B72" s="57"/>
      <c r="C72" s="57"/>
      <c r="D72" s="57"/>
      <c r="E72" s="57"/>
    </row>
    <row r="73" spans="1:5" ht="13.5" thickBot="1">
      <c r="A73" s="21"/>
      <c r="B73" s="21"/>
      <c r="C73" s="21"/>
      <c r="D73" s="21"/>
      <c r="E73" s="22" t="s">
        <v>0</v>
      </c>
    </row>
    <row r="74" spans="1:5" ht="26.25" thickBot="1">
      <c r="A74" s="23" t="s">
        <v>118</v>
      </c>
      <c r="B74" s="23" t="s">
        <v>147</v>
      </c>
      <c r="C74" s="24" t="s">
        <v>146</v>
      </c>
      <c r="D74" s="24" t="s">
        <v>148</v>
      </c>
      <c r="E74" s="24" t="s">
        <v>149</v>
      </c>
    </row>
    <row r="75" spans="1:5" ht="12.75">
      <c r="A75" s="25" t="s">
        <v>119</v>
      </c>
      <c r="B75" s="37" t="s">
        <v>136</v>
      </c>
      <c r="C75" s="38">
        <v>4137</v>
      </c>
      <c r="D75" s="38">
        <v>0</v>
      </c>
      <c r="E75" s="46">
        <f aca="true" t="shared" si="5" ref="E75:E84">SUM(C75:D75)</f>
        <v>4137</v>
      </c>
    </row>
    <row r="76" spans="1:5" ht="12.75">
      <c r="A76" s="26" t="s">
        <v>120</v>
      </c>
      <c r="B76" s="39" t="s">
        <v>137</v>
      </c>
      <c r="C76" s="40">
        <v>353590</v>
      </c>
      <c r="D76" s="40">
        <v>0</v>
      </c>
      <c r="E76" s="46">
        <f t="shared" si="5"/>
        <v>353590</v>
      </c>
    </row>
    <row r="77" spans="1:5" ht="12.75">
      <c r="A77" s="26" t="s">
        <v>121</v>
      </c>
      <c r="B77" s="39" t="s">
        <v>138</v>
      </c>
      <c r="C77" s="40">
        <v>1107300</v>
      </c>
      <c r="D77" s="40">
        <v>0</v>
      </c>
      <c r="E77" s="46">
        <f t="shared" si="5"/>
        <v>1107300</v>
      </c>
    </row>
    <row r="78" spans="1:5" ht="12.75">
      <c r="A78" s="26" t="s">
        <v>122</v>
      </c>
      <c r="B78" s="39" t="s">
        <v>139</v>
      </c>
      <c r="C78" s="40">
        <v>7128793</v>
      </c>
      <c r="D78" s="40">
        <v>0</v>
      </c>
      <c r="E78" s="46">
        <f t="shared" si="5"/>
        <v>7128793</v>
      </c>
    </row>
    <row r="79" spans="1:5" ht="12.75">
      <c r="A79" s="26" t="s">
        <v>123</v>
      </c>
      <c r="B79" s="39" t="s">
        <v>140</v>
      </c>
      <c r="C79" s="40">
        <v>60500</v>
      </c>
      <c r="D79" s="40">
        <v>0</v>
      </c>
      <c r="E79" s="46">
        <f t="shared" si="5"/>
        <v>60500</v>
      </c>
    </row>
    <row r="80" spans="1:5" ht="12.75">
      <c r="A80" s="26" t="s">
        <v>124</v>
      </c>
      <c r="B80" s="39" t="s">
        <v>141</v>
      </c>
      <c r="C80" s="40">
        <v>74950</v>
      </c>
      <c r="D80" s="40">
        <v>0</v>
      </c>
      <c r="E80" s="46">
        <f t="shared" si="5"/>
        <v>74950</v>
      </c>
    </row>
    <row r="81" spans="1:5" ht="12.75">
      <c r="A81" s="26" t="s">
        <v>125</v>
      </c>
      <c r="B81" s="39" t="s">
        <v>142</v>
      </c>
      <c r="C81" s="40">
        <v>12500</v>
      </c>
      <c r="D81" s="40">
        <v>0</v>
      </c>
      <c r="E81" s="46">
        <f t="shared" si="5"/>
        <v>12500</v>
      </c>
    </row>
    <row r="82" spans="1:5" ht="12.75">
      <c r="A82" s="26" t="s">
        <v>126</v>
      </c>
      <c r="B82" s="39" t="s">
        <v>143</v>
      </c>
      <c r="C82" s="40">
        <v>56000</v>
      </c>
      <c r="D82" s="40">
        <v>0</v>
      </c>
      <c r="E82" s="46">
        <f t="shared" si="5"/>
        <v>56000</v>
      </c>
    </row>
    <row r="83" spans="1:5" ht="12.75">
      <c r="A83" s="26" t="s">
        <v>127</v>
      </c>
      <c r="B83" s="39" t="s">
        <v>144</v>
      </c>
      <c r="C83" s="40">
        <v>101900</v>
      </c>
      <c r="D83" s="40">
        <v>0</v>
      </c>
      <c r="E83" s="46">
        <f t="shared" si="5"/>
        <v>101900</v>
      </c>
    </row>
    <row r="84" spans="1:5" ht="13.5" thickBot="1">
      <c r="A84" s="27" t="s">
        <v>128</v>
      </c>
      <c r="B84" s="41" t="s">
        <v>145</v>
      </c>
      <c r="C84" s="42">
        <v>3087422</v>
      </c>
      <c r="D84" s="50">
        <v>-121267</v>
      </c>
      <c r="E84" s="46">
        <f t="shared" si="5"/>
        <v>2966155</v>
      </c>
    </row>
    <row r="85" spans="1:5" ht="13.5" thickBot="1">
      <c r="A85" s="28"/>
      <c r="B85" s="29"/>
      <c r="C85" s="29"/>
      <c r="D85" s="29" t="s">
        <v>151</v>
      </c>
      <c r="E85" s="47"/>
    </row>
    <row r="86" spans="1:5" ht="13.5" thickBot="1">
      <c r="A86" s="31" t="s">
        <v>129</v>
      </c>
      <c r="B86" s="44"/>
      <c r="C86" s="43">
        <v>11987092</v>
      </c>
      <c r="D86" s="48">
        <f>SUM(D75:D84)</f>
        <v>-121267</v>
      </c>
      <c r="E86" s="48">
        <f>SUM(E75:E84)</f>
        <v>11865825</v>
      </c>
    </row>
    <row r="87" spans="1:5" ht="12.75">
      <c r="A87" s="30"/>
      <c r="B87" s="30"/>
      <c r="C87" s="30"/>
      <c r="D87" s="30"/>
      <c r="E87" s="30"/>
    </row>
    <row r="88" spans="1:5" ht="12.75">
      <c r="A88" s="30"/>
      <c r="B88" s="30"/>
      <c r="C88" s="30"/>
      <c r="D88" s="30"/>
      <c r="E88" s="30"/>
    </row>
    <row r="89" spans="1:5" ht="12.75">
      <c r="A89" s="58" t="s">
        <v>150</v>
      </c>
      <c r="B89" s="58"/>
      <c r="C89" s="58"/>
      <c r="D89" s="58"/>
      <c r="E89" s="58"/>
    </row>
    <row r="90" spans="1:5" ht="13.5" thickBot="1">
      <c r="A90" s="30"/>
      <c r="B90" s="30"/>
      <c r="C90" s="30"/>
      <c r="D90" s="30"/>
      <c r="E90" s="22" t="s">
        <v>0</v>
      </c>
    </row>
    <row r="91" spans="1:5" ht="26.25" thickBot="1">
      <c r="A91" s="23" t="s">
        <v>118</v>
      </c>
      <c r="B91" s="23" t="s">
        <v>147</v>
      </c>
      <c r="C91" s="24" t="s">
        <v>146</v>
      </c>
      <c r="D91" s="24" t="s">
        <v>148</v>
      </c>
      <c r="E91" s="24" t="s">
        <v>149</v>
      </c>
    </row>
    <row r="92" spans="1:5" ht="12.75">
      <c r="A92" s="25" t="s">
        <v>119</v>
      </c>
      <c r="B92" s="37" t="s">
        <v>136</v>
      </c>
      <c r="C92" s="38">
        <v>4137</v>
      </c>
      <c r="D92" s="38">
        <v>0</v>
      </c>
      <c r="E92" s="46">
        <f aca="true" t="shared" si="6" ref="E92:E101">SUM(C92:D92)</f>
        <v>4137</v>
      </c>
    </row>
    <row r="93" spans="1:5" ht="12.75">
      <c r="A93" s="26" t="s">
        <v>120</v>
      </c>
      <c r="B93" s="39" t="s">
        <v>137</v>
      </c>
      <c r="C93" s="40">
        <v>0</v>
      </c>
      <c r="D93" s="40">
        <v>0</v>
      </c>
      <c r="E93" s="46">
        <f t="shared" si="6"/>
        <v>0</v>
      </c>
    </row>
    <row r="94" spans="1:5" ht="12.75">
      <c r="A94" s="26" t="s">
        <v>121</v>
      </c>
      <c r="B94" s="39" t="s">
        <v>138</v>
      </c>
      <c r="C94" s="40">
        <v>0</v>
      </c>
      <c r="D94" s="40">
        <v>0</v>
      </c>
      <c r="E94" s="46">
        <f t="shared" si="6"/>
        <v>0</v>
      </c>
    </row>
    <row r="95" spans="1:5" ht="12.75">
      <c r="A95" s="26" t="s">
        <v>122</v>
      </c>
      <c r="B95" s="39" t="s">
        <v>139</v>
      </c>
      <c r="C95" s="40">
        <v>0</v>
      </c>
      <c r="D95" s="40">
        <v>0</v>
      </c>
      <c r="E95" s="46">
        <f t="shared" si="6"/>
        <v>0</v>
      </c>
    </row>
    <row r="96" spans="1:5" ht="12.75">
      <c r="A96" s="26" t="s">
        <v>123</v>
      </c>
      <c r="B96" s="39" t="s">
        <v>140</v>
      </c>
      <c r="C96" s="40">
        <v>0</v>
      </c>
      <c r="D96" s="40">
        <v>0</v>
      </c>
      <c r="E96" s="46">
        <f t="shared" si="6"/>
        <v>0</v>
      </c>
    </row>
    <row r="97" spans="1:5" ht="12.75">
      <c r="A97" s="26" t="s">
        <v>124</v>
      </c>
      <c r="B97" s="39" t="s">
        <v>141</v>
      </c>
      <c r="C97" s="40">
        <v>0</v>
      </c>
      <c r="D97" s="40">
        <v>0</v>
      </c>
      <c r="E97" s="46">
        <f t="shared" si="6"/>
        <v>0</v>
      </c>
    </row>
    <row r="98" spans="1:5" ht="12.75">
      <c r="A98" s="26" t="s">
        <v>125</v>
      </c>
      <c r="B98" s="39" t="s">
        <v>142</v>
      </c>
      <c r="C98" s="40">
        <v>0</v>
      </c>
      <c r="D98" s="40">
        <v>0</v>
      </c>
      <c r="E98" s="46">
        <f t="shared" si="6"/>
        <v>0</v>
      </c>
    </row>
    <row r="99" spans="1:5" ht="12.75">
      <c r="A99" s="26" t="s">
        <v>126</v>
      </c>
      <c r="B99" s="39" t="s">
        <v>143</v>
      </c>
      <c r="C99" s="40">
        <v>0</v>
      </c>
      <c r="D99" s="40">
        <v>0</v>
      </c>
      <c r="E99" s="46">
        <f t="shared" si="6"/>
        <v>0</v>
      </c>
    </row>
    <row r="100" spans="1:5" ht="12.75">
      <c r="A100" s="26" t="s">
        <v>127</v>
      </c>
      <c r="B100" s="39" t="s">
        <v>144</v>
      </c>
      <c r="C100" s="40">
        <v>0</v>
      </c>
      <c r="D100" s="40">
        <v>0</v>
      </c>
      <c r="E100" s="46">
        <f t="shared" si="6"/>
        <v>0</v>
      </c>
    </row>
    <row r="101" spans="1:5" ht="13.5" thickBot="1">
      <c r="A101" s="27" t="s">
        <v>128</v>
      </c>
      <c r="B101" s="41" t="s">
        <v>145</v>
      </c>
      <c r="C101" s="42">
        <v>2647661.4</v>
      </c>
      <c r="D101" s="42">
        <v>0</v>
      </c>
      <c r="E101" s="46">
        <f t="shared" si="6"/>
        <v>2647661.4</v>
      </c>
    </row>
    <row r="102" spans="1:5" ht="13.5" thickBot="1">
      <c r="A102" s="28"/>
      <c r="B102" s="29"/>
      <c r="C102" s="29"/>
      <c r="D102" s="29"/>
      <c r="E102" s="47"/>
    </row>
    <row r="103" spans="1:5" ht="13.5" thickBot="1">
      <c r="A103" s="31" t="s">
        <v>129</v>
      </c>
      <c r="B103" s="44"/>
      <c r="C103" s="43">
        <v>2651798.4</v>
      </c>
      <c r="D103" s="48">
        <f>SUM(D92:D101)</f>
        <v>0</v>
      </c>
      <c r="E103" s="48">
        <f>SUM(E92:E101)</f>
        <v>2651798.4</v>
      </c>
    </row>
    <row r="104" spans="1:5" ht="13.5" thickBot="1">
      <c r="A104" s="21"/>
      <c r="B104" s="21"/>
      <c r="C104" s="21"/>
      <c r="D104" s="21"/>
      <c r="E104" s="21"/>
    </row>
    <row r="105" spans="1:5" ht="13.5" thickBot="1">
      <c r="A105" s="34" t="s">
        <v>131</v>
      </c>
      <c r="B105" s="35"/>
      <c r="C105" s="43">
        <f>C86-C103</f>
        <v>9335293.6</v>
      </c>
      <c r="D105" s="43">
        <f>D86-D103</f>
        <v>-121267</v>
      </c>
      <c r="E105" s="43">
        <f>E86-E103</f>
        <v>9214026.6</v>
      </c>
    </row>
    <row r="106" spans="1:5" ht="12.75">
      <c r="A106" s="36"/>
      <c r="B106" s="36"/>
      <c r="C106" s="36"/>
      <c r="D106" s="36"/>
      <c r="E106" s="36"/>
    </row>
  </sheetData>
  <mergeCells count="8">
    <mergeCell ref="A54:E54"/>
    <mergeCell ref="A72:E72"/>
    <mergeCell ref="A89:E89"/>
    <mergeCell ref="A1:E2"/>
    <mergeCell ref="A4:E4"/>
    <mergeCell ref="A21:E21"/>
    <mergeCell ref="A37:E37"/>
    <mergeCell ref="A70:B70"/>
  </mergeCells>
  <printOptions horizontalCentered="1"/>
  <pageMargins left="0.7874015748031497" right="0.7874015748031497" top="0.7874015748031497" bottom="0.8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Goth Jiří</dc:creator>
  <cp:keywords/>
  <dc:description/>
  <cp:lastModifiedBy>INF</cp:lastModifiedBy>
  <cp:lastPrinted>2010-02-25T10:47:18Z</cp:lastPrinted>
  <dcterms:created xsi:type="dcterms:W3CDTF">2001-10-24T13:08:44Z</dcterms:created>
  <dcterms:modified xsi:type="dcterms:W3CDTF">2010-02-26T08:05:35Z</dcterms:modified>
  <cp:category/>
  <cp:version/>
  <cp:contentType/>
  <cp:contentStatus/>
</cp:coreProperties>
</file>