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bilance" sheetId="1" r:id="rId1"/>
    <sheet name="rekapitulace výdajů" sheetId="2" r:id="rId2"/>
  </sheets>
  <definedNames>
    <definedName name="_xlnm.Print_Area" localSheetId="0">'bilance'!$A$1:$E$100</definedName>
  </definedNames>
  <calcPr fullCalcOnLoad="1"/>
</workbook>
</file>

<file path=xl/sharedStrings.xml><?xml version="1.0" encoding="utf-8"?>
<sst xmlns="http://schemas.openxmlformats.org/spreadsheetml/2006/main" count="250" uniqueCount="148">
  <si>
    <t>Položka</t>
  </si>
  <si>
    <t>Název seskupení položek</t>
  </si>
  <si>
    <t>v tis. Kč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</si>
  <si>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</si>
  <si>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</si>
  <si>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</si>
  <si>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</si>
  <si>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</si>
  <si>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</si>
  <si>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</si>
  <si>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</si>
  <si>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</si>
  <si>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</si>
  <si>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</si>
  <si>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</si>
  <si>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</si>
  <si>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</si>
  <si>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</si>
  <si>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</si>
  <si>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</si>
  <si>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</si>
  <si>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vybr.činností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</si>
  <si>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</si>
  <si>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</si>
  <si>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</si>
  <si>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</si>
  <si>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</si>
  <si>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</si>
  <si>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</si>
  <si>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</si>
  <si>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</si>
  <si>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</si>
  <si>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</si>
  <si>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</si>
  <si>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</si>
  <si>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</si>
  <si>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</si>
  <si>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</si>
  <si>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</si>
  <si>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</si>
  <si>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</si>
  <si>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</si>
  <si>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</si>
  <si>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</si>
  <si>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</si>
  <si>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</si>
  <si>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</si>
  <si>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</si>
  <si>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</si>
  <si>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</si>
  <si>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</si>
  <si>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</si>
  <si>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</si>
  <si>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</si>
  <si>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</si>
  <si>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</si>
  <si>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</si>
  <si>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</si>
  <si>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4121</t>
  </si>
  <si>
    <t>4122</t>
  </si>
  <si>
    <t>4129</t>
  </si>
  <si>
    <t>Převody z vlastních fondů hospodářské činnosti</t>
  </si>
  <si>
    <t>415X</t>
  </si>
  <si>
    <t>421X</t>
  </si>
  <si>
    <t>422X</t>
  </si>
  <si>
    <t>423X</t>
  </si>
  <si>
    <t>424X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</si>
  <si>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</si>
  <si>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</si>
  <si>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</si>
  <si>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</si>
  <si>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</si>
  <si>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</si>
  <si>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</si>
  <si>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</si>
  <si>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</si>
  <si>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</si>
  <si>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</si>
  <si>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</si>
  <si>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</si>
  <si>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</si>
  <si>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</si>
  <si>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</si>
  <si>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</si>
  <si>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</si>
  <si>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</si>
  <si>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</si>
  <si>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</si>
  <si>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</si>
  <si>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</si>
  <si>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</si>
  <si>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</si>
  <si>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</si>
  <si>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</si>
  <si>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Vlastní hl.m.</t>
  </si>
  <si>
    <t>Praha</t>
  </si>
  <si>
    <t>Soubor rozpočtů</t>
  </si>
  <si>
    <t>MČ hl.m.Prahy</t>
  </si>
  <si>
    <t>za hl.m.Praha</t>
  </si>
  <si>
    <t>CELKEM</t>
  </si>
  <si>
    <t>416X</t>
  </si>
  <si>
    <t>Odvody přebytků organizací s přímým vztahem</t>
  </si>
  <si>
    <t>Přijaté vratky transferů a ost.příjmy z fin.vyp.před.let</t>
  </si>
  <si>
    <t>Ostatní kapitálové příjmy</t>
  </si>
  <si>
    <t>Neinvest.přijaté transferyod veř.rozpočtů ústř.úrovně</t>
  </si>
  <si>
    <t>Neinvest.přijaté transfery od obcí - SR</t>
  </si>
  <si>
    <t>Neinvest.přijaté transfery od obcí - UR</t>
  </si>
  <si>
    <t>Neinvest.přijaté transfery od krajů - SR</t>
  </si>
  <si>
    <t>Neinvest.přijaté transfery od krajů - UR</t>
  </si>
  <si>
    <t>Neinvest.přijaté transfery od rozpočtů územní úrovně</t>
  </si>
  <si>
    <t>Neinvest.přijaté transfery za zahraničí</t>
  </si>
  <si>
    <t>Neinvest.přijaté transfery ze státních fin. aktiv</t>
  </si>
  <si>
    <t>Invest.přijaté transfery od veř. rozp. ústř. úrovně</t>
  </si>
  <si>
    <t>Inv.přijaté transfery od veř.rozp.územní úrovně - SR</t>
  </si>
  <si>
    <t>Inv.přijaté transfery od veř.rozp.územní úrovně - UR</t>
  </si>
  <si>
    <t>Inv.přijaté transfery ze zahraničí</t>
  </si>
  <si>
    <t>Inv.přijaté transfery ze státních fin.aktiv</t>
  </si>
  <si>
    <t>PŘIJATÉ TRANSFERY (součet za třídu 4)</t>
  </si>
  <si>
    <t>Kap.</t>
  </si>
  <si>
    <t>Text</t>
  </si>
  <si>
    <t>Vlastní hl.město</t>
  </si>
  <si>
    <t>za hl.m.Praha CELKEM</t>
  </si>
  <si>
    <t>KAPITÁLOVÉ VÝDAJE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</si>
  <si>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</si>
  <si>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</si>
  <si>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</si>
  <si>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</si>
  <si>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</si>
  <si>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</si>
  <si>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</si>
  <si>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</si>
  <si>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</si>
  <si>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06</t>
  </si>
  <si>
    <t>Kultura a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</si>
  <si>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</si>
  <si>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</si>
  <si>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</si>
  <si>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</si>
  <si>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</si>
  <si>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</si>
  <si>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</si>
  <si>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</si>
  <si>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</si>
  <si>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</si>
  <si>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Zdravotnictví a sociální oblast</t>
  </si>
  <si>
    <t xml:space="preserve"> BILANCE NÁVRHU ROZPOČTU NA ROK 2010</t>
  </si>
  <si>
    <t>REKAPITULACE  VÝDAJŮ NÁVRHU  ROZPOČTU  NA  ROK  2010</t>
  </si>
  <si>
    <t>Příloha č. 1 k usnesení ZHMP č. 38/2 ze dne 3.6.2010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</si>
</sst>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" fontId="2" fillId="0" borderId="20" xfId="0" applyNumberFormat="1" applyFont="1" applyBorder="1" applyAlignment="1">
      <alignment horizontal="left"/>
    </xf>
    <xf numFmtId="4" fontId="2" fillId="0" borderId="21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9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4" fontId="1" fillId="0" borderId="23" xfId="0" applyNumberFormat="1" applyFont="1" applyBorder="1" applyAlignment="1">
      <alignment horizontal="left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1" fillId="7" borderId="22" xfId="0" applyFont="1" applyFill="1" applyBorder="1" applyAlignment="1">
      <alignment horizontal="left"/>
    </xf>
    <xf numFmtId="4" fontId="1" fillId="7" borderId="23" xfId="0" applyNumberFormat="1" applyFont="1" applyFill="1" applyBorder="1" applyAlignment="1">
      <alignment horizontal="left"/>
    </xf>
    <xf numFmtId="4" fontId="1" fillId="7" borderId="26" xfId="0" applyNumberFormat="1" applyFont="1" applyFill="1" applyBorder="1" applyAlignment="1">
      <alignment horizontal="right"/>
    </xf>
    <xf numFmtId="4" fontId="1" fillId="7" borderId="23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49" fontId="2" fillId="0" borderId="34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4" fontId="2" fillId="0" borderId="3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39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30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27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7.75390625" style="0" customWidth="1"/>
    <col min="2" max="2" width="37.625" style="0" customWidth="1"/>
    <col min="3" max="3" width="14.125" style="0" customWidth="1"/>
    <col min="4" max="4" width="12.00390625" style="0" customWidth="1"/>
    <col min="5" max="5" width="14.375" style="0" customWidth="1"/>
    <col min="6" max="6" width="18.125" style="0" customWidth="1"/>
  </cols>
  <sheetData>
    <row r="1" spans="1:5" ht="12.75">
      <c r="A1" s="77" t="s">
        <v>147</v>
      </c>
      <c r="B1" s="77"/>
      <c r="C1" s="77"/>
      <c r="D1" s="77"/>
      <c r="E1" s="77"/>
    </row>
    <row r="2" spans="1:5" ht="12.75">
      <c r="A2" s="75"/>
      <c r="B2" s="75"/>
      <c r="C2" s="75"/>
      <c r="D2" s="75"/>
      <c r="E2" s="75"/>
    </row>
    <row r="3" spans="1:5" ht="12.75">
      <c r="A3" s="75"/>
      <c r="B3" s="75"/>
      <c r="C3" s="75"/>
      <c r="D3" s="75"/>
      <c r="E3" s="75"/>
    </row>
    <row r="4" spans="1:7" ht="12.75">
      <c r="A4" s="78" t="s">
        <v>145</v>
      </c>
      <c r="B4" s="78"/>
      <c r="C4" s="78"/>
      <c r="D4" s="78"/>
      <c r="E4" s="78"/>
      <c r="F4" s="2"/>
      <c r="G4" s="2"/>
    </row>
    <row r="5" spans="1:7" ht="12.75">
      <c r="A5" s="1"/>
      <c r="B5" s="1"/>
      <c r="C5" s="1"/>
      <c r="D5" s="1"/>
      <c r="E5" s="1"/>
      <c r="F5" s="2"/>
      <c r="G5" s="2"/>
    </row>
    <row r="6" spans="1:7" ht="13.5" thickBot="1">
      <c r="A6" s="1"/>
      <c r="B6" s="1"/>
      <c r="C6" s="1"/>
      <c r="D6" s="1"/>
      <c r="E6" s="3" t="s">
        <v>2</v>
      </c>
      <c r="F6" s="2"/>
      <c r="G6" s="2"/>
    </row>
    <row r="7" spans="1:7" ht="12.75">
      <c r="A7" s="4" t="s">
        <v>0</v>
      </c>
      <c r="B7" s="5" t="s">
        <v>1</v>
      </c>
      <c r="C7" s="6" t="s">
        <v>96</v>
      </c>
      <c r="D7" s="5" t="s">
        <v>94</v>
      </c>
      <c r="E7" s="5" t="s">
        <v>96</v>
      </c>
      <c r="F7" s="2"/>
      <c r="G7" s="2"/>
    </row>
    <row r="8" spans="1:7" ht="12.75">
      <c r="A8" s="7"/>
      <c r="B8" s="8"/>
      <c r="C8" s="9" t="s">
        <v>98</v>
      </c>
      <c r="D8" s="8" t="s">
        <v>95</v>
      </c>
      <c r="E8" s="10" t="s">
        <v>97</v>
      </c>
      <c r="F8" s="2"/>
      <c r="G8" s="2"/>
    </row>
    <row r="9" spans="1:7" ht="13.5" thickBot="1">
      <c r="A9" s="11"/>
      <c r="B9" s="12"/>
      <c r="C9" s="13" t="s">
        <v>99</v>
      </c>
      <c r="D9" s="12"/>
      <c r="E9" s="14"/>
      <c r="F9" s="2"/>
      <c r="G9" s="2"/>
    </row>
    <row r="10" spans="1:7" ht="13.5" thickBot="1">
      <c r="A10" s="31"/>
      <c r="B10" s="32" t="s">
        <v>3</v>
      </c>
      <c r="C10" s="33"/>
      <c r="D10" s="32"/>
      <c r="E10" s="32"/>
      <c r="F10" s="2"/>
      <c r="G10" s="2"/>
    </row>
    <row r="11" spans="1:7" ht="12.75">
      <c r="A11" s="15" t="s">
        <v>4</v>
      </c>
      <c r="B11" s="16" t="s">
        <v>5</v>
      </c>
      <c r="C11" s="68">
        <f aca="true" t="shared" si="0" ref="C11:C26">SUM(D11:E11)</f>
        <v>340000</v>
      </c>
      <c r="D11" s="17">
        <v>340000</v>
      </c>
      <c r="E11" s="17">
        <v>0</v>
      </c>
      <c r="F11" s="18"/>
      <c r="G11" s="2"/>
    </row>
    <row r="12" spans="1:7" ht="12.75">
      <c r="A12" s="15" t="s">
        <v>4</v>
      </c>
      <c r="B12" s="16" t="s">
        <v>6</v>
      </c>
      <c r="C12" s="74">
        <f t="shared" si="0"/>
        <v>8870000</v>
      </c>
      <c r="D12" s="17">
        <v>8870000</v>
      </c>
      <c r="E12" s="17">
        <v>0</v>
      </c>
      <c r="F12" s="2"/>
      <c r="G12" s="2"/>
    </row>
    <row r="13" spans="1:7" ht="12.75">
      <c r="A13" s="15"/>
      <c r="B13" s="16" t="s">
        <v>7</v>
      </c>
      <c r="C13" s="74">
        <f t="shared" si="0"/>
        <v>9210000</v>
      </c>
      <c r="D13" s="17">
        <f>SUM(D11:D12)</f>
        <v>9210000</v>
      </c>
      <c r="E13" s="17">
        <v>0</v>
      </c>
      <c r="F13" s="2"/>
      <c r="G13" s="18"/>
    </row>
    <row r="14" spans="1:7" ht="12.75">
      <c r="A14" s="15" t="s">
        <v>8</v>
      </c>
      <c r="B14" s="16" t="s">
        <v>9</v>
      </c>
      <c r="C14" s="74">
        <f t="shared" si="0"/>
        <v>350000</v>
      </c>
      <c r="D14" s="17">
        <v>350000</v>
      </c>
      <c r="E14" s="17">
        <v>0</v>
      </c>
      <c r="F14" s="2"/>
      <c r="G14" s="2"/>
    </row>
    <row r="15" spans="1:7" ht="12.75">
      <c r="A15" s="15" t="s">
        <v>8</v>
      </c>
      <c r="B15" s="16" t="s">
        <v>10</v>
      </c>
      <c r="C15" s="74">
        <f t="shared" si="0"/>
        <v>9050000</v>
      </c>
      <c r="D15" s="17">
        <v>9050000</v>
      </c>
      <c r="E15" s="17">
        <v>0</v>
      </c>
      <c r="F15" s="2"/>
      <c r="G15" s="2"/>
    </row>
    <row r="16" spans="1:7" ht="12.75">
      <c r="A16" s="15"/>
      <c r="B16" s="16" t="s">
        <v>11</v>
      </c>
      <c r="C16" s="74">
        <f t="shared" si="0"/>
        <v>9400000</v>
      </c>
      <c r="D16" s="17">
        <f>SUM(D14:D15)</f>
        <v>9400000</v>
      </c>
      <c r="E16" s="17">
        <f>SUM(E14:E15)</f>
        <v>0</v>
      </c>
      <c r="F16" s="2"/>
      <c r="G16" s="18"/>
    </row>
    <row r="17" spans="1:7" ht="12.75">
      <c r="A17" s="15" t="s">
        <v>12</v>
      </c>
      <c r="B17" s="16" t="s">
        <v>13</v>
      </c>
      <c r="C17" s="74">
        <f t="shared" si="0"/>
        <v>750000</v>
      </c>
      <c r="D17" s="17">
        <v>750000</v>
      </c>
      <c r="E17" s="17">
        <v>0</v>
      </c>
      <c r="F17" s="2"/>
      <c r="G17" s="2"/>
    </row>
    <row r="18" spans="1:7" ht="12.75">
      <c r="A18" s="15" t="s">
        <v>12</v>
      </c>
      <c r="B18" s="16" t="s">
        <v>14</v>
      </c>
      <c r="C18" s="74">
        <f t="shared" si="0"/>
        <v>18046850</v>
      </c>
      <c r="D18" s="17">
        <v>18046850</v>
      </c>
      <c r="E18" s="17">
        <v>0</v>
      </c>
      <c r="F18" s="2"/>
      <c r="G18" s="2"/>
    </row>
    <row r="19" spans="1:7" ht="12.75">
      <c r="A19" s="15"/>
      <c r="B19" s="16" t="s">
        <v>15</v>
      </c>
      <c r="C19" s="74">
        <f t="shared" si="0"/>
        <v>18796850</v>
      </c>
      <c r="D19" s="17">
        <f>SUM(D17:D18)</f>
        <v>18796850</v>
      </c>
      <c r="E19" s="17">
        <f>SUM(E17:E18)</f>
        <v>0</v>
      </c>
      <c r="F19" s="2"/>
      <c r="G19" s="18"/>
    </row>
    <row r="20" spans="1:7" ht="12.75">
      <c r="A20" s="15" t="s">
        <v>16</v>
      </c>
      <c r="B20" s="16" t="s">
        <v>17</v>
      </c>
      <c r="C20" s="74">
        <f t="shared" si="0"/>
        <v>0</v>
      </c>
      <c r="D20" s="17">
        <v>0</v>
      </c>
      <c r="E20" s="17">
        <v>0</v>
      </c>
      <c r="F20" s="2"/>
      <c r="G20" s="2"/>
    </row>
    <row r="21" spans="1:7" ht="12.75">
      <c r="A21" s="15" t="s">
        <v>18</v>
      </c>
      <c r="B21" s="16" t="s">
        <v>19</v>
      </c>
      <c r="C21" s="74">
        <f t="shared" si="0"/>
        <v>680140</v>
      </c>
      <c r="D21" s="17">
        <v>680000</v>
      </c>
      <c r="E21" s="17">
        <v>140</v>
      </c>
      <c r="F21" s="18"/>
      <c r="G21" s="2"/>
    </row>
    <row r="22" spans="1:7" ht="12.75">
      <c r="A22" s="15" t="s">
        <v>20</v>
      </c>
      <c r="B22" s="16" t="s">
        <v>21</v>
      </c>
      <c r="C22" s="74">
        <f t="shared" si="0"/>
        <v>634612.2</v>
      </c>
      <c r="D22" s="17">
        <v>170000</v>
      </c>
      <c r="E22" s="17">
        <v>464612.2</v>
      </c>
      <c r="F22" s="18"/>
      <c r="G22" s="2"/>
    </row>
    <row r="23" spans="1:7" ht="12.75">
      <c r="A23" s="15" t="s">
        <v>22</v>
      </c>
      <c r="B23" s="16" t="s">
        <v>23</v>
      </c>
      <c r="C23" s="74">
        <f t="shared" si="0"/>
        <v>108665.3</v>
      </c>
      <c r="D23" s="17">
        <v>0</v>
      </c>
      <c r="E23" s="17">
        <v>108665.3</v>
      </c>
      <c r="F23" s="2"/>
      <c r="G23" s="2"/>
    </row>
    <row r="24" spans="1:7" ht="12.75">
      <c r="A24" s="15" t="s">
        <v>24</v>
      </c>
      <c r="B24" s="16" t="s">
        <v>25</v>
      </c>
      <c r="C24" s="74">
        <f t="shared" si="0"/>
        <v>449500</v>
      </c>
      <c r="D24" s="17">
        <v>200000</v>
      </c>
      <c r="E24" s="17">
        <v>249500</v>
      </c>
      <c r="F24" s="18"/>
      <c r="G24" s="2"/>
    </row>
    <row r="25" spans="1:7" ht="12.75">
      <c r="A25" s="15" t="s">
        <v>26</v>
      </c>
      <c r="B25" s="16" t="s">
        <v>27</v>
      </c>
      <c r="C25" s="74">
        <f t="shared" si="0"/>
        <v>733078</v>
      </c>
      <c r="D25" s="17">
        <v>0</v>
      </c>
      <c r="E25" s="17">
        <v>733078</v>
      </c>
      <c r="F25" s="2"/>
      <c r="G25" s="2"/>
    </row>
    <row r="26" spans="1:7" ht="13.5" thickBot="1">
      <c r="A26" s="15" t="s">
        <v>28</v>
      </c>
      <c r="B26" s="16" t="s">
        <v>29</v>
      </c>
      <c r="C26" s="37">
        <f t="shared" si="0"/>
        <v>0</v>
      </c>
      <c r="D26" s="17">
        <v>0</v>
      </c>
      <c r="E26" s="17">
        <v>0</v>
      </c>
      <c r="F26" s="2"/>
      <c r="G26" s="2"/>
    </row>
    <row r="27" spans="1:7" ht="13.5" thickBot="1">
      <c r="A27" s="20"/>
      <c r="B27" s="21" t="s">
        <v>30</v>
      </c>
      <c r="C27" s="23">
        <f>SUM(C20:C26)+C13+C16+C19</f>
        <v>40012845.5</v>
      </c>
      <c r="D27" s="23">
        <f>SUM(D20:D26)+D13+D16+D19</f>
        <v>38456850</v>
      </c>
      <c r="E27" s="23">
        <f>SUM(E20:E26)+E13+E16+E19</f>
        <v>1555995.5</v>
      </c>
      <c r="F27" s="18"/>
      <c r="G27" s="18"/>
    </row>
    <row r="28" spans="1:7" ht="12.75">
      <c r="A28" s="2"/>
      <c r="B28" s="18"/>
      <c r="C28" s="24"/>
      <c r="D28" s="18"/>
      <c r="E28" s="18"/>
      <c r="F28" s="2"/>
      <c r="G28" s="2"/>
    </row>
    <row r="29" spans="1:9" ht="13.5" thickBot="1">
      <c r="A29" s="76" t="s">
        <v>2</v>
      </c>
      <c r="B29" s="76"/>
      <c r="C29" s="76"/>
      <c r="D29" s="76"/>
      <c r="E29" s="76"/>
      <c r="F29" s="2"/>
      <c r="G29" s="2"/>
      <c r="I29" s="42"/>
    </row>
    <row r="30" spans="1:7" ht="12.75">
      <c r="A30" s="4" t="s">
        <v>0</v>
      </c>
      <c r="B30" s="5" t="s">
        <v>1</v>
      </c>
      <c r="C30" s="6" t="s">
        <v>96</v>
      </c>
      <c r="D30" s="5" t="s">
        <v>94</v>
      </c>
      <c r="E30" s="5" t="s">
        <v>96</v>
      </c>
      <c r="F30" s="2"/>
      <c r="G30" s="2"/>
    </row>
    <row r="31" spans="1:7" ht="12.75">
      <c r="A31" s="7"/>
      <c r="B31" s="8"/>
      <c r="C31" s="9" t="s">
        <v>98</v>
      </c>
      <c r="D31" s="8" t="s">
        <v>95</v>
      </c>
      <c r="E31" s="10" t="s">
        <v>97</v>
      </c>
      <c r="F31" s="2"/>
      <c r="G31" s="2"/>
    </row>
    <row r="32" spans="1:7" ht="13.5" thickBot="1">
      <c r="A32" s="11"/>
      <c r="B32" s="12"/>
      <c r="C32" s="13" t="s">
        <v>99</v>
      </c>
      <c r="D32" s="12"/>
      <c r="E32" s="14"/>
      <c r="F32" s="2"/>
      <c r="G32" s="2"/>
    </row>
    <row r="33" spans="1:7" ht="12.75">
      <c r="A33" s="15" t="s">
        <v>31</v>
      </c>
      <c r="B33" s="25" t="s">
        <v>32</v>
      </c>
      <c r="C33" s="26">
        <f aca="true" t="shared" si="1" ref="C33:C42">SUM(D33:E33)</f>
        <v>26648</v>
      </c>
      <c r="D33" s="17">
        <v>5400</v>
      </c>
      <c r="E33" s="17">
        <v>21248</v>
      </c>
      <c r="F33" s="18"/>
      <c r="G33" s="2"/>
    </row>
    <row r="34" spans="1:7" ht="12.75">
      <c r="A34" s="15" t="s">
        <v>33</v>
      </c>
      <c r="B34" s="25" t="s">
        <v>101</v>
      </c>
      <c r="C34" s="26">
        <f t="shared" si="1"/>
        <v>5374.1</v>
      </c>
      <c r="D34" s="17">
        <v>0</v>
      </c>
      <c r="E34" s="17">
        <v>5374.1</v>
      </c>
      <c r="F34" s="2"/>
      <c r="G34" s="2"/>
    </row>
    <row r="35" spans="1:7" ht="12.75">
      <c r="A35" s="15" t="s">
        <v>34</v>
      </c>
      <c r="B35" s="25" t="s">
        <v>35</v>
      </c>
      <c r="C35" s="26">
        <f t="shared" si="1"/>
        <v>0</v>
      </c>
      <c r="D35" s="17">
        <v>0</v>
      </c>
      <c r="E35" s="17">
        <v>0</v>
      </c>
      <c r="F35" s="2"/>
      <c r="G35" s="2"/>
    </row>
    <row r="36" spans="1:7" ht="12.75">
      <c r="A36" s="15" t="s">
        <v>36</v>
      </c>
      <c r="B36" s="25" t="s">
        <v>37</v>
      </c>
      <c r="C36" s="26">
        <f t="shared" si="1"/>
        <v>335268.5</v>
      </c>
      <c r="D36" s="17">
        <v>196267</v>
      </c>
      <c r="E36" s="17">
        <v>139001.5</v>
      </c>
      <c r="F36" s="18"/>
      <c r="G36" s="2"/>
    </row>
    <row r="37" spans="1:7" ht="12.75">
      <c r="A37" s="15" t="s">
        <v>38</v>
      </c>
      <c r="B37" s="25" t="s">
        <v>39</v>
      </c>
      <c r="C37" s="26">
        <f t="shared" si="1"/>
        <v>309966.5</v>
      </c>
      <c r="D37" s="17">
        <v>286000</v>
      </c>
      <c r="E37" s="17">
        <v>23966.5</v>
      </c>
      <c r="F37" s="18"/>
      <c r="G37" s="2"/>
    </row>
    <row r="38" spans="1:7" ht="12.75">
      <c r="A38" s="15" t="s">
        <v>40</v>
      </c>
      <c r="B38" s="25" t="s">
        <v>102</v>
      </c>
      <c r="C38" s="26">
        <f t="shared" si="1"/>
        <v>0</v>
      </c>
      <c r="D38" s="17">
        <v>0</v>
      </c>
      <c r="E38" s="17">
        <v>0</v>
      </c>
      <c r="F38" s="2"/>
      <c r="G38" s="2"/>
    </row>
    <row r="39" spans="1:7" ht="12.75">
      <c r="A39" s="15" t="s">
        <v>41</v>
      </c>
      <c r="B39" s="25" t="s">
        <v>42</v>
      </c>
      <c r="C39" s="26">
        <f t="shared" si="1"/>
        <v>0</v>
      </c>
      <c r="D39" s="17">
        <v>0</v>
      </c>
      <c r="E39" s="17">
        <v>0</v>
      </c>
      <c r="F39" s="2"/>
      <c r="G39" s="2"/>
    </row>
    <row r="40" spans="1:7" ht="12.75">
      <c r="A40" s="15" t="s">
        <v>43</v>
      </c>
      <c r="B40" s="25" t="s">
        <v>44</v>
      </c>
      <c r="C40" s="26">
        <f t="shared" si="1"/>
        <v>31569.7</v>
      </c>
      <c r="D40" s="17">
        <v>0</v>
      </c>
      <c r="E40" s="17">
        <v>31569.7</v>
      </c>
      <c r="F40" s="2"/>
      <c r="G40" s="2"/>
    </row>
    <row r="41" spans="1:7" ht="12.75">
      <c r="A41" s="15" t="s">
        <v>45</v>
      </c>
      <c r="B41" s="25" t="s">
        <v>46</v>
      </c>
      <c r="C41" s="26">
        <f t="shared" si="1"/>
        <v>1606</v>
      </c>
      <c r="D41" s="17">
        <v>0</v>
      </c>
      <c r="E41" s="17">
        <v>1606</v>
      </c>
      <c r="F41" s="2"/>
      <c r="G41" s="2"/>
    </row>
    <row r="42" spans="1:7" ht="13.5" thickBot="1">
      <c r="A42" s="15" t="s">
        <v>47</v>
      </c>
      <c r="B42" s="25" t="s">
        <v>48</v>
      </c>
      <c r="C42" s="26">
        <f t="shared" si="1"/>
        <v>40700</v>
      </c>
      <c r="D42" s="17">
        <v>0</v>
      </c>
      <c r="E42" s="17">
        <v>40700</v>
      </c>
      <c r="F42" s="2"/>
      <c r="G42" s="2"/>
    </row>
    <row r="43" spans="1:7" ht="13.5" thickBot="1">
      <c r="A43" s="20"/>
      <c r="B43" s="21" t="s">
        <v>49</v>
      </c>
      <c r="C43" s="27">
        <f>SUM(C33:C42)</f>
        <v>751132.7999999999</v>
      </c>
      <c r="D43" s="27">
        <f>SUM(D33:D42)</f>
        <v>487667</v>
      </c>
      <c r="E43" s="27">
        <f>SUM(E33:E42)</f>
        <v>263465.80000000005</v>
      </c>
      <c r="F43" s="18"/>
      <c r="G43" s="18"/>
    </row>
    <row r="44" spans="1:7" ht="13.5" thickBot="1">
      <c r="A44" s="28"/>
      <c r="B44" s="29"/>
      <c r="C44" s="29"/>
      <c r="D44" s="30"/>
      <c r="E44" s="30"/>
      <c r="F44" s="2"/>
      <c r="G44" s="2"/>
    </row>
    <row r="45" spans="1:7" ht="12.75">
      <c r="A45" s="15" t="s">
        <v>50</v>
      </c>
      <c r="B45" s="25" t="s">
        <v>51</v>
      </c>
      <c r="C45" s="26">
        <f>SUM(D45:E45)</f>
        <v>0</v>
      </c>
      <c r="D45" s="17">
        <v>0</v>
      </c>
      <c r="E45" s="17">
        <v>0</v>
      </c>
      <c r="F45" s="2"/>
      <c r="G45" s="2"/>
    </row>
    <row r="46" spans="1:7" ht="12.75">
      <c r="A46" s="15" t="s">
        <v>52</v>
      </c>
      <c r="B46" s="25" t="s">
        <v>103</v>
      </c>
      <c r="C46" s="26">
        <f>SUM(D46:E46)</f>
        <v>6288.8</v>
      </c>
      <c r="D46" s="17">
        <v>0</v>
      </c>
      <c r="E46" s="17">
        <v>6288.8</v>
      </c>
      <c r="F46" s="2"/>
      <c r="G46" s="2"/>
    </row>
    <row r="47" spans="1:7" ht="13.5" thickBot="1">
      <c r="A47" s="15" t="s">
        <v>53</v>
      </c>
      <c r="B47" s="25" t="s">
        <v>54</v>
      </c>
      <c r="C47" s="26">
        <f>SUM(D47:E47)</f>
        <v>0</v>
      </c>
      <c r="D47" s="17">
        <v>0</v>
      </c>
      <c r="E47" s="17">
        <v>0</v>
      </c>
      <c r="F47" s="2"/>
      <c r="G47" s="2"/>
    </row>
    <row r="48" spans="1:7" ht="13.5" thickBot="1">
      <c r="A48" s="20"/>
      <c r="B48" s="21" t="s">
        <v>55</v>
      </c>
      <c r="C48" s="27">
        <f>SUM(C45:C47)</f>
        <v>6288.8</v>
      </c>
      <c r="D48" s="27">
        <f>SUM(D45:D47)</f>
        <v>0</v>
      </c>
      <c r="E48" s="27">
        <f>SUM(E45:E47)</f>
        <v>6288.8</v>
      </c>
      <c r="F48" s="2"/>
      <c r="G48" s="2"/>
    </row>
    <row r="49" spans="1:7" ht="13.5" thickBot="1">
      <c r="A49" s="31"/>
      <c r="B49" s="32" t="s">
        <v>56</v>
      </c>
      <c r="C49" s="33">
        <f>C27+C43+C48</f>
        <v>40770267.099999994</v>
      </c>
      <c r="D49" s="33">
        <f>D27+D43+D48</f>
        <v>38944517</v>
      </c>
      <c r="E49" s="33">
        <f>E27+E43+E48</f>
        <v>1825750.1</v>
      </c>
      <c r="F49" s="18"/>
      <c r="G49" s="2"/>
    </row>
    <row r="59" spans="1:5" ht="13.5" thickBot="1">
      <c r="A59" s="76" t="s">
        <v>2</v>
      </c>
      <c r="B59" s="76"/>
      <c r="C59" s="76"/>
      <c r="D59" s="76"/>
      <c r="E59" s="76"/>
    </row>
    <row r="60" spans="1:5" ht="12.75">
      <c r="A60" s="4" t="s">
        <v>0</v>
      </c>
      <c r="B60" s="5" t="s">
        <v>1</v>
      </c>
      <c r="C60" s="6" t="s">
        <v>96</v>
      </c>
      <c r="D60" s="5" t="s">
        <v>94</v>
      </c>
      <c r="E60" s="5" t="s">
        <v>96</v>
      </c>
    </row>
    <row r="61" spans="1:5" ht="12.75">
      <c r="A61" s="7"/>
      <c r="B61" s="8"/>
      <c r="C61" s="9" t="s">
        <v>98</v>
      </c>
      <c r="D61" s="8" t="s">
        <v>95</v>
      </c>
      <c r="E61" s="10" t="s">
        <v>97</v>
      </c>
    </row>
    <row r="62" spans="1:6" ht="13.5" thickBot="1">
      <c r="A62" s="11"/>
      <c r="B62" s="12"/>
      <c r="C62" s="13" t="s">
        <v>99</v>
      </c>
      <c r="D62" s="12"/>
      <c r="E62" s="14"/>
      <c r="F62" s="71"/>
    </row>
    <row r="63" spans="1:5" ht="12.75">
      <c r="A63" s="15" t="s">
        <v>57</v>
      </c>
      <c r="B63" s="25" t="s">
        <v>104</v>
      </c>
      <c r="C63" s="26">
        <f aca="true" t="shared" si="2" ref="C63:C76">SUM(D63:E63)</f>
        <v>1129803</v>
      </c>
      <c r="D63" s="17">
        <v>166231</v>
      </c>
      <c r="E63" s="17">
        <v>963572</v>
      </c>
    </row>
    <row r="64" spans="1:5" ht="12.75">
      <c r="A64" s="15" t="s">
        <v>58</v>
      </c>
      <c r="B64" s="25" t="s">
        <v>105</v>
      </c>
      <c r="C64" s="26">
        <f t="shared" si="2"/>
        <v>3506</v>
      </c>
      <c r="D64" s="17">
        <v>-3565933.7</v>
      </c>
      <c r="E64" s="17">
        <v>3569439.7</v>
      </c>
    </row>
    <row r="65" spans="1:5" ht="12.75">
      <c r="A65" s="15" t="s">
        <v>58</v>
      </c>
      <c r="B65" s="25" t="s">
        <v>106</v>
      </c>
      <c r="C65" s="26">
        <f t="shared" si="2"/>
        <v>0</v>
      </c>
      <c r="D65" s="17">
        <v>0</v>
      </c>
      <c r="E65" s="17">
        <v>0</v>
      </c>
    </row>
    <row r="66" spans="1:5" ht="12.75">
      <c r="A66" s="15" t="s">
        <v>59</v>
      </c>
      <c r="B66" s="25" t="s">
        <v>107</v>
      </c>
      <c r="C66" s="26">
        <f t="shared" si="2"/>
        <v>0</v>
      </c>
      <c r="D66" s="17">
        <v>0</v>
      </c>
      <c r="E66" s="17">
        <v>0</v>
      </c>
    </row>
    <row r="67" spans="1:5" ht="12.75">
      <c r="A67" s="15" t="s">
        <v>59</v>
      </c>
      <c r="B67" s="25" t="s">
        <v>108</v>
      </c>
      <c r="C67" s="26">
        <f t="shared" si="2"/>
        <v>0</v>
      </c>
      <c r="D67" s="17">
        <v>0</v>
      </c>
      <c r="E67" s="17">
        <v>0</v>
      </c>
    </row>
    <row r="68" spans="1:5" ht="12.75">
      <c r="A68" s="15" t="s">
        <v>60</v>
      </c>
      <c r="B68" s="25" t="s">
        <v>109</v>
      </c>
      <c r="C68" s="26">
        <f t="shared" si="2"/>
        <v>-250</v>
      </c>
      <c r="D68" s="17">
        <v>0</v>
      </c>
      <c r="E68" s="17">
        <v>-250</v>
      </c>
    </row>
    <row r="69" spans="1:5" ht="12.75">
      <c r="A69" s="15">
        <v>4131.2</v>
      </c>
      <c r="B69" s="25" t="s">
        <v>61</v>
      </c>
      <c r="C69" s="26">
        <f t="shared" si="2"/>
        <v>7769425.4</v>
      </c>
      <c r="D69" s="17">
        <v>2924333</v>
      </c>
      <c r="E69" s="17">
        <v>4845092.4</v>
      </c>
    </row>
    <row r="70" spans="1:5" ht="12.75">
      <c r="A70" s="15" t="s">
        <v>62</v>
      </c>
      <c r="B70" s="25" t="s">
        <v>110</v>
      </c>
      <c r="C70" s="26">
        <f t="shared" si="2"/>
        <v>0</v>
      </c>
      <c r="D70" s="17">
        <v>0</v>
      </c>
      <c r="E70" s="17">
        <v>0</v>
      </c>
    </row>
    <row r="71" spans="1:5" ht="12.75">
      <c r="A71" s="15" t="s">
        <v>100</v>
      </c>
      <c r="B71" s="25" t="s">
        <v>111</v>
      </c>
      <c r="C71" s="26">
        <f t="shared" si="2"/>
        <v>0</v>
      </c>
      <c r="D71" s="17">
        <v>0</v>
      </c>
      <c r="E71" s="17">
        <v>0</v>
      </c>
    </row>
    <row r="72" spans="1:5" ht="12.75">
      <c r="A72" s="15" t="s">
        <v>63</v>
      </c>
      <c r="B72" s="25" t="s">
        <v>112</v>
      </c>
      <c r="C72" s="26">
        <f t="shared" si="2"/>
        <v>0</v>
      </c>
      <c r="D72" s="17">
        <v>0</v>
      </c>
      <c r="E72" s="17">
        <v>0</v>
      </c>
    </row>
    <row r="73" spans="1:5" ht="12.75">
      <c r="A73" s="15" t="s">
        <v>64</v>
      </c>
      <c r="B73" s="25" t="s">
        <v>113</v>
      </c>
      <c r="C73" s="26">
        <f t="shared" si="2"/>
        <v>0</v>
      </c>
      <c r="D73" s="17">
        <v>0</v>
      </c>
      <c r="E73" s="17">
        <v>0</v>
      </c>
    </row>
    <row r="74" spans="1:5" ht="12.75">
      <c r="A74" s="15" t="s">
        <v>64</v>
      </c>
      <c r="B74" s="25" t="s">
        <v>114</v>
      </c>
      <c r="C74" s="26">
        <f t="shared" si="2"/>
        <v>0</v>
      </c>
      <c r="D74" s="17">
        <v>0</v>
      </c>
      <c r="E74" s="17">
        <v>0</v>
      </c>
    </row>
    <row r="75" spans="1:5" ht="12.75">
      <c r="A75" s="15" t="s">
        <v>65</v>
      </c>
      <c r="B75" s="25" t="s">
        <v>115</v>
      </c>
      <c r="C75" s="26">
        <f t="shared" si="2"/>
        <v>0</v>
      </c>
      <c r="D75" s="17">
        <v>0</v>
      </c>
      <c r="E75" s="17">
        <v>0</v>
      </c>
    </row>
    <row r="76" spans="1:5" ht="13.5" thickBot="1">
      <c r="A76" s="15" t="s">
        <v>66</v>
      </c>
      <c r="B76" s="25" t="s">
        <v>116</v>
      </c>
      <c r="C76" s="26">
        <f t="shared" si="2"/>
        <v>0</v>
      </c>
      <c r="D76" s="17">
        <v>0</v>
      </c>
      <c r="E76" s="17">
        <v>0</v>
      </c>
    </row>
    <row r="77" spans="1:6" ht="13.5" thickBot="1">
      <c r="A77" s="20"/>
      <c r="B77" s="21" t="s">
        <v>117</v>
      </c>
      <c r="C77" s="27">
        <f>SUM(C63:C76)</f>
        <v>8902484.4</v>
      </c>
      <c r="D77" s="27">
        <f>SUM(D63:D76)</f>
        <v>-475369.7000000002</v>
      </c>
      <c r="E77" s="27">
        <f>SUM(E63:E76)</f>
        <v>9377854.100000001</v>
      </c>
      <c r="F77" s="72"/>
    </row>
    <row r="78" spans="1:6" ht="13.5" thickBot="1">
      <c r="A78" s="31"/>
      <c r="B78" s="32" t="s">
        <v>67</v>
      </c>
      <c r="C78" s="33">
        <f>C49+C77</f>
        <v>49672751.49999999</v>
      </c>
      <c r="D78" s="33">
        <f>D49+D77</f>
        <v>38469147.3</v>
      </c>
      <c r="E78" s="33">
        <f>E49+E77</f>
        <v>11203604.200000001</v>
      </c>
      <c r="F78" s="72"/>
    </row>
    <row r="79" spans="1:5" ht="13.5" thickBot="1">
      <c r="A79" s="31"/>
      <c r="B79" s="32" t="s">
        <v>68</v>
      </c>
      <c r="C79" s="33"/>
      <c r="D79" s="34"/>
      <c r="E79" s="34"/>
    </row>
    <row r="80" spans="1:6" ht="12.75">
      <c r="A80" s="15" t="s">
        <v>69</v>
      </c>
      <c r="B80" s="25" t="s">
        <v>70</v>
      </c>
      <c r="C80" s="26">
        <f>D80+E80</f>
        <v>40270959</v>
      </c>
      <c r="D80" s="17">
        <v>32255847.9</v>
      </c>
      <c r="E80" s="17">
        <v>8015111.1</v>
      </c>
      <c r="F80" s="72"/>
    </row>
    <row r="81" spans="1:6" ht="13.5" thickBot="1">
      <c r="A81" s="15" t="s">
        <v>71</v>
      </c>
      <c r="B81" s="25" t="s">
        <v>72</v>
      </c>
      <c r="C81" s="26">
        <f>D81+E81</f>
        <v>20720606.8</v>
      </c>
      <c r="D81" s="17">
        <v>15427326</v>
      </c>
      <c r="E81" s="17">
        <v>5293280.8</v>
      </c>
      <c r="F81" s="72"/>
    </row>
    <row r="82" spans="1:6" ht="13.5" thickBot="1">
      <c r="A82" s="31"/>
      <c r="B82" s="32" t="s">
        <v>73</v>
      </c>
      <c r="C82" s="34">
        <f>SUM(C80:C81)</f>
        <v>60991565.8</v>
      </c>
      <c r="D82" s="34">
        <f>SUM(D80:D81)</f>
        <v>47683173.9</v>
      </c>
      <c r="E82" s="34">
        <f>SUM(E80:E81)</f>
        <v>13308391.899999999</v>
      </c>
      <c r="F82" s="72"/>
    </row>
    <row r="83" spans="1:6" ht="13.5" thickBot="1">
      <c r="A83" s="31"/>
      <c r="B83" s="32" t="s">
        <v>74</v>
      </c>
      <c r="C83" s="33">
        <f>C78-C82</f>
        <v>-11318814.300000004</v>
      </c>
      <c r="D83" s="33">
        <f>D78-D82</f>
        <v>-9214026.600000001</v>
      </c>
      <c r="E83" s="33">
        <f>E78-E82</f>
        <v>-2104787.6999999974</v>
      </c>
      <c r="F83" s="72"/>
    </row>
    <row r="85" spans="1:5" ht="13.5" thickBot="1">
      <c r="A85" s="76" t="s">
        <v>2</v>
      </c>
      <c r="B85" s="76"/>
      <c r="C85" s="76"/>
      <c r="D85" s="76"/>
      <c r="E85" s="76"/>
    </row>
    <row r="86" spans="1:5" ht="12.75">
      <c r="A86" s="4" t="s">
        <v>0</v>
      </c>
      <c r="B86" s="5" t="s">
        <v>1</v>
      </c>
      <c r="C86" s="6" t="s">
        <v>96</v>
      </c>
      <c r="D86" s="5" t="s">
        <v>94</v>
      </c>
      <c r="E86" s="5" t="s">
        <v>96</v>
      </c>
    </row>
    <row r="87" spans="1:5" ht="12.75">
      <c r="A87" s="7"/>
      <c r="B87" s="8"/>
      <c r="C87" s="9" t="s">
        <v>98</v>
      </c>
      <c r="D87" s="8" t="s">
        <v>95</v>
      </c>
      <c r="E87" s="10" t="s">
        <v>97</v>
      </c>
    </row>
    <row r="88" spans="1:5" ht="13.5" thickBot="1">
      <c r="A88" s="11"/>
      <c r="B88" s="12"/>
      <c r="C88" s="13" t="s">
        <v>99</v>
      </c>
      <c r="D88" s="12"/>
      <c r="E88" s="14"/>
    </row>
    <row r="89" spans="1:5" ht="12.75">
      <c r="A89" s="15" t="s">
        <v>75</v>
      </c>
      <c r="B89" s="25" t="s">
        <v>76</v>
      </c>
      <c r="C89" s="68">
        <f aca="true" t="shared" si="3" ref="C89:C98">SUM(D89:E89)</f>
        <v>0</v>
      </c>
      <c r="D89" s="17">
        <v>0</v>
      </c>
      <c r="E89" s="17">
        <v>0</v>
      </c>
    </row>
    <row r="90" spans="1:5" ht="12.75">
      <c r="A90" s="15" t="s">
        <v>77</v>
      </c>
      <c r="B90" s="25" t="s">
        <v>78</v>
      </c>
      <c r="C90" s="74">
        <f t="shared" si="3"/>
        <v>0</v>
      </c>
      <c r="D90" s="17">
        <v>0</v>
      </c>
      <c r="E90" s="17">
        <v>0</v>
      </c>
    </row>
    <row r="91" spans="1:6" ht="12.75">
      <c r="A91" s="15" t="s">
        <v>79</v>
      </c>
      <c r="B91" s="25" t="s">
        <v>80</v>
      </c>
      <c r="C91" s="74">
        <f t="shared" si="3"/>
        <v>1250000</v>
      </c>
      <c r="D91" s="17">
        <v>1250000</v>
      </c>
      <c r="E91" s="17">
        <v>0</v>
      </c>
      <c r="F91" s="2"/>
    </row>
    <row r="92" spans="1:6" ht="12.75">
      <c r="A92" s="15" t="s">
        <v>81</v>
      </c>
      <c r="B92" s="25" t="s">
        <v>82</v>
      </c>
      <c r="C92" s="74">
        <f t="shared" si="3"/>
        <v>-560228.8</v>
      </c>
      <c r="D92" s="17">
        <v>-542369</v>
      </c>
      <c r="E92" s="17">
        <v>-17859.8</v>
      </c>
      <c r="F92" s="18"/>
    </row>
    <row r="93" spans="1:6" ht="12.75">
      <c r="A93" s="15" t="s">
        <v>83</v>
      </c>
      <c r="B93" s="25" t="s">
        <v>84</v>
      </c>
      <c r="C93" s="74">
        <f t="shared" si="3"/>
        <v>12396944</v>
      </c>
      <c r="D93" s="17">
        <f>10731800-121267</f>
        <v>10610533</v>
      </c>
      <c r="E93" s="17">
        <v>1786411</v>
      </c>
      <c r="F93" s="18"/>
    </row>
    <row r="94" spans="1:6" ht="12.75">
      <c r="A94" s="15" t="s">
        <v>83</v>
      </c>
      <c r="B94" s="25" t="s">
        <v>85</v>
      </c>
      <c r="C94" s="74">
        <f t="shared" si="3"/>
        <v>-2159104.9</v>
      </c>
      <c r="D94" s="17">
        <f>-2226559.4+121267</f>
        <v>-2105292.4</v>
      </c>
      <c r="E94" s="17">
        <v>-53812.5</v>
      </c>
      <c r="F94" s="18"/>
    </row>
    <row r="95" spans="1:6" ht="12.75">
      <c r="A95" s="15" t="s">
        <v>83</v>
      </c>
      <c r="B95" s="25" t="s">
        <v>86</v>
      </c>
      <c r="C95" s="74">
        <f t="shared" si="3"/>
        <v>10237839.1</v>
      </c>
      <c r="D95" s="17">
        <f>SUM(D93:D94)</f>
        <v>8505240.6</v>
      </c>
      <c r="E95" s="17">
        <f>SUM(E93:E94)</f>
        <v>1732598.5</v>
      </c>
      <c r="F95" s="18"/>
    </row>
    <row r="96" spans="1:6" ht="12.75">
      <c r="A96" s="15" t="s">
        <v>87</v>
      </c>
      <c r="B96" s="25" t="s">
        <v>88</v>
      </c>
      <c r="C96" s="74">
        <f t="shared" si="3"/>
        <v>408099</v>
      </c>
      <c r="D96" s="17">
        <v>1155</v>
      </c>
      <c r="E96" s="17">
        <v>406944</v>
      </c>
      <c r="F96" s="2"/>
    </row>
    <row r="97" spans="1:6" ht="12.75">
      <c r="A97" s="15" t="s">
        <v>89</v>
      </c>
      <c r="B97" s="25" t="s">
        <v>90</v>
      </c>
      <c r="C97" s="74">
        <f t="shared" si="3"/>
        <v>-16895</v>
      </c>
      <c r="D97" s="17">
        <v>0</v>
      </c>
      <c r="E97" s="17">
        <v>-16895</v>
      </c>
      <c r="F97" s="2"/>
    </row>
    <row r="98" spans="1:6" ht="13.5" thickBot="1">
      <c r="A98" s="35" t="s">
        <v>91</v>
      </c>
      <c r="B98" s="36" t="s">
        <v>92</v>
      </c>
      <c r="C98" s="37">
        <f t="shared" si="3"/>
        <v>0</v>
      </c>
      <c r="D98" s="38">
        <v>0</v>
      </c>
      <c r="E98" s="38">
        <v>0</v>
      </c>
      <c r="F98" s="2"/>
    </row>
    <row r="99" spans="1:6" ht="13.5" thickBot="1">
      <c r="A99" s="28"/>
      <c r="B99" s="29"/>
      <c r="C99" s="29"/>
      <c r="D99" s="30"/>
      <c r="E99" s="30"/>
      <c r="F99" s="2"/>
    </row>
    <row r="100" spans="1:6" ht="13.5" thickBot="1">
      <c r="A100" s="31"/>
      <c r="B100" s="32" t="s">
        <v>93</v>
      </c>
      <c r="C100" s="33">
        <f>SUM(C89:C92)+C95+SUM(C96:C98)</f>
        <v>11318814.299999999</v>
      </c>
      <c r="D100" s="33">
        <f>SUM(D89:D92)+D95+SUM(D96:D98)</f>
        <v>9214026.6</v>
      </c>
      <c r="E100" s="33">
        <f>SUM(E89:E92)+E95+SUM(E96:E98)</f>
        <v>2104787.7</v>
      </c>
      <c r="F100" s="18"/>
    </row>
    <row r="101" spans="1:6" ht="12.75">
      <c r="A101" s="39"/>
      <c r="B101" s="40"/>
      <c r="C101" s="40"/>
      <c r="D101" s="40"/>
      <c r="E101" s="40"/>
      <c r="F101" s="2"/>
    </row>
    <row r="102" spans="1:6" ht="12.75">
      <c r="A102" s="39"/>
      <c r="B102" s="40"/>
      <c r="C102" s="40"/>
      <c r="D102" s="40"/>
      <c r="E102" s="40"/>
      <c r="F102" s="39"/>
    </row>
  </sheetData>
  <sheetProtection/>
  <mergeCells count="5">
    <mergeCell ref="A85:E85"/>
    <mergeCell ref="A1:E1"/>
    <mergeCell ref="A4:E4"/>
    <mergeCell ref="A29:E29"/>
    <mergeCell ref="A59:E5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45" sqref="E45"/>
    </sheetView>
  </sheetViews>
  <sheetFormatPr defaultColWidth="9.00390625" defaultRowHeight="12.75"/>
  <cols>
    <col min="1" max="1" width="6.875" style="43" customWidth="1"/>
    <col min="2" max="2" width="25.25390625" style="2" customWidth="1"/>
    <col min="3" max="3" width="17.75390625" style="2" customWidth="1"/>
    <col min="4" max="5" width="18.375" style="2" customWidth="1"/>
    <col min="6" max="6" width="18.125" style="2" customWidth="1"/>
    <col min="7" max="16384" width="9.125" style="2" customWidth="1"/>
  </cols>
  <sheetData>
    <row r="1" spans="1:5" ht="11.25">
      <c r="A1" s="79" t="s">
        <v>146</v>
      </c>
      <c r="B1" s="79"/>
      <c r="C1" s="79"/>
      <c r="D1" s="79"/>
      <c r="E1" s="79"/>
    </row>
    <row r="3" spans="1:5" ht="12" thickBot="1">
      <c r="A3" s="44"/>
      <c r="B3" s="39"/>
      <c r="C3" s="39"/>
      <c r="D3" s="39"/>
      <c r="E3" s="45" t="s">
        <v>2</v>
      </c>
    </row>
    <row r="4" spans="1:5" s="48" customFormat="1" ht="11.25">
      <c r="A4" s="46" t="s">
        <v>118</v>
      </c>
      <c r="B4" s="4" t="s">
        <v>119</v>
      </c>
      <c r="C4" s="47" t="s">
        <v>96</v>
      </c>
      <c r="D4" s="4" t="s">
        <v>120</v>
      </c>
      <c r="E4" s="4" t="s">
        <v>96</v>
      </c>
    </row>
    <row r="5" spans="1:5" s="48" customFormat="1" ht="12" thickBot="1">
      <c r="A5" s="49"/>
      <c r="B5" s="7"/>
      <c r="C5" s="50" t="s">
        <v>121</v>
      </c>
      <c r="D5" s="7" t="s">
        <v>95</v>
      </c>
      <c r="E5" s="7" t="s">
        <v>97</v>
      </c>
    </row>
    <row r="6" spans="1:6" s="53" customFormat="1" ht="12" thickBot="1">
      <c r="A6" s="51"/>
      <c r="B6" s="52" t="s">
        <v>122</v>
      </c>
      <c r="C6" s="22">
        <f>SUM(C7:C16)</f>
        <v>20720606.800000004</v>
      </c>
      <c r="D6" s="22">
        <f>SUM(D7:D16)</f>
        <v>15427326</v>
      </c>
      <c r="E6" s="22">
        <f>SUM(E7:E16)</f>
        <v>5293280.799999999</v>
      </c>
      <c r="F6" s="73"/>
    </row>
    <row r="7" spans="1:6" ht="11.25">
      <c r="A7" s="54" t="s">
        <v>123</v>
      </c>
      <c r="B7" s="55" t="s">
        <v>124</v>
      </c>
      <c r="C7" s="41">
        <f aca="true" t="shared" si="0" ref="C7:C16">D7+E7</f>
        <v>525510.8</v>
      </c>
      <c r="D7" s="41">
        <v>154000</v>
      </c>
      <c r="E7" s="56">
        <v>371510.8</v>
      </c>
      <c r="F7" s="18"/>
    </row>
    <row r="8" spans="1:7" ht="11.25">
      <c r="A8" s="57" t="s">
        <v>125</v>
      </c>
      <c r="B8" s="58" t="s">
        <v>126</v>
      </c>
      <c r="C8" s="41">
        <f t="shared" si="0"/>
        <v>2848830.6</v>
      </c>
      <c r="D8" s="19">
        <v>2227590</v>
      </c>
      <c r="E8" s="56">
        <v>621240.6</v>
      </c>
      <c r="G8" s="59"/>
    </row>
    <row r="9" spans="1:5" ht="11.25">
      <c r="A9" s="57" t="s">
        <v>127</v>
      </c>
      <c r="B9" s="58" t="s">
        <v>128</v>
      </c>
      <c r="C9" s="41">
        <f t="shared" si="0"/>
        <v>11175048.8</v>
      </c>
      <c r="D9" s="19">
        <v>10985300</v>
      </c>
      <c r="E9" s="56">
        <v>189748.8</v>
      </c>
    </row>
    <row r="10" spans="1:5" ht="11.25">
      <c r="A10" s="57" t="s">
        <v>129</v>
      </c>
      <c r="B10" s="58" t="s">
        <v>130</v>
      </c>
      <c r="C10" s="41">
        <f t="shared" si="0"/>
        <v>1877986.7</v>
      </c>
      <c r="D10" s="19">
        <v>412200</v>
      </c>
      <c r="E10" s="56">
        <v>1465786.7</v>
      </c>
    </row>
    <row r="11" spans="1:5" ht="11.25">
      <c r="A11" s="57" t="s">
        <v>131</v>
      </c>
      <c r="B11" s="58" t="s">
        <v>144</v>
      </c>
      <c r="C11" s="41">
        <f t="shared" si="0"/>
        <v>845843.9</v>
      </c>
      <c r="D11" s="19">
        <v>280500</v>
      </c>
      <c r="E11" s="56">
        <v>565343.9</v>
      </c>
    </row>
    <row r="12" spans="1:5" ht="11.25">
      <c r="A12" s="57" t="s">
        <v>132</v>
      </c>
      <c r="B12" s="58" t="s">
        <v>133</v>
      </c>
      <c r="C12" s="41">
        <f t="shared" si="0"/>
        <v>396472.6</v>
      </c>
      <c r="D12" s="19">
        <v>231100</v>
      </c>
      <c r="E12" s="56">
        <v>165372.6</v>
      </c>
    </row>
    <row r="13" spans="1:5" ht="11.25">
      <c r="A13" s="57" t="s">
        <v>134</v>
      </c>
      <c r="B13" s="58" t="s">
        <v>135</v>
      </c>
      <c r="C13" s="41">
        <f t="shared" si="0"/>
        <v>191292.3</v>
      </c>
      <c r="D13" s="19">
        <v>132500</v>
      </c>
      <c r="E13" s="56">
        <v>58792.3</v>
      </c>
    </row>
    <row r="14" spans="1:5" ht="11.25">
      <c r="A14" s="57" t="s">
        <v>136</v>
      </c>
      <c r="B14" s="58" t="s">
        <v>137</v>
      </c>
      <c r="C14" s="41">
        <f t="shared" si="0"/>
        <v>1724445.4</v>
      </c>
      <c r="D14" s="19">
        <v>397236</v>
      </c>
      <c r="E14" s="56">
        <v>1327209.4</v>
      </c>
    </row>
    <row r="15" spans="1:5" ht="11.25">
      <c r="A15" s="57" t="s">
        <v>138</v>
      </c>
      <c r="B15" s="58" t="s">
        <v>139</v>
      </c>
      <c r="C15" s="41">
        <f t="shared" si="0"/>
        <v>1009216.6</v>
      </c>
      <c r="D15" s="19">
        <v>606900</v>
      </c>
      <c r="E15" s="56">
        <v>402316.6</v>
      </c>
    </row>
    <row r="16" spans="1:5" ht="12" thickBot="1">
      <c r="A16" s="60" t="s">
        <v>140</v>
      </c>
      <c r="B16" s="61" t="s">
        <v>141</v>
      </c>
      <c r="C16" s="41">
        <f t="shared" si="0"/>
        <v>125959.1</v>
      </c>
      <c r="D16" s="62">
        <v>0</v>
      </c>
      <c r="E16" s="63">
        <v>125959.1</v>
      </c>
    </row>
    <row r="17" spans="1:5" ht="12" thickBot="1">
      <c r="A17" s="64"/>
      <c r="B17" s="65"/>
      <c r="C17" s="66"/>
      <c r="D17" s="67"/>
      <c r="E17" s="67"/>
    </row>
    <row r="19" spans="1:5" ht="12" thickBot="1">
      <c r="A19" s="44"/>
      <c r="B19" s="39"/>
      <c r="C19" s="39"/>
      <c r="D19" s="39"/>
      <c r="E19" s="45" t="s">
        <v>2</v>
      </c>
    </row>
    <row r="20" spans="1:5" ht="11.25">
      <c r="A20" s="46" t="s">
        <v>118</v>
      </c>
      <c r="B20" s="4" t="s">
        <v>119</v>
      </c>
      <c r="C20" s="47" t="s">
        <v>96</v>
      </c>
      <c r="D20" s="4" t="s">
        <v>120</v>
      </c>
      <c r="E20" s="4" t="s">
        <v>96</v>
      </c>
    </row>
    <row r="21" spans="1:5" ht="12" thickBot="1">
      <c r="A21" s="49"/>
      <c r="B21" s="7"/>
      <c r="C21" s="50" t="s">
        <v>121</v>
      </c>
      <c r="D21" s="7" t="s">
        <v>95</v>
      </c>
      <c r="E21" s="7" t="s">
        <v>97</v>
      </c>
    </row>
    <row r="22" spans="1:6" ht="12" thickBot="1">
      <c r="A22" s="51"/>
      <c r="B22" s="52" t="s">
        <v>142</v>
      </c>
      <c r="C22" s="22">
        <f>SUM(C23:C32)</f>
        <v>40270959.00000001</v>
      </c>
      <c r="D22" s="22">
        <f>SUM(D23:D32)</f>
        <v>32255847.9</v>
      </c>
      <c r="E22" s="22">
        <f>SUM(E23:E32)</f>
        <v>8015111.100000001</v>
      </c>
      <c r="F22" s="18"/>
    </row>
    <row r="23" spans="1:5" ht="11.25">
      <c r="A23" s="54" t="s">
        <v>123</v>
      </c>
      <c r="B23" s="55" t="s">
        <v>124</v>
      </c>
      <c r="C23" s="41">
        <f aca="true" t="shared" si="1" ref="C23:C32">D23+E23</f>
        <v>433726.2</v>
      </c>
      <c r="D23" s="41">
        <v>341999</v>
      </c>
      <c r="E23" s="68">
        <v>91727.2</v>
      </c>
    </row>
    <row r="24" spans="1:5" ht="11.25">
      <c r="A24" s="57" t="s">
        <v>125</v>
      </c>
      <c r="B24" s="58" t="s">
        <v>126</v>
      </c>
      <c r="C24" s="19">
        <f t="shared" si="1"/>
        <v>2504779.7</v>
      </c>
      <c r="D24" s="19">
        <v>1554159.5</v>
      </c>
      <c r="E24" s="56">
        <v>950620.2</v>
      </c>
    </row>
    <row r="25" spans="1:5" ht="11.25">
      <c r="A25" s="57" t="s">
        <v>127</v>
      </c>
      <c r="B25" s="58" t="s">
        <v>128</v>
      </c>
      <c r="C25" s="19">
        <f t="shared" si="1"/>
        <v>11499886.9</v>
      </c>
      <c r="D25" s="19">
        <v>11142541</v>
      </c>
      <c r="E25" s="56">
        <v>357345.9</v>
      </c>
    </row>
    <row r="26" spans="1:5" ht="11.25">
      <c r="A26" s="57" t="s">
        <v>129</v>
      </c>
      <c r="B26" s="58" t="s">
        <v>130</v>
      </c>
      <c r="C26" s="19">
        <f t="shared" si="1"/>
        <v>10130049.4</v>
      </c>
      <c r="D26" s="19">
        <v>8398289.6</v>
      </c>
      <c r="E26" s="56">
        <v>1731759.8</v>
      </c>
    </row>
    <row r="27" spans="1:5" ht="11.25">
      <c r="A27" s="57" t="s">
        <v>131</v>
      </c>
      <c r="B27" s="58" t="s">
        <v>144</v>
      </c>
      <c r="C27" s="19">
        <f t="shared" si="1"/>
        <v>1791405.0999999999</v>
      </c>
      <c r="D27" s="19">
        <v>1165496.9</v>
      </c>
      <c r="E27" s="56">
        <v>625908.2</v>
      </c>
    </row>
    <row r="28" spans="1:5" ht="11.25">
      <c r="A28" s="57" t="s">
        <v>132</v>
      </c>
      <c r="B28" s="58" t="s">
        <v>133</v>
      </c>
      <c r="C28" s="19">
        <f t="shared" si="1"/>
        <v>2018351</v>
      </c>
      <c r="D28" s="19">
        <v>1588836.9</v>
      </c>
      <c r="E28" s="56">
        <v>429514.1</v>
      </c>
    </row>
    <row r="29" spans="1:5" ht="11.25">
      <c r="A29" s="57" t="s">
        <v>134</v>
      </c>
      <c r="B29" s="58" t="s">
        <v>135</v>
      </c>
      <c r="C29" s="19">
        <f t="shared" si="1"/>
        <v>2054976.9</v>
      </c>
      <c r="D29" s="19">
        <v>2022000</v>
      </c>
      <c r="E29" s="56">
        <v>32976.9</v>
      </c>
    </row>
    <row r="30" spans="1:5" ht="11.25">
      <c r="A30" s="57" t="s">
        <v>136</v>
      </c>
      <c r="B30" s="58" t="s">
        <v>137</v>
      </c>
      <c r="C30" s="19">
        <f t="shared" si="1"/>
        <v>694582.5</v>
      </c>
      <c r="D30" s="19">
        <v>554678</v>
      </c>
      <c r="E30" s="56">
        <v>139904.5</v>
      </c>
    </row>
    <row r="31" spans="1:5" ht="11.25">
      <c r="A31" s="57" t="s">
        <v>138</v>
      </c>
      <c r="B31" s="58" t="s">
        <v>139</v>
      </c>
      <c r="C31" s="19">
        <f t="shared" si="1"/>
        <v>6268821.6</v>
      </c>
      <c r="D31" s="19">
        <v>2835895</v>
      </c>
      <c r="E31" s="56">
        <v>3432926.6</v>
      </c>
    </row>
    <row r="32" spans="1:5" ht="12" thickBot="1">
      <c r="A32" s="60" t="s">
        <v>140</v>
      </c>
      <c r="B32" s="61" t="s">
        <v>141</v>
      </c>
      <c r="C32" s="19">
        <f t="shared" si="1"/>
        <v>2874379.7</v>
      </c>
      <c r="D32" s="62">
        <v>2651952</v>
      </c>
      <c r="E32" s="69">
        <v>222427.7</v>
      </c>
    </row>
    <row r="33" spans="1:5" ht="12" thickBot="1">
      <c r="A33" s="64"/>
      <c r="B33" s="65"/>
      <c r="C33" s="66"/>
      <c r="D33" s="67"/>
      <c r="E33" s="67"/>
    </row>
    <row r="36" spans="1:5" ht="12" thickBot="1">
      <c r="A36" s="44"/>
      <c r="B36" s="39"/>
      <c r="C36" s="39"/>
      <c r="D36" s="39"/>
      <c r="E36" s="45" t="s">
        <v>2</v>
      </c>
    </row>
    <row r="37" spans="1:5" ht="11.25">
      <c r="A37" s="46" t="s">
        <v>118</v>
      </c>
      <c r="B37" s="4" t="s">
        <v>119</v>
      </c>
      <c r="C37" s="47" t="s">
        <v>96</v>
      </c>
      <c r="D37" s="4" t="s">
        <v>120</v>
      </c>
      <c r="E37" s="4" t="s">
        <v>96</v>
      </c>
    </row>
    <row r="38" spans="1:5" ht="12" thickBot="1">
      <c r="A38" s="49"/>
      <c r="B38" s="7"/>
      <c r="C38" s="50" t="s">
        <v>121</v>
      </c>
      <c r="D38" s="7" t="s">
        <v>95</v>
      </c>
      <c r="E38" s="7" t="s">
        <v>97</v>
      </c>
    </row>
    <row r="39" spans="1:6" ht="12" thickBot="1">
      <c r="A39" s="51"/>
      <c r="B39" s="52" t="s">
        <v>143</v>
      </c>
      <c r="C39" s="22">
        <f>SUM(C40:C49)</f>
        <v>60991565.800000004</v>
      </c>
      <c r="D39" s="22">
        <f>SUM(D40:D49)</f>
        <v>47683173.9</v>
      </c>
      <c r="E39" s="22">
        <f>SUM(E40:E49)</f>
        <v>13308391.900000002</v>
      </c>
      <c r="F39" s="18"/>
    </row>
    <row r="40" spans="1:5" ht="11.25">
      <c r="A40" s="54" t="s">
        <v>123</v>
      </c>
      <c r="B40" s="55" t="s">
        <v>124</v>
      </c>
      <c r="C40" s="41">
        <f aca="true" t="shared" si="2" ref="C40:C49">D40+E40</f>
        <v>959237</v>
      </c>
      <c r="D40" s="41">
        <f aca="true" t="shared" si="3" ref="D40:E49">D7+D23</f>
        <v>495999</v>
      </c>
      <c r="E40" s="70">
        <f t="shared" si="3"/>
        <v>463238</v>
      </c>
    </row>
    <row r="41" spans="1:5" ht="11.25">
      <c r="A41" s="57" t="s">
        <v>125</v>
      </c>
      <c r="B41" s="58" t="s">
        <v>126</v>
      </c>
      <c r="C41" s="41">
        <f t="shared" si="2"/>
        <v>5353610.3</v>
      </c>
      <c r="D41" s="41">
        <f t="shared" si="3"/>
        <v>3781749.5</v>
      </c>
      <c r="E41" s="70">
        <f t="shared" si="3"/>
        <v>1571860.7999999998</v>
      </c>
    </row>
    <row r="42" spans="1:5" ht="11.25">
      <c r="A42" s="57" t="s">
        <v>127</v>
      </c>
      <c r="B42" s="58" t="s">
        <v>128</v>
      </c>
      <c r="C42" s="41">
        <f t="shared" si="2"/>
        <v>22674935.7</v>
      </c>
      <c r="D42" s="41">
        <f t="shared" si="3"/>
        <v>22127841</v>
      </c>
      <c r="E42" s="70">
        <f t="shared" si="3"/>
        <v>547094.7</v>
      </c>
    </row>
    <row r="43" spans="1:5" ht="11.25">
      <c r="A43" s="57" t="s">
        <v>129</v>
      </c>
      <c r="B43" s="58" t="s">
        <v>130</v>
      </c>
      <c r="C43" s="41">
        <f t="shared" si="2"/>
        <v>12008036.1</v>
      </c>
      <c r="D43" s="41">
        <f t="shared" si="3"/>
        <v>8810489.6</v>
      </c>
      <c r="E43" s="70">
        <f t="shared" si="3"/>
        <v>3197546.5</v>
      </c>
    </row>
    <row r="44" spans="1:5" ht="11.25">
      <c r="A44" s="57" t="s">
        <v>131</v>
      </c>
      <c r="B44" s="58" t="s">
        <v>144</v>
      </c>
      <c r="C44" s="41">
        <f t="shared" si="2"/>
        <v>2637249</v>
      </c>
      <c r="D44" s="41">
        <f t="shared" si="3"/>
        <v>1445996.9</v>
      </c>
      <c r="E44" s="70">
        <f t="shared" si="3"/>
        <v>1191252.1</v>
      </c>
    </row>
    <row r="45" spans="1:5" ht="11.25">
      <c r="A45" s="57" t="s">
        <v>132</v>
      </c>
      <c r="B45" s="58" t="s">
        <v>133</v>
      </c>
      <c r="C45" s="41">
        <f t="shared" si="2"/>
        <v>2414823.5999999996</v>
      </c>
      <c r="D45" s="41">
        <f t="shared" si="3"/>
        <v>1819936.9</v>
      </c>
      <c r="E45" s="70">
        <f t="shared" si="3"/>
        <v>594886.7</v>
      </c>
    </row>
    <row r="46" spans="1:5" ht="11.25">
      <c r="A46" s="57" t="s">
        <v>134</v>
      </c>
      <c r="B46" s="58" t="s">
        <v>135</v>
      </c>
      <c r="C46" s="41">
        <f t="shared" si="2"/>
        <v>2246269.2</v>
      </c>
      <c r="D46" s="41">
        <f t="shared" si="3"/>
        <v>2154500</v>
      </c>
      <c r="E46" s="70">
        <f t="shared" si="3"/>
        <v>91769.20000000001</v>
      </c>
    </row>
    <row r="47" spans="1:5" ht="11.25">
      <c r="A47" s="57" t="s">
        <v>136</v>
      </c>
      <c r="B47" s="58" t="s">
        <v>137</v>
      </c>
      <c r="C47" s="41">
        <f t="shared" si="2"/>
        <v>2419027.9</v>
      </c>
      <c r="D47" s="41">
        <f t="shared" si="3"/>
        <v>951914</v>
      </c>
      <c r="E47" s="70">
        <f t="shared" si="3"/>
        <v>1467113.9</v>
      </c>
    </row>
    <row r="48" spans="1:5" ht="11.25">
      <c r="A48" s="57" t="s">
        <v>138</v>
      </c>
      <c r="B48" s="58" t="s">
        <v>139</v>
      </c>
      <c r="C48" s="41">
        <f t="shared" si="2"/>
        <v>7278038.2</v>
      </c>
      <c r="D48" s="41">
        <f t="shared" si="3"/>
        <v>3442795</v>
      </c>
      <c r="E48" s="70">
        <f t="shared" si="3"/>
        <v>3835243.2</v>
      </c>
    </row>
    <row r="49" spans="1:5" ht="12" thickBot="1">
      <c r="A49" s="60" t="s">
        <v>140</v>
      </c>
      <c r="B49" s="61" t="s">
        <v>141</v>
      </c>
      <c r="C49" s="41">
        <f t="shared" si="2"/>
        <v>3000338.8</v>
      </c>
      <c r="D49" s="41">
        <f t="shared" si="3"/>
        <v>2651952</v>
      </c>
      <c r="E49" s="70">
        <f t="shared" si="3"/>
        <v>348386.80000000005</v>
      </c>
    </row>
    <row r="50" spans="1:5" ht="12" thickBot="1">
      <c r="A50" s="64"/>
      <c r="B50" s="65"/>
      <c r="C50" s="66"/>
      <c r="D50" s="67"/>
      <c r="E50" s="67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2010-06-03T12:45:30Z</cp:lastPrinted>
  <dcterms:created xsi:type="dcterms:W3CDTF">2007-02-15T09:36:07Z</dcterms:created>
  <dcterms:modified xsi:type="dcterms:W3CDTF">2010-06-04T08:33:15Z</dcterms:modified>
  <cp:category/>
  <cp:version/>
  <cp:contentType/>
  <cp:contentStatus/>
</cp:coreProperties>
</file>