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40" windowHeight="8835" activeTab="0"/>
  </bookViews>
  <sheets>
    <sheet name="SOR 1 07" sheetId="1" r:id="rId1"/>
    <sheet name="SOR 204 07" sheetId="2" r:id="rId2"/>
    <sheet name="SOR 200 07" sheetId="3" r:id="rId3"/>
    <sheet name="PO HMP 07" sheetId="4" r:id="rId4"/>
    <sheet name="PO MČ 07" sheetId="5" r:id="rId5"/>
    <sheet name="PO SUM 07" sheetId="6" r:id="rId6"/>
    <sheet name="SUM PRAHA 07" sheetId="7" r:id="rId7"/>
  </sheets>
  <definedNames/>
  <calcPr fullCalcOnLoad="1"/>
</workbook>
</file>

<file path=xl/sharedStrings.xml><?xml version="1.0" encoding="utf-8"?>
<sst xmlns="http://schemas.openxmlformats.org/spreadsheetml/2006/main" count="562" uniqueCount="68">
  <si>
    <t>Vlastní město</t>
  </si>
  <si>
    <t>v tis. Kč</t>
  </si>
  <si>
    <t>Nehmotný</t>
  </si>
  <si>
    <t>Stavby</t>
  </si>
  <si>
    <t xml:space="preserve">Movité </t>
  </si>
  <si>
    <t>Drobný a ostatní</t>
  </si>
  <si>
    <t>Pozemky</t>
  </si>
  <si>
    <t xml:space="preserve">Umělecká díla </t>
  </si>
  <si>
    <t xml:space="preserve">Hmotný </t>
  </si>
  <si>
    <t>Dlouhodobý</t>
  </si>
  <si>
    <t>dlouhodobý</t>
  </si>
  <si>
    <t xml:space="preserve"> </t>
  </si>
  <si>
    <t>věci</t>
  </si>
  <si>
    <t>hmotný</t>
  </si>
  <si>
    <t>a předměty</t>
  </si>
  <si>
    <t>majetek</t>
  </si>
  <si>
    <t xml:space="preserve">dlouhodobý </t>
  </si>
  <si>
    <t>Celkem</t>
  </si>
  <si>
    <t>Pol.</t>
  </si>
  <si>
    <t xml:space="preserve">Poč. stav  </t>
  </si>
  <si>
    <t>nově pořízené - vlastní invest. výstavbou</t>
  </si>
  <si>
    <t>nově pořízené - nákupem</t>
  </si>
  <si>
    <t>technické zhodnocení dlouhodobého majetku</t>
  </si>
  <si>
    <t>bezúplatné převody - od cizích subjektů</t>
  </si>
  <si>
    <t>dary přijaté</t>
  </si>
  <si>
    <t>změny v ocenění</t>
  </si>
  <si>
    <t>účetní opravy</t>
  </si>
  <si>
    <t>přebytky zjištění při inventarizaci</t>
  </si>
  <si>
    <t>ostatní přírůstky</t>
  </si>
  <si>
    <t xml:space="preserve">  přírůstky celkem</t>
  </si>
  <si>
    <t>vyřazení pro opotřebení</t>
  </si>
  <si>
    <t>úbytek prodejem</t>
  </si>
  <si>
    <t>bezúplatné převody - cizím subjektům</t>
  </si>
  <si>
    <t>dary poskytnuté</t>
  </si>
  <si>
    <t>vyřazení z důvodu manka nebo škody</t>
  </si>
  <si>
    <t>vklad do obchod. společností</t>
  </si>
  <si>
    <t>ostatní úbytky</t>
  </si>
  <si>
    <t>celkem úbytky</t>
  </si>
  <si>
    <t>Městské části</t>
  </si>
  <si>
    <t>Umělecká díla</t>
  </si>
  <si>
    <t xml:space="preserve">Dlouhodobý </t>
  </si>
  <si>
    <t>a</t>
  </si>
  <si>
    <t>předměty</t>
  </si>
  <si>
    <t xml:space="preserve">Poč. stav </t>
  </si>
  <si>
    <t>celkem přírůstky</t>
  </si>
  <si>
    <t>Hlavní město Praha celkem</t>
  </si>
  <si>
    <t>Příspěvkové organizace města</t>
  </si>
  <si>
    <t>Příspěvkové organizace městských částí</t>
  </si>
  <si>
    <t xml:space="preserve">Hmotný  </t>
  </si>
  <si>
    <t>Sumář příspěvkových  organizací</t>
  </si>
  <si>
    <t xml:space="preserve">  </t>
  </si>
  <si>
    <t>Sumář za hlavní město Prahu včetně příspěvkových organizací</t>
  </si>
  <si>
    <t>nově pořízené - ve vlastní režii účetní jednotky</t>
  </si>
  <si>
    <t>bezúplatné převzetí z oblasti PO</t>
  </si>
  <si>
    <t>bezúplatné převzetí od jiného útvaru ÚSC</t>
  </si>
  <si>
    <t>bezúplatné převedení do oblasti PO</t>
  </si>
  <si>
    <t>bezúplatné převedení jinému útvaru ÚSC</t>
  </si>
  <si>
    <t>01x</t>
  </si>
  <si>
    <t>25,26,28,29</t>
  </si>
  <si>
    <t>majetek získaný na základě směny</t>
  </si>
  <si>
    <t>vyjmutí vkladu ze základního jmění obchodní společnosti a jeho vrácení vkladateli</t>
  </si>
  <si>
    <t>majetek odevzdaný na základě směny</t>
  </si>
  <si>
    <t>Přehled o pohybech dlouhodobého majetku v roce 2007</t>
  </si>
  <si>
    <t>Stav k 31.12.2007</t>
  </si>
  <si>
    <t>bezúplatné přvzetí z oblasti RO (MČ)</t>
  </si>
  <si>
    <t>bezúplatné nabytí na základě právního předpisu</t>
  </si>
  <si>
    <t>bezúplatné převedení do oblasti RO (MČ)</t>
  </si>
  <si>
    <t>bezúplatné předání na základě právního předpisu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</si>
</sst>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"/>
      <family val="0"/>
    </font>
    <font>
      <sz val="10"/>
      <name val="Arial CE"/>
      <family val="0"/>
    </font>
    <font>
      <i/>
      <sz val="10"/>
      <name val="Arial CE"/>
      <family val="0"/>
    </font>
    <font>
      <b/>
      <sz val="10"/>
      <name val="Arial CE"/>
      <family val="0"/>
    </font>
    <font>
      <sz val="8"/>
      <name val="Arial CE"/>
      <family val="2"/>
    </font>
    <font>
      <b/>
      <i/>
      <sz val="10"/>
      <name val="Arial CE"/>
      <family val="0"/>
    </font>
    <font>
      <b/>
      <i/>
      <sz val="14"/>
      <name val="Arial CE"/>
      <family val="2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9" xfId="0" applyBorder="1" applyAlignment="1">
      <alignment horizontal="center"/>
    </xf>
    <xf numFmtId="3" fontId="3" fillId="0" borderId="9" xfId="0" applyNumberFormat="1" applyFont="1" applyBorder="1" applyAlignment="1">
      <alignment/>
    </xf>
    <xf numFmtId="3" fontId="0" fillId="0" borderId="9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3" fontId="3" fillId="0" borderId="18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4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3" fontId="5" fillId="0" borderId="2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3" fontId="3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3" fontId="3" fillId="0" borderId="24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1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3" fontId="5" fillId="0" borderId="28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3" fontId="5" fillId="0" borderId="29" xfId="0" applyNumberFormat="1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3" fontId="5" fillId="0" borderId="31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12" xfId="0" applyFont="1" applyBorder="1" applyAlignment="1">
      <alignment horizontal="center"/>
    </xf>
    <xf numFmtId="3" fontId="3" fillId="0" borderId="32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3" fontId="3" fillId="0" borderId="33" xfId="0" applyNumberFormat="1" applyFont="1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3" fontId="3" fillId="0" borderId="36" xfId="0" applyNumberFormat="1" applyFont="1" applyBorder="1" applyAlignment="1">
      <alignment/>
    </xf>
    <xf numFmtId="3" fontId="3" fillId="0" borderId="37" xfId="0" applyNumberFormat="1" applyFont="1" applyBorder="1" applyAlignment="1">
      <alignment/>
    </xf>
    <xf numFmtId="0" fontId="0" fillId="0" borderId="38" xfId="0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3" fontId="5" fillId="0" borderId="39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3" fillId="0" borderId="9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14" xfId="0" applyBorder="1" applyAlignment="1">
      <alignment wrapText="1"/>
    </xf>
    <xf numFmtId="3" fontId="1" fillId="0" borderId="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1" fillId="0" borderId="40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41" xfId="0" applyNumberFormat="1" applyFont="1" applyBorder="1" applyAlignment="1">
      <alignment/>
    </xf>
    <xf numFmtId="3" fontId="3" fillId="0" borderId="42" xfId="0" applyNumberFormat="1" applyFont="1" applyBorder="1" applyAlignment="1">
      <alignment/>
    </xf>
    <xf numFmtId="3" fontId="0" fillId="0" borderId="43" xfId="0" applyNumberFormat="1" applyBorder="1" applyAlignment="1">
      <alignment/>
    </xf>
    <xf numFmtId="3" fontId="3" fillId="0" borderId="4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1" fillId="0" borderId="16" xfId="0" applyNumberFormat="1" applyFont="1" applyBorder="1" applyAlignment="1">
      <alignment/>
    </xf>
    <xf numFmtId="3" fontId="0" fillId="0" borderId="33" xfId="0" applyNumberFormat="1" applyBorder="1" applyAlignment="1">
      <alignment/>
    </xf>
    <xf numFmtId="3" fontId="3" fillId="0" borderId="45" xfId="0" applyNumberFormat="1" applyFont="1" applyBorder="1" applyAlignment="1">
      <alignment/>
    </xf>
    <xf numFmtId="3" fontId="3" fillId="0" borderId="46" xfId="0" applyNumberFormat="1" applyFont="1" applyBorder="1" applyAlignment="1">
      <alignment/>
    </xf>
    <xf numFmtId="0" fontId="0" fillId="0" borderId="47" xfId="0" applyBorder="1" applyAlignment="1">
      <alignment/>
    </xf>
    <xf numFmtId="0" fontId="3" fillId="0" borderId="48" xfId="0" applyFont="1" applyBorder="1" applyAlignment="1">
      <alignment/>
    </xf>
    <xf numFmtId="0" fontId="0" fillId="0" borderId="43" xfId="0" applyBorder="1" applyAlignment="1">
      <alignment horizontal="center"/>
    </xf>
    <xf numFmtId="3" fontId="3" fillId="0" borderId="16" xfId="0" applyNumberFormat="1" applyFont="1" applyFill="1" applyBorder="1" applyAlignment="1">
      <alignment/>
    </xf>
    <xf numFmtId="3" fontId="3" fillId="0" borderId="29" xfId="0" applyNumberFormat="1" applyFont="1" applyBorder="1" applyAlignment="1">
      <alignment/>
    </xf>
    <xf numFmtId="0" fontId="0" fillId="0" borderId="32" xfId="0" applyBorder="1" applyAlignment="1">
      <alignment/>
    </xf>
    <xf numFmtId="0" fontId="0" fillId="0" borderId="32" xfId="0" applyBorder="1" applyAlignment="1">
      <alignment horizontal="center"/>
    </xf>
    <xf numFmtId="3" fontId="0" fillId="0" borderId="32" xfId="0" applyNumberFormat="1" applyBorder="1" applyAlignment="1">
      <alignment/>
    </xf>
    <xf numFmtId="0" fontId="3" fillId="0" borderId="49" xfId="0" applyFont="1" applyBorder="1" applyAlignment="1">
      <alignment horizontal="center"/>
    </xf>
    <xf numFmtId="0" fontId="3" fillId="0" borderId="32" xfId="0" applyFont="1" applyBorder="1" applyAlignment="1">
      <alignment/>
    </xf>
    <xf numFmtId="3" fontId="4" fillId="0" borderId="3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32" xfId="0" applyFont="1" applyBorder="1" applyAlignment="1">
      <alignment/>
    </xf>
    <xf numFmtId="0" fontId="0" fillId="0" borderId="32" xfId="0" applyFont="1" applyBorder="1" applyAlignment="1">
      <alignment horizontal="center"/>
    </xf>
    <xf numFmtId="3" fontId="1" fillId="0" borderId="32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="75" zoomScaleNormal="75" workbookViewId="0" topLeftCell="A1">
      <selection activeCell="A2" sqref="A2:J2"/>
    </sheetView>
  </sheetViews>
  <sheetFormatPr defaultColWidth="9.140625" defaultRowHeight="12.75"/>
  <cols>
    <col min="1" max="1" width="52.140625" style="0" customWidth="1"/>
    <col min="2" max="2" width="4.8515625" style="1" customWidth="1"/>
    <col min="3" max="10" width="18.7109375" style="3" customWidth="1"/>
  </cols>
  <sheetData>
    <row r="1" spans="1:10" s="2" customFormat="1" ht="16.5" customHeight="1">
      <c r="A1" s="121" t="s">
        <v>62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s="2" customFormat="1" ht="16.5" customHeight="1" thickBot="1">
      <c r="A2" s="121" t="s">
        <v>0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s="2" customFormat="1" ht="16.5" customHeight="1">
      <c r="A3" s="4" t="s">
        <v>1</v>
      </c>
      <c r="B3" s="5"/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7" t="s">
        <v>7</v>
      </c>
      <c r="I3" s="6" t="s">
        <v>8</v>
      </c>
      <c r="J3" s="8" t="s">
        <v>9</v>
      </c>
    </row>
    <row r="4" spans="1:10" s="14" customFormat="1" ht="16.5" customHeight="1">
      <c r="A4" s="9"/>
      <c r="B4" s="10"/>
      <c r="C4" s="11" t="s">
        <v>10</v>
      </c>
      <c r="D4" s="11" t="s">
        <v>11</v>
      </c>
      <c r="E4" s="11" t="s">
        <v>12</v>
      </c>
      <c r="F4" s="11" t="s">
        <v>13</v>
      </c>
      <c r="G4" s="11"/>
      <c r="H4" s="12" t="s">
        <v>14</v>
      </c>
      <c r="I4" s="11" t="s">
        <v>10</v>
      </c>
      <c r="J4" s="13" t="s">
        <v>15</v>
      </c>
    </row>
    <row r="5" spans="1:10" ht="16.5" customHeight="1">
      <c r="A5" s="9"/>
      <c r="B5" s="15"/>
      <c r="C5" s="11" t="s">
        <v>15</v>
      </c>
      <c r="D5" s="11" t="s">
        <v>11</v>
      </c>
      <c r="E5" s="11"/>
      <c r="F5" s="11" t="s">
        <v>16</v>
      </c>
      <c r="G5" s="11"/>
      <c r="H5" s="12"/>
      <c r="I5" s="11" t="s">
        <v>15</v>
      </c>
      <c r="J5" s="13"/>
    </row>
    <row r="6" spans="1:10" ht="16.5" customHeight="1">
      <c r="A6" s="9"/>
      <c r="B6" s="11"/>
      <c r="C6" s="11" t="s">
        <v>11</v>
      </c>
      <c r="D6" s="11"/>
      <c r="E6" s="11"/>
      <c r="F6" s="11" t="s">
        <v>15</v>
      </c>
      <c r="G6" s="11"/>
      <c r="H6" s="12"/>
      <c r="I6" s="11" t="s">
        <v>17</v>
      </c>
      <c r="J6" s="13" t="s">
        <v>17</v>
      </c>
    </row>
    <row r="7" spans="1:10" ht="16.5" customHeight="1" thickBot="1">
      <c r="A7" s="9"/>
      <c r="B7" s="16" t="s">
        <v>18</v>
      </c>
      <c r="C7" s="11" t="s">
        <v>57</v>
      </c>
      <c r="D7" s="11">
        <v>21</v>
      </c>
      <c r="E7" s="11">
        <v>22</v>
      </c>
      <c r="F7" s="11" t="s">
        <v>58</v>
      </c>
      <c r="G7" s="11">
        <v>31</v>
      </c>
      <c r="H7" s="12">
        <v>32</v>
      </c>
      <c r="I7" s="11"/>
      <c r="J7" s="13"/>
    </row>
    <row r="8" spans="1:10" ht="16.5" customHeight="1" thickBot="1">
      <c r="A8" s="17" t="s">
        <v>19</v>
      </c>
      <c r="B8" s="18">
        <v>111</v>
      </c>
      <c r="C8" s="19">
        <v>415512</v>
      </c>
      <c r="D8" s="19">
        <v>106288984</v>
      </c>
      <c r="E8" s="19">
        <v>5292054</v>
      </c>
      <c r="F8" s="19">
        <v>569019</v>
      </c>
      <c r="G8" s="19">
        <v>31089643</v>
      </c>
      <c r="H8" s="20">
        <v>588815</v>
      </c>
      <c r="I8" s="19">
        <f>SUM(D8:H8)</f>
        <v>143828515</v>
      </c>
      <c r="J8" s="21">
        <f>C8+I8</f>
        <v>144244027</v>
      </c>
    </row>
    <row r="9" spans="1:10" ht="16.5" customHeight="1">
      <c r="A9" s="22"/>
      <c r="B9" s="23"/>
      <c r="C9" s="24" t="s">
        <v>11</v>
      </c>
      <c r="D9" s="25"/>
      <c r="E9" s="25"/>
      <c r="F9" s="25"/>
      <c r="G9" s="25"/>
      <c r="H9" s="26"/>
      <c r="I9" s="25" t="s">
        <v>11</v>
      </c>
      <c r="J9" s="27" t="s">
        <v>11</v>
      </c>
    </row>
    <row r="10" spans="1:10" ht="16.5" customHeight="1">
      <c r="A10" s="22" t="s">
        <v>20</v>
      </c>
      <c r="B10" s="23">
        <v>121</v>
      </c>
      <c r="C10" s="24"/>
      <c r="D10" s="25">
        <v>4332149</v>
      </c>
      <c r="E10" s="25"/>
      <c r="F10" s="25"/>
      <c r="G10" s="25">
        <v>361557</v>
      </c>
      <c r="H10" s="26">
        <v>170</v>
      </c>
      <c r="I10" s="25">
        <f>SUM(D10:H10)</f>
        <v>4693876</v>
      </c>
      <c r="J10" s="27">
        <f aca="true" t="shared" si="0" ref="J10:J42">C10+I10</f>
        <v>4693876</v>
      </c>
    </row>
    <row r="11" spans="1:10" ht="16.5" customHeight="1">
      <c r="A11" s="22" t="s">
        <v>21</v>
      </c>
      <c r="B11" s="23">
        <v>122</v>
      </c>
      <c r="C11" s="24">
        <v>452097</v>
      </c>
      <c r="D11" s="25">
        <v>143079</v>
      </c>
      <c r="E11" s="25">
        <v>409370</v>
      </c>
      <c r="F11" s="25">
        <v>68132</v>
      </c>
      <c r="G11" s="25"/>
      <c r="H11" s="26"/>
      <c r="I11" s="25">
        <f aca="true" t="shared" si="1" ref="I11:I25">SUM(D11:H11)</f>
        <v>620581</v>
      </c>
      <c r="J11" s="27">
        <f t="shared" si="0"/>
        <v>1072678</v>
      </c>
    </row>
    <row r="12" spans="1:10" ht="16.5" customHeight="1">
      <c r="A12" s="22" t="s">
        <v>52</v>
      </c>
      <c r="B12" s="68">
        <v>123</v>
      </c>
      <c r="C12" s="24"/>
      <c r="D12" s="90"/>
      <c r="E12" s="25"/>
      <c r="F12" s="25"/>
      <c r="G12" s="25"/>
      <c r="H12" s="25"/>
      <c r="I12" s="25">
        <f t="shared" si="1"/>
        <v>0</v>
      </c>
      <c r="J12" s="27">
        <f t="shared" si="0"/>
        <v>0</v>
      </c>
    </row>
    <row r="13" spans="1:10" ht="16.5" customHeight="1">
      <c r="A13" s="22" t="s">
        <v>59</v>
      </c>
      <c r="B13" s="68">
        <v>124</v>
      </c>
      <c r="C13" s="89"/>
      <c r="D13" s="91"/>
      <c r="E13" s="89"/>
      <c r="F13" s="89"/>
      <c r="G13" s="89">
        <v>66</v>
      </c>
      <c r="H13" s="89"/>
      <c r="I13" s="25">
        <f t="shared" si="1"/>
        <v>66</v>
      </c>
      <c r="J13" s="27">
        <f t="shared" si="0"/>
        <v>66</v>
      </c>
    </row>
    <row r="14" spans="1:10" ht="16.5" customHeight="1">
      <c r="A14" s="22" t="s">
        <v>22</v>
      </c>
      <c r="B14" s="68">
        <v>131</v>
      </c>
      <c r="C14" s="24">
        <v>6618</v>
      </c>
      <c r="D14" s="90">
        <v>1250501</v>
      </c>
      <c r="E14" s="25">
        <v>20535</v>
      </c>
      <c r="F14" s="25"/>
      <c r="G14" s="25"/>
      <c r="H14" s="25"/>
      <c r="I14" s="25">
        <f t="shared" si="1"/>
        <v>1271036</v>
      </c>
      <c r="J14" s="27">
        <f t="shared" si="0"/>
        <v>1277654</v>
      </c>
    </row>
    <row r="15" spans="1:10" ht="16.5" customHeight="1">
      <c r="A15" s="22" t="s">
        <v>53</v>
      </c>
      <c r="B15" s="68">
        <v>140</v>
      </c>
      <c r="C15" s="24">
        <v>986</v>
      </c>
      <c r="D15" s="90">
        <v>3478</v>
      </c>
      <c r="E15" s="25">
        <v>422</v>
      </c>
      <c r="F15" s="25">
        <v>1282</v>
      </c>
      <c r="G15" s="25">
        <v>1488</v>
      </c>
      <c r="H15" s="25"/>
      <c r="I15" s="25">
        <f t="shared" si="1"/>
        <v>6670</v>
      </c>
      <c r="J15" s="27">
        <f t="shared" si="0"/>
        <v>7656</v>
      </c>
    </row>
    <row r="16" spans="1:10" ht="16.5" customHeight="1">
      <c r="A16" s="22" t="s">
        <v>64</v>
      </c>
      <c r="B16" s="68">
        <v>141</v>
      </c>
      <c r="C16" s="24"/>
      <c r="D16" s="90">
        <v>124039</v>
      </c>
      <c r="E16" s="25">
        <v>6666</v>
      </c>
      <c r="F16" s="25">
        <v>516</v>
      </c>
      <c r="G16" s="25">
        <v>11732</v>
      </c>
      <c r="H16" s="25"/>
      <c r="I16" s="25">
        <f t="shared" si="1"/>
        <v>142953</v>
      </c>
      <c r="J16" s="27">
        <f t="shared" si="0"/>
        <v>142953</v>
      </c>
    </row>
    <row r="17" spans="1:10" ht="16.5" customHeight="1">
      <c r="A17" s="22" t="s">
        <v>23</v>
      </c>
      <c r="B17" s="68">
        <v>142</v>
      </c>
      <c r="C17" s="24"/>
      <c r="D17" s="90">
        <v>431</v>
      </c>
      <c r="E17" s="25">
        <v>9499</v>
      </c>
      <c r="F17" s="25">
        <v>1359</v>
      </c>
      <c r="G17" s="25">
        <v>163108</v>
      </c>
      <c r="H17" s="25"/>
      <c r="I17" s="25">
        <f t="shared" si="1"/>
        <v>174397</v>
      </c>
      <c r="J17" s="27">
        <f t="shared" si="0"/>
        <v>174397</v>
      </c>
    </row>
    <row r="18" spans="1:10" ht="16.5" customHeight="1">
      <c r="A18" s="22" t="s">
        <v>65</v>
      </c>
      <c r="B18" s="68">
        <v>143</v>
      </c>
      <c r="C18" s="24"/>
      <c r="D18" s="90">
        <v>10025</v>
      </c>
      <c r="E18" s="25"/>
      <c r="F18" s="25"/>
      <c r="G18" s="25">
        <v>344964</v>
      </c>
      <c r="H18" s="25"/>
      <c r="I18" s="25">
        <f t="shared" si="1"/>
        <v>354989</v>
      </c>
      <c r="J18" s="27">
        <f t="shared" si="0"/>
        <v>354989</v>
      </c>
    </row>
    <row r="19" spans="1:10" ht="16.5" customHeight="1">
      <c r="A19" s="22" t="s">
        <v>54</v>
      </c>
      <c r="B19" s="68">
        <v>144</v>
      </c>
      <c r="C19" s="24"/>
      <c r="D19" s="90">
        <v>464762</v>
      </c>
      <c r="E19" s="25">
        <v>4655</v>
      </c>
      <c r="F19" s="25">
        <v>2329</v>
      </c>
      <c r="G19" s="25">
        <v>183047</v>
      </c>
      <c r="H19" s="25"/>
      <c r="I19" s="25">
        <f t="shared" si="1"/>
        <v>654793</v>
      </c>
      <c r="J19" s="27">
        <f t="shared" si="0"/>
        <v>654793</v>
      </c>
    </row>
    <row r="20" spans="1:10" ht="16.5" customHeight="1">
      <c r="A20" s="22" t="s">
        <v>24</v>
      </c>
      <c r="B20" s="68">
        <v>151</v>
      </c>
      <c r="C20" s="24"/>
      <c r="D20" s="90">
        <v>47426</v>
      </c>
      <c r="E20" s="25">
        <v>508</v>
      </c>
      <c r="F20" s="25"/>
      <c r="G20" s="25">
        <v>28268</v>
      </c>
      <c r="H20" s="25"/>
      <c r="I20" s="25">
        <f t="shared" si="1"/>
        <v>76202</v>
      </c>
      <c r="J20" s="27">
        <f t="shared" si="0"/>
        <v>76202</v>
      </c>
    </row>
    <row r="21" spans="1:10" ht="16.5" customHeight="1">
      <c r="A21" s="22" t="s">
        <v>25</v>
      </c>
      <c r="B21" s="68">
        <v>161</v>
      </c>
      <c r="C21" s="24"/>
      <c r="D21" s="90"/>
      <c r="E21" s="25"/>
      <c r="F21" s="25"/>
      <c r="G21" s="25"/>
      <c r="H21" s="25"/>
      <c r="I21" s="25">
        <f t="shared" si="1"/>
        <v>0</v>
      </c>
      <c r="J21" s="27">
        <f t="shared" si="0"/>
        <v>0</v>
      </c>
    </row>
    <row r="22" spans="1:10" s="14" customFormat="1" ht="16.5" customHeight="1">
      <c r="A22" s="22" t="s">
        <v>26</v>
      </c>
      <c r="B22" s="68">
        <v>171</v>
      </c>
      <c r="C22" s="24"/>
      <c r="D22" s="90">
        <v>3061</v>
      </c>
      <c r="E22" s="25">
        <v>3539</v>
      </c>
      <c r="F22" s="25">
        <v>2645</v>
      </c>
      <c r="G22" s="25">
        <v>8254</v>
      </c>
      <c r="H22" s="25"/>
      <c r="I22" s="25">
        <f t="shared" si="1"/>
        <v>17499</v>
      </c>
      <c r="J22" s="27">
        <f t="shared" si="0"/>
        <v>17499</v>
      </c>
    </row>
    <row r="23" spans="1:10" ht="16.5" customHeight="1">
      <c r="A23" s="22" t="s">
        <v>27</v>
      </c>
      <c r="B23" s="68">
        <v>172</v>
      </c>
      <c r="C23" s="24"/>
      <c r="D23" s="90"/>
      <c r="E23" s="25"/>
      <c r="F23" s="25">
        <v>499</v>
      </c>
      <c r="G23" s="25"/>
      <c r="H23" s="25"/>
      <c r="I23" s="25">
        <f t="shared" si="1"/>
        <v>499</v>
      </c>
      <c r="J23" s="27">
        <f t="shared" si="0"/>
        <v>499</v>
      </c>
    </row>
    <row r="24" spans="1:10" ht="32.25" customHeight="1">
      <c r="A24" s="88" t="s">
        <v>60</v>
      </c>
      <c r="B24" s="68">
        <v>181</v>
      </c>
      <c r="C24" s="89"/>
      <c r="D24" s="91"/>
      <c r="E24" s="89"/>
      <c r="F24" s="89"/>
      <c r="G24" s="89"/>
      <c r="H24" s="89"/>
      <c r="I24" s="25">
        <f t="shared" si="1"/>
        <v>0</v>
      </c>
      <c r="J24" s="27">
        <f t="shared" si="0"/>
        <v>0</v>
      </c>
    </row>
    <row r="25" spans="1:10" ht="16.5" customHeight="1">
      <c r="A25" s="22" t="s">
        <v>28</v>
      </c>
      <c r="B25" s="23">
        <v>191</v>
      </c>
      <c r="C25" s="24">
        <v>268</v>
      </c>
      <c r="D25" s="25">
        <v>1282997</v>
      </c>
      <c r="E25" s="25">
        <v>1351</v>
      </c>
      <c r="F25" s="25">
        <v>2433</v>
      </c>
      <c r="G25" s="25">
        <v>43322</v>
      </c>
      <c r="H25" s="26">
        <v>12926</v>
      </c>
      <c r="I25" s="25">
        <f t="shared" si="1"/>
        <v>1343029</v>
      </c>
      <c r="J25" s="27">
        <f t="shared" si="0"/>
        <v>1343297</v>
      </c>
    </row>
    <row r="26" spans="1:10" ht="16.5" customHeight="1" thickBot="1">
      <c r="A26" s="22"/>
      <c r="B26" s="23"/>
      <c r="C26" s="24" t="s">
        <v>11</v>
      </c>
      <c r="D26" s="25"/>
      <c r="E26" s="25"/>
      <c r="F26" s="25"/>
      <c r="G26" s="25"/>
      <c r="H26" s="26"/>
      <c r="I26" s="31" t="s">
        <v>11</v>
      </c>
      <c r="J26" s="32" t="s">
        <v>11</v>
      </c>
    </row>
    <row r="27" spans="1:10" ht="16.5" customHeight="1" thickBot="1">
      <c r="A27" s="17" t="s">
        <v>29</v>
      </c>
      <c r="B27" s="18"/>
      <c r="C27" s="19">
        <f aca="true" t="shared" si="2" ref="C27:H27">SUM(C10:C26)</f>
        <v>459969</v>
      </c>
      <c r="D27" s="19">
        <f t="shared" si="2"/>
        <v>7661948</v>
      </c>
      <c r="E27" s="19">
        <f t="shared" si="2"/>
        <v>456545</v>
      </c>
      <c r="F27" s="19">
        <f t="shared" si="2"/>
        <v>79195</v>
      </c>
      <c r="G27" s="19">
        <f t="shared" si="2"/>
        <v>1145806</v>
      </c>
      <c r="H27" s="19">
        <f t="shared" si="2"/>
        <v>13096</v>
      </c>
      <c r="I27" s="19">
        <f>SUM(D27:H27)</f>
        <v>9356590</v>
      </c>
      <c r="J27" s="21">
        <f t="shared" si="0"/>
        <v>9816559</v>
      </c>
    </row>
    <row r="28" spans="1:10" ht="16.5" customHeight="1">
      <c r="A28" s="22"/>
      <c r="B28" s="23"/>
      <c r="C28" s="24" t="s">
        <v>11</v>
      </c>
      <c r="D28" s="25"/>
      <c r="E28" s="25"/>
      <c r="F28" s="25"/>
      <c r="G28" s="25"/>
      <c r="H28" s="26"/>
      <c r="I28" s="25" t="s">
        <v>11</v>
      </c>
      <c r="J28" s="27" t="s">
        <v>11</v>
      </c>
    </row>
    <row r="29" spans="1:10" ht="16.5" customHeight="1">
      <c r="A29" s="22" t="s">
        <v>30</v>
      </c>
      <c r="B29" s="23">
        <v>311</v>
      </c>
      <c r="C29" s="24">
        <v>1693</v>
      </c>
      <c r="D29" s="25">
        <v>51111</v>
      </c>
      <c r="E29" s="25">
        <v>75420</v>
      </c>
      <c r="F29" s="25">
        <v>21425</v>
      </c>
      <c r="G29" s="25"/>
      <c r="H29" s="26"/>
      <c r="I29" s="25">
        <f>SUM(D29:H29)</f>
        <v>147956</v>
      </c>
      <c r="J29" s="27">
        <f t="shared" si="0"/>
        <v>149649</v>
      </c>
    </row>
    <row r="30" spans="1:10" ht="16.5" customHeight="1">
      <c r="A30" s="22" t="s">
        <v>31</v>
      </c>
      <c r="B30" s="23">
        <v>321</v>
      </c>
      <c r="C30" s="24"/>
      <c r="D30" s="25">
        <v>38800</v>
      </c>
      <c r="E30" s="25">
        <v>30292</v>
      </c>
      <c r="F30" s="25">
        <v>391</v>
      </c>
      <c r="G30" s="25">
        <v>130757</v>
      </c>
      <c r="H30" s="26"/>
      <c r="I30" s="25">
        <f aca="true" t="shared" si="3" ref="I30:I42">SUM(D30:H30)</f>
        <v>200240</v>
      </c>
      <c r="J30" s="27">
        <f>C30+I30</f>
        <v>200240</v>
      </c>
    </row>
    <row r="31" spans="1:10" ht="16.5" customHeight="1">
      <c r="A31" s="22" t="s">
        <v>61</v>
      </c>
      <c r="B31" s="23">
        <v>324</v>
      </c>
      <c r="C31" s="24"/>
      <c r="D31" s="25"/>
      <c r="E31" s="25"/>
      <c r="F31" s="25"/>
      <c r="G31" s="25">
        <v>85</v>
      </c>
      <c r="H31" s="26"/>
      <c r="I31" s="25">
        <f t="shared" si="3"/>
        <v>85</v>
      </c>
      <c r="J31" s="27">
        <f>C31+I31</f>
        <v>85</v>
      </c>
    </row>
    <row r="32" spans="1:10" ht="16.5" customHeight="1">
      <c r="A32" s="22" t="s">
        <v>55</v>
      </c>
      <c r="B32" s="23">
        <v>340</v>
      </c>
      <c r="C32" s="24"/>
      <c r="D32" s="25">
        <v>88072</v>
      </c>
      <c r="E32" s="25">
        <v>64713</v>
      </c>
      <c r="F32" s="25">
        <v>9841</v>
      </c>
      <c r="G32" s="25">
        <v>60509</v>
      </c>
      <c r="H32" s="26"/>
      <c r="I32" s="25">
        <f t="shared" si="3"/>
        <v>223135</v>
      </c>
      <c r="J32" s="27">
        <f>C32+I32</f>
        <v>223135</v>
      </c>
    </row>
    <row r="33" spans="1:10" ht="16.5" customHeight="1">
      <c r="A33" s="22" t="s">
        <v>66</v>
      </c>
      <c r="B33" s="23">
        <v>341</v>
      </c>
      <c r="C33" s="24">
        <v>16101</v>
      </c>
      <c r="D33" s="25">
        <v>623883</v>
      </c>
      <c r="E33" s="25">
        <v>17002</v>
      </c>
      <c r="F33" s="25">
        <v>689</v>
      </c>
      <c r="G33" s="25">
        <v>191804</v>
      </c>
      <c r="H33" s="26"/>
      <c r="I33" s="25">
        <f t="shared" si="3"/>
        <v>833378</v>
      </c>
      <c r="J33" s="27">
        <f t="shared" si="0"/>
        <v>849479</v>
      </c>
    </row>
    <row r="34" spans="1:10" ht="16.5" customHeight="1">
      <c r="A34" s="22" t="s">
        <v>32</v>
      </c>
      <c r="B34" s="23">
        <v>342</v>
      </c>
      <c r="C34" s="24"/>
      <c r="D34" s="25">
        <v>4293</v>
      </c>
      <c r="E34" s="25">
        <v>63</v>
      </c>
      <c r="F34" s="25"/>
      <c r="G34" s="25">
        <v>21128</v>
      </c>
      <c r="H34" s="26"/>
      <c r="I34" s="25">
        <f t="shared" si="3"/>
        <v>25484</v>
      </c>
      <c r="J34" s="27">
        <f t="shared" si="0"/>
        <v>25484</v>
      </c>
    </row>
    <row r="35" spans="1:10" ht="16.5" customHeight="1">
      <c r="A35" s="22" t="s">
        <v>67</v>
      </c>
      <c r="B35" s="23">
        <v>343</v>
      </c>
      <c r="C35" s="24"/>
      <c r="D35" s="25"/>
      <c r="E35" s="25"/>
      <c r="F35" s="25"/>
      <c r="G35" s="25"/>
      <c r="H35" s="26"/>
      <c r="I35" s="25">
        <f t="shared" si="3"/>
        <v>0</v>
      </c>
      <c r="J35" s="27">
        <f t="shared" si="0"/>
        <v>0</v>
      </c>
    </row>
    <row r="36" spans="1:10" ht="16.5" customHeight="1">
      <c r="A36" s="22" t="s">
        <v>56</v>
      </c>
      <c r="B36" s="23">
        <v>344</v>
      </c>
      <c r="C36" s="24"/>
      <c r="D36" s="25">
        <v>464015</v>
      </c>
      <c r="E36" s="25">
        <v>6580</v>
      </c>
      <c r="F36" s="25">
        <v>3189</v>
      </c>
      <c r="G36" s="25">
        <v>183047</v>
      </c>
      <c r="H36" s="26"/>
      <c r="I36" s="25">
        <f t="shared" si="3"/>
        <v>656831</v>
      </c>
      <c r="J36" s="27">
        <f t="shared" si="0"/>
        <v>656831</v>
      </c>
    </row>
    <row r="37" spans="1:10" ht="16.5" customHeight="1">
      <c r="A37" s="22" t="s">
        <v>33</v>
      </c>
      <c r="B37" s="23">
        <v>351</v>
      </c>
      <c r="C37" s="24"/>
      <c r="D37" s="25"/>
      <c r="E37" s="25"/>
      <c r="F37" s="25"/>
      <c r="G37" s="25">
        <v>2</v>
      </c>
      <c r="H37" s="26"/>
      <c r="I37" s="25">
        <f t="shared" si="3"/>
        <v>2</v>
      </c>
      <c r="J37" s="27">
        <f t="shared" si="0"/>
        <v>2</v>
      </c>
    </row>
    <row r="38" spans="1:10" ht="16.5" customHeight="1">
      <c r="A38" s="22" t="s">
        <v>25</v>
      </c>
      <c r="B38" s="23">
        <v>361</v>
      </c>
      <c r="C38" s="24"/>
      <c r="D38" s="25"/>
      <c r="E38" s="25"/>
      <c r="F38" s="25"/>
      <c r="G38" s="25"/>
      <c r="H38" s="26"/>
      <c r="I38" s="25">
        <f t="shared" si="3"/>
        <v>0</v>
      </c>
      <c r="J38" s="27">
        <f t="shared" si="0"/>
        <v>0</v>
      </c>
    </row>
    <row r="39" spans="1:10" ht="16.5" customHeight="1">
      <c r="A39" s="22" t="s">
        <v>26</v>
      </c>
      <c r="B39" s="23">
        <v>371</v>
      </c>
      <c r="C39" s="24"/>
      <c r="D39" s="25">
        <v>5824</v>
      </c>
      <c r="E39" s="25">
        <v>3092</v>
      </c>
      <c r="F39" s="25">
        <v>240</v>
      </c>
      <c r="G39" s="25">
        <v>65687</v>
      </c>
      <c r="H39" s="26"/>
      <c r="I39" s="25">
        <f t="shared" si="3"/>
        <v>74843</v>
      </c>
      <c r="J39" s="27">
        <f t="shared" si="0"/>
        <v>74843</v>
      </c>
    </row>
    <row r="40" spans="1:10" s="14" customFormat="1" ht="16.5" customHeight="1">
      <c r="A40" s="22" t="s">
        <v>34</v>
      </c>
      <c r="B40" s="23">
        <v>372</v>
      </c>
      <c r="C40" s="24"/>
      <c r="D40" s="25"/>
      <c r="E40" s="25">
        <v>3208</v>
      </c>
      <c r="F40" s="25">
        <v>2497</v>
      </c>
      <c r="G40" s="25"/>
      <c r="H40" s="26">
        <v>16</v>
      </c>
      <c r="I40" s="25">
        <f t="shared" si="3"/>
        <v>5721</v>
      </c>
      <c r="J40" s="27">
        <f t="shared" si="0"/>
        <v>5721</v>
      </c>
    </row>
    <row r="41" spans="1:10" ht="16.5" customHeight="1">
      <c r="A41" s="22" t="s">
        <v>35</v>
      </c>
      <c r="B41" s="23">
        <v>381</v>
      </c>
      <c r="C41" s="24"/>
      <c r="D41" s="25"/>
      <c r="E41" s="25"/>
      <c r="F41" s="25"/>
      <c r="G41" s="25"/>
      <c r="H41" s="26"/>
      <c r="I41" s="25">
        <f t="shared" si="3"/>
        <v>0</v>
      </c>
      <c r="J41" s="27">
        <f t="shared" si="0"/>
        <v>0</v>
      </c>
    </row>
    <row r="42" spans="1:10" s="14" customFormat="1" ht="16.5" customHeight="1">
      <c r="A42" s="22" t="s">
        <v>36</v>
      </c>
      <c r="B42" s="23">
        <v>391</v>
      </c>
      <c r="C42" s="24"/>
      <c r="D42" s="25">
        <v>88331</v>
      </c>
      <c r="E42" s="25">
        <v>1266267</v>
      </c>
      <c r="F42" s="25">
        <v>900</v>
      </c>
      <c r="G42" s="25">
        <v>12544</v>
      </c>
      <c r="H42" s="26"/>
      <c r="I42" s="25">
        <f t="shared" si="3"/>
        <v>1368042</v>
      </c>
      <c r="J42" s="27">
        <f t="shared" si="0"/>
        <v>1368042</v>
      </c>
    </row>
    <row r="43" spans="1:10" ht="16.5" customHeight="1" thickBot="1">
      <c r="A43" s="22"/>
      <c r="B43" s="23"/>
      <c r="C43" s="24" t="s">
        <v>11</v>
      </c>
      <c r="D43" s="25"/>
      <c r="E43" s="25"/>
      <c r="F43" s="25"/>
      <c r="G43" s="25"/>
      <c r="H43" s="26"/>
      <c r="I43" s="25"/>
      <c r="J43" s="27" t="s">
        <v>11</v>
      </c>
    </row>
    <row r="44" spans="1:10" ht="13.5" thickBot="1">
      <c r="A44" s="17" t="s">
        <v>37</v>
      </c>
      <c r="B44" s="18"/>
      <c r="C44" s="19">
        <f aca="true" t="shared" si="4" ref="C44:H44">SUM(C29:C43)</f>
        <v>17794</v>
      </c>
      <c r="D44" s="19">
        <f t="shared" si="4"/>
        <v>1364329</v>
      </c>
      <c r="E44" s="19">
        <f t="shared" si="4"/>
        <v>1466637</v>
      </c>
      <c r="F44" s="19">
        <f t="shared" si="4"/>
        <v>39172</v>
      </c>
      <c r="G44" s="19">
        <f t="shared" si="4"/>
        <v>665563</v>
      </c>
      <c r="H44" s="19">
        <f t="shared" si="4"/>
        <v>16</v>
      </c>
      <c r="I44" s="19">
        <f>SUM(D44:H44)</f>
        <v>3535717</v>
      </c>
      <c r="J44" s="21">
        <f>SUM(J29:J43)</f>
        <v>3553511</v>
      </c>
    </row>
    <row r="45" spans="1:10" ht="13.5" thickBot="1">
      <c r="A45" s="22"/>
      <c r="B45" s="23"/>
      <c r="C45" s="24" t="s">
        <v>11</v>
      </c>
      <c r="D45" s="25"/>
      <c r="E45" s="25"/>
      <c r="F45" s="25"/>
      <c r="G45" s="25"/>
      <c r="H45" s="26"/>
      <c r="I45" s="25" t="s">
        <v>11</v>
      </c>
      <c r="J45" s="27" t="s">
        <v>11</v>
      </c>
    </row>
    <row r="46" spans="1:10" ht="13.5" thickBot="1">
      <c r="A46" s="17" t="s">
        <v>63</v>
      </c>
      <c r="B46" s="18"/>
      <c r="C46" s="19">
        <f aca="true" t="shared" si="5" ref="C46:J46">C8+C27-C44</f>
        <v>857687</v>
      </c>
      <c r="D46" s="19">
        <f t="shared" si="5"/>
        <v>112586603</v>
      </c>
      <c r="E46" s="19">
        <f t="shared" si="5"/>
        <v>4281962</v>
      </c>
      <c r="F46" s="19">
        <f t="shared" si="5"/>
        <v>609042</v>
      </c>
      <c r="G46" s="19">
        <f t="shared" si="5"/>
        <v>31569886</v>
      </c>
      <c r="H46" s="19">
        <f t="shared" si="5"/>
        <v>601895</v>
      </c>
      <c r="I46" s="19">
        <f t="shared" si="5"/>
        <v>149649388</v>
      </c>
      <c r="J46" s="21">
        <f t="shared" si="5"/>
        <v>150507075</v>
      </c>
    </row>
  </sheetData>
  <mergeCells count="2">
    <mergeCell ref="A1:J1"/>
    <mergeCell ref="A2:J2"/>
  </mergeCells>
  <printOptions/>
  <pageMargins left="1.14" right="0.75" top="0.76" bottom="1" header="0.4921259845" footer="0.4921259845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zoomScale="75" zoomScaleNormal="75" workbookViewId="0" topLeftCell="A1">
      <selection activeCell="A1" sqref="A1:IV2"/>
    </sheetView>
  </sheetViews>
  <sheetFormatPr defaultColWidth="9.140625" defaultRowHeight="12.75"/>
  <cols>
    <col min="1" max="1" width="52.140625" style="0" customWidth="1"/>
    <col min="2" max="2" width="4.8515625" style="1" customWidth="1"/>
    <col min="3" max="10" width="18.7109375" style="3" customWidth="1"/>
  </cols>
  <sheetData>
    <row r="1" spans="1:10" s="123" customFormat="1" ht="16.5" customHeight="1">
      <c r="A1" s="121" t="s">
        <v>62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s="123" customFormat="1" ht="16.5" customHeight="1" thickBot="1">
      <c r="A2" s="121" t="s">
        <v>38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ht="16.5" customHeight="1">
      <c r="A3" s="34" t="s">
        <v>1</v>
      </c>
      <c r="B3" s="5"/>
      <c r="C3" s="35" t="s">
        <v>2</v>
      </c>
      <c r="D3" s="35" t="s">
        <v>3</v>
      </c>
      <c r="E3" s="35" t="s">
        <v>4</v>
      </c>
      <c r="F3" s="35" t="s">
        <v>5</v>
      </c>
      <c r="G3" s="35" t="s">
        <v>6</v>
      </c>
      <c r="H3" s="35" t="s">
        <v>39</v>
      </c>
      <c r="I3" s="35" t="s">
        <v>8</v>
      </c>
      <c r="J3" s="36" t="s">
        <v>40</v>
      </c>
    </row>
    <row r="4" spans="1:10" s="14" customFormat="1" ht="16.5" customHeight="1">
      <c r="A4" s="37"/>
      <c r="B4" s="10"/>
      <c r="C4" s="38" t="s">
        <v>10</v>
      </c>
      <c r="D4" s="38" t="s">
        <v>11</v>
      </c>
      <c r="E4" s="38" t="s">
        <v>12</v>
      </c>
      <c r="F4" s="38" t="s">
        <v>13</v>
      </c>
      <c r="G4" s="38"/>
      <c r="H4" s="38" t="s">
        <v>41</v>
      </c>
      <c r="I4" s="38" t="s">
        <v>16</v>
      </c>
      <c r="J4" s="39" t="s">
        <v>15</v>
      </c>
    </row>
    <row r="5" spans="1:10" ht="16.5" customHeight="1">
      <c r="A5" s="37"/>
      <c r="C5" s="38" t="s">
        <v>15</v>
      </c>
      <c r="D5" s="38" t="s">
        <v>11</v>
      </c>
      <c r="E5" s="38"/>
      <c r="F5" s="38" t="s">
        <v>10</v>
      </c>
      <c r="G5" s="38"/>
      <c r="H5" s="38" t="s">
        <v>42</v>
      </c>
      <c r="I5" s="38" t="s">
        <v>15</v>
      </c>
      <c r="J5" s="39"/>
    </row>
    <row r="6" spans="1:10" ht="16.5" customHeight="1">
      <c r="A6" s="37"/>
      <c r="B6" s="38"/>
      <c r="C6" s="38" t="s">
        <v>11</v>
      </c>
      <c r="D6" s="38"/>
      <c r="E6" s="38"/>
      <c r="F6" s="38" t="s">
        <v>15</v>
      </c>
      <c r="G6" s="38"/>
      <c r="H6" s="38"/>
      <c r="I6" s="38" t="s">
        <v>17</v>
      </c>
      <c r="J6" s="39" t="s">
        <v>17</v>
      </c>
    </row>
    <row r="7" spans="1:10" ht="16.5" customHeight="1" thickBot="1">
      <c r="A7" s="37"/>
      <c r="B7" s="40" t="s">
        <v>18</v>
      </c>
      <c r="C7" s="38"/>
      <c r="D7" s="38"/>
      <c r="E7" s="38"/>
      <c r="F7" s="38"/>
      <c r="G7" s="38"/>
      <c r="H7" s="38"/>
      <c r="I7" s="38"/>
      <c r="J7" s="39"/>
    </row>
    <row r="8" spans="1:10" ht="16.5" customHeight="1" thickBot="1">
      <c r="A8" s="17" t="s">
        <v>43</v>
      </c>
      <c r="B8" s="18">
        <v>111</v>
      </c>
      <c r="C8" s="19">
        <v>434312.303</v>
      </c>
      <c r="D8" s="19">
        <v>48842419.941</v>
      </c>
      <c r="E8" s="19">
        <v>1613976.341</v>
      </c>
      <c r="F8" s="19">
        <v>921524.069</v>
      </c>
      <c r="G8" s="19">
        <v>17740482.523</v>
      </c>
      <c r="H8" s="19">
        <v>54649.174</v>
      </c>
      <c r="I8" s="19">
        <f aca="true" t="shared" si="0" ref="I8:I46">SUM(D8:H8)</f>
        <v>69173052.048</v>
      </c>
      <c r="J8" s="21">
        <f>C8+I8</f>
        <v>69607364.351</v>
      </c>
    </row>
    <row r="9" spans="1:10" ht="16.5" customHeight="1">
      <c r="A9" s="22"/>
      <c r="B9" s="23"/>
      <c r="C9" s="24" t="s">
        <v>11</v>
      </c>
      <c r="D9" s="25" t="s">
        <v>11</v>
      </c>
      <c r="E9" s="25" t="s">
        <v>11</v>
      </c>
      <c r="F9" s="25" t="s">
        <v>11</v>
      </c>
      <c r="G9" s="25" t="s">
        <v>11</v>
      </c>
      <c r="H9" s="25"/>
      <c r="I9" s="25">
        <f t="shared" si="0"/>
        <v>0</v>
      </c>
      <c r="J9" s="27" t="s">
        <v>11</v>
      </c>
    </row>
    <row r="10" spans="1:10" ht="16.5" customHeight="1">
      <c r="A10" s="22" t="s">
        <v>20</v>
      </c>
      <c r="B10" s="23">
        <v>121</v>
      </c>
      <c r="C10" s="24">
        <v>2003.235</v>
      </c>
      <c r="D10" s="25">
        <v>1413386.286</v>
      </c>
      <c r="E10" s="25">
        <v>17068.34</v>
      </c>
      <c r="F10" s="25">
        <v>1180.078</v>
      </c>
      <c r="G10" s="25">
        <v>15296.608</v>
      </c>
      <c r="H10" s="25">
        <v>68.484</v>
      </c>
      <c r="I10" s="25">
        <f t="shared" si="0"/>
        <v>1446999.796</v>
      </c>
      <c r="J10" s="27">
        <f aca="true" t="shared" si="1" ref="J10:J46">C10+I10</f>
        <v>1449003.0310000002</v>
      </c>
    </row>
    <row r="11" spans="1:10" ht="16.5" customHeight="1">
      <c r="A11" s="22" t="s">
        <v>21</v>
      </c>
      <c r="B11" s="23">
        <v>122</v>
      </c>
      <c r="C11" s="24">
        <v>45490.585</v>
      </c>
      <c r="D11" s="25">
        <v>175044.438</v>
      </c>
      <c r="E11" s="25">
        <v>138461.936</v>
      </c>
      <c r="F11" s="25">
        <v>108844.704</v>
      </c>
      <c r="G11" s="25">
        <v>66905.171</v>
      </c>
      <c r="H11" s="25">
        <v>737.336</v>
      </c>
      <c r="I11" s="25">
        <f t="shared" si="0"/>
        <v>489993.58499999996</v>
      </c>
      <c r="J11" s="27">
        <f t="shared" si="1"/>
        <v>535484.1699999999</v>
      </c>
    </row>
    <row r="12" spans="1:10" ht="16.5" customHeight="1">
      <c r="A12" s="22" t="s">
        <v>52</v>
      </c>
      <c r="B12" s="23">
        <v>123</v>
      </c>
      <c r="C12" s="24">
        <v>0</v>
      </c>
      <c r="D12" s="25">
        <v>186.401</v>
      </c>
      <c r="E12" s="25">
        <v>1.19</v>
      </c>
      <c r="F12" s="25">
        <v>253.299</v>
      </c>
      <c r="G12" s="25">
        <v>207.9</v>
      </c>
      <c r="H12" s="25">
        <v>0</v>
      </c>
      <c r="I12" s="25">
        <f t="shared" si="0"/>
        <v>648.79</v>
      </c>
      <c r="J12" s="27">
        <f t="shared" si="1"/>
        <v>648.79</v>
      </c>
    </row>
    <row r="13" spans="1:10" ht="16.5" customHeight="1">
      <c r="A13" s="22" t="s">
        <v>59</v>
      </c>
      <c r="B13" s="23">
        <v>124</v>
      </c>
      <c r="C13" s="24">
        <v>55.677</v>
      </c>
      <c r="D13" s="25">
        <v>0</v>
      </c>
      <c r="E13" s="25">
        <v>0</v>
      </c>
      <c r="F13" s="25">
        <v>0</v>
      </c>
      <c r="G13" s="25">
        <v>25551.274</v>
      </c>
      <c r="H13" s="25">
        <v>0</v>
      </c>
      <c r="I13" s="25">
        <f t="shared" si="0"/>
        <v>25551.274</v>
      </c>
      <c r="J13" s="27">
        <f t="shared" si="1"/>
        <v>25606.951</v>
      </c>
    </row>
    <row r="14" spans="1:10" ht="16.5" customHeight="1">
      <c r="A14" s="22" t="s">
        <v>22</v>
      </c>
      <c r="B14" s="23">
        <v>131</v>
      </c>
      <c r="C14" s="24">
        <v>9910.266</v>
      </c>
      <c r="D14" s="25">
        <v>2141398.961</v>
      </c>
      <c r="E14" s="25">
        <v>12406.233</v>
      </c>
      <c r="F14" s="25">
        <v>1.626</v>
      </c>
      <c r="G14" s="25">
        <v>0</v>
      </c>
      <c r="H14" s="25">
        <v>0</v>
      </c>
      <c r="I14" s="25">
        <f t="shared" si="0"/>
        <v>2153806.8200000003</v>
      </c>
      <c r="J14" s="27">
        <f t="shared" si="1"/>
        <v>2163717.086</v>
      </c>
    </row>
    <row r="15" spans="1:10" ht="16.5" customHeight="1">
      <c r="A15" s="22" t="s">
        <v>53</v>
      </c>
      <c r="B15" s="23">
        <v>140</v>
      </c>
      <c r="C15" s="24">
        <v>185.179</v>
      </c>
      <c r="D15" s="25">
        <v>6667.906</v>
      </c>
      <c r="E15" s="25">
        <v>4538.856</v>
      </c>
      <c r="F15" s="25">
        <v>8312.294</v>
      </c>
      <c r="G15" s="25">
        <v>1060.8</v>
      </c>
      <c r="H15" s="25">
        <v>35</v>
      </c>
      <c r="I15" s="25">
        <f t="shared" si="0"/>
        <v>20614.855999999996</v>
      </c>
      <c r="J15" s="27">
        <f t="shared" si="1"/>
        <v>20800.034999999996</v>
      </c>
    </row>
    <row r="16" spans="1:10" ht="16.5" customHeight="1">
      <c r="A16" s="22" t="s">
        <v>64</v>
      </c>
      <c r="B16" s="23">
        <v>141</v>
      </c>
      <c r="C16" s="24">
        <v>176.433</v>
      </c>
      <c r="D16" s="25">
        <v>525751.944</v>
      </c>
      <c r="E16" s="25">
        <v>18449.671</v>
      </c>
      <c r="F16" s="25">
        <v>4178.052</v>
      </c>
      <c r="G16" s="25">
        <v>211042.041</v>
      </c>
      <c r="H16" s="25">
        <v>0</v>
      </c>
      <c r="I16" s="25">
        <f t="shared" si="0"/>
        <v>759421.708</v>
      </c>
      <c r="J16" s="27">
        <f t="shared" si="1"/>
        <v>759598.141</v>
      </c>
    </row>
    <row r="17" spans="1:10" ht="16.5" customHeight="1">
      <c r="A17" s="22" t="s">
        <v>23</v>
      </c>
      <c r="B17" s="23">
        <v>142</v>
      </c>
      <c r="C17" s="24">
        <v>0</v>
      </c>
      <c r="D17" s="25">
        <v>726.212</v>
      </c>
      <c r="E17" s="25">
        <v>2512.682</v>
      </c>
      <c r="F17" s="25">
        <v>1539.536</v>
      </c>
      <c r="G17" s="25">
        <v>10916.464</v>
      </c>
      <c r="H17" s="25">
        <v>0</v>
      </c>
      <c r="I17" s="25">
        <f t="shared" si="0"/>
        <v>15694.894</v>
      </c>
      <c r="J17" s="27">
        <f t="shared" si="1"/>
        <v>15694.894</v>
      </c>
    </row>
    <row r="18" spans="1:10" ht="16.5" customHeight="1">
      <c r="A18" s="22" t="s">
        <v>65</v>
      </c>
      <c r="B18" s="23">
        <v>143</v>
      </c>
      <c r="C18" s="24">
        <v>0</v>
      </c>
      <c r="D18" s="25">
        <v>0</v>
      </c>
      <c r="E18" s="25">
        <v>0</v>
      </c>
      <c r="F18" s="25">
        <v>0</v>
      </c>
      <c r="G18" s="25">
        <v>45355.52</v>
      </c>
      <c r="H18" s="25">
        <v>0</v>
      </c>
      <c r="I18" s="25">
        <f t="shared" si="0"/>
        <v>45355.52</v>
      </c>
      <c r="J18" s="27">
        <f t="shared" si="1"/>
        <v>45355.52</v>
      </c>
    </row>
    <row r="19" spans="1:10" ht="16.5" customHeight="1">
      <c r="A19" s="22" t="s">
        <v>54</v>
      </c>
      <c r="B19" s="23">
        <v>144</v>
      </c>
      <c r="C19" s="24">
        <v>0</v>
      </c>
      <c r="D19" s="25">
        <v>641496.238</v>
      </c>
      <c r="E19" s="25">
        <v>8345.927</v>
      </c>
      <c r="F19" s="25">
        <v>1291.852</v>
      </c>
      <c r="G19" s="25">
        <v>378563.706</v>
      </c>
      <c r="H19" s="25">
        <v>1.2</v>
      </c>
      <c r="I19" s="25">
        <f t="shared" si="0"/>
        <v>1029698.923</v>
      </c>
      <c r="J19" s="27">
        <f t="shared" si="1"/>
        <v>1029698.923</v>
      </c>
    </row>
    <row r="20" spans="1:10" ht="16.5" customHeight="1">
      <c r="A20" s="22" t="s">
        <v>24</v>
      </c>
      <c r="B20" s="23">
        <v>151</v>
      </c>
      <c r="C20" s="24">
        <v>0</v>
      </c>
      <c r="D20" s="25">
        <v>14104.454</v>
      </c>
      <c r="E20" s="25">
        <v>102.375</v>
      </c>
      <c r="F20" s="25">
        <v>70.15</v>
      </c>
      <c r="G20" s="25">
        <v>36520.766</v>
      </c>
      <c r="H20" s="25">
        <v>9</v>
      </c>
      <c r="I20" s="25">
        <f t="shared" si="0"/>
        <v>50806.745</v>
      </c>
      <c r="J20" s="27">
        <f t="shared" si="1"/>
        <v>50806.745</v>
      </c>
    </row>
    <row r="21" spans="1:10" ht="16.5" customHeight="1">
      <c r="A21" s="22" t="s">
        <v>25</v>
      </c>
      <c r="B21" s="23">
        <v>161</v>
      </c>
      <c r="C21" s="24">
        <v>0</v>
      </c>
      <c r="D21" s="25">
        <v>266998.374</v>
      </c>
      <c r="E21" s="25">
        <v>0</v>
      </c>
      <c r="F21" s="25">
        <v>0</v>
      </c>
      <c r="G21" s="25">
        <v>283448.849</v>
      </c>
      <c r="H21" s="25">
        <v>0</v>
      </c>
      <c r="I21" s="25">
        <f t="shared" si="0"/>
        <v>550447.223</v>
      </c>
      <c r="J21" s="27">
        <f t="shared" si="1"/>
        <v>550447.223</v>
      </c>
    </row>
    <row r="22" spans="1:10" s="14" customFormat="1" ht="16.5" customHeight="1">
      <c r="A22" s="22" t="s">
        <v>26</v>
      </c>
      <c r="B22" s="23">
        <v>171</v>
      </c>
      <c r="C22" s="24">
        <v>2832</v>
      </c>
      <c r="D22" s="25">
        <v>119796.566</v>
      </c>
      <c r="E22" s="25">
        <v>5318.261</v>
      </c>
      <c r="F22" s="25">
        <v>18919.919</v>
      </c>
      <c r="G22" s="25">
        <v>69664.989</v>
      </c>
      <c r="H22" s="25">
        <v>328.118</v>
      </c>
      <c r="I22" s="25">
        <f t="shared" si="0"/>
        <v>214027.853</v>
      </c>
      <c r="J22" s="27">
        <f t="shared" si="1"/>
        <v>216859.853</v>
      </c>
    </row>
    <row r="23" spans="1:10" ht="16.5" customHeight="1">
      <c r="A23" s="22" t="s">
        <v>27</v>
      </c>
      <c r="B23" s="23">
        <v>172</v>
      </c>
      <c r="C23" s="24">
        <v>0</v>
      </c>
      <c r="D23" s="25">
        <v>0</v>
      </c>
      <c r="E23" s="25">
        <v>0</v>
      </c>
      <c r="F23" s="25">
        <v>3.477</v>
      </c>
      <c r="G23" s="25">
        <v>0</v>
      </c>
      <c r="H23" s="25">
        <v>0</v>
      </c>
      <c r="I23" s="25">
        <f t="shared" si="0"/>
        <v>3.477</v>
      </c>
      <c r="J23" s="27">
        <f t="shared" si="1"/>
        <v>3.477</v>
      </c>
    </row>
    <row r="24" spans="1:10" ht="32.25" customHeight="1">
      <c r="A24" s="88" t="s">
        <v>60</v>
      </c>
      <c r="B24" s="23">
        <v>181</v>
      </c>
      <c r="C24" s="24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f t="shared" si="0"/>
        <v>0</v>
      </c>
      <c r="J24" s="27">
        <f t="shared" si="1"/>
        <v>0</v>
      </c>
    </row>
    <row r="25" spans="1:10" ht="16.5" customHeight="1">
      <c r="A25" s="22" t="s">
        <v>28</v>
      </c>
      <c r="B25" s="23">
        <v>191</v>
      </c>
      <c r="C25" s="24">
        <v>625.99</v>
      </c>
      <c r="D25" s="25">
        <v>389390.485</v>
      </c>
      <c r="E25" s="25">
        <v>3056.114</v>
      </c>
      <c r="F25" s="25">
        <v>7432.246</v>
      </c>
      <c r="G25" s="25">
        <v>311941.313</v>
      </c>
      <c r="H25" s="25">
        <v>0.48</v>
      </c>
      <c r="I25" s="25">
        <f t="shared" si="0"/>
        <v>711820.638</v>
      </c>
      <c r="J25" s="27">
        <f t="shared" si="1"/>
        <v>712446.628</v>
      </c>
    </row>
    <row r="26" spans="1:10" ht="16.5" customHeight="1" thickBot="1">
      <c r="A26" s="28"/>
      <c r="B26" s="29"/>
      <c r="C26" s="30" t="s">
        <v>11</v>
      </c>
      <c r="D26" s="31"/>
      <c r="E26" s="31"/>
      <c r="F26" s="31" t="s">
        <v>11</v>
      </c>
      <c r="G26" s="31" t="s">
        <v>11</v>
      </c>
      <c r="H26" s="31"/>
      <c r="I26" s="31"/>
      <c r="J26" s="32" t="s">
        <v>11</v>
      </c>
    </row>
    <row r="27" spans="1:10" ht="16.5" customHeight="1" thickBot="1">
      <c r="A27" s="41" t="s">
        <v>44</v>
      </c>
      <c r="B27" s="42"/>
      <c r="C27" s="43">
        <f>SUM(C10:C26)</f>
        <v>61279.365</v>
      </c>
      <c r="D27" s="43">
        <f>SUM(D10:D26)</f>
        <v>5694948.265</v>
      </c>
      <c r="E27" s="43">
        <f>SUM(E10:E25)</f>
        <v>210261.585</v>
      </c>
      <c r="F27" s="43">
        <f>SUM(F10:F25)</f>
        <v>152027.233</v>
      </c>
      <c r="G27" s="43">
        <f>SUM(G10:G26)</f>
        <v>1456475.401</v>
      </c>
      <c r="H27" s="43">
        <f>SUM(H10:H25)</f>
        <v>1179.6180000000002</v>
      </c>
      <c r="I27" s="43">
        <f t="shared" si="0"/>
        <v>7514892.101999999</v>
      </c>
      <c r="J27" s="44">
        <f t="shared" si="1"/>
        <v>7576171.466999999</v>
      </c>
    </row>
    <row r="28" spans="1:10" ht="16.5" customHeight="1">
      <c r="A28" s="45"/>
      <c r="B28" s="46"/>
      <c r="C28" s="47" t="s">
        <v>11</v>
      </c>
      <c r="D28" s="48"/>
      <c r="E28" s="48"/>
      <c r="F28" s="48"/>
      <c r="G28" s="48"/>
      <c r="H28" s="48"/>
      <c r="I28" s="48"/>
      <c r="J28" s="49" t="s">
        <v>11</v>
      </c>
    </row>
    <row r="29" spans="1:10" ht="16.5" customHeight="1">
      <c r="A29" s="22" t="s">
        <v>30</v>
      </c>
      <c r="B29" s="23">
        <v>311</v>
      </c>
      <c r="C29" s="24">
        <v>6082.602</v>
      </c>
      <c r="D29" s="25">
        <v>16212.014</v>
      </c>
      <c r="E29" s="25">
        <v>66065.431</v>
      </c>
      <c r="F29" s="25">
        <v>34784.917</v>
      </c>
      <c r="G29" s="25">
        <v>0</v>
      </c>
      <c r="H29" s="25">
        <v>3.55</v>
      </c>
      <c r="I29" s="25">
        <f t="shared" si="0"/>
        <v>117065.912</v>
      </c>
      <c r="J29" s="27">
        <f t="shared" si="1"/>
        <v>123148.514</v>
      </c>
    </row>
    <row r="30" spans="1:10" ht="16.5" customHeight="1">
      <c r="A30" s="22" t="s">
        <v>31</v>
      </c>
      <c r="B30" s="23">
        <v>321</v>
      </c>
      <c r="C30" s="24">
        <v>0</v>
      </c>
      <c r="D30" s="25">
        <v>2167128.469</v>
      </c>
      <c r="E30" s="25">
        <v>14840.16</v>
      </c>
      <c r="F30" s="25">
        <v>2241.197</v>
      </c>
      <c r="G30" s="25">
        <v>432059.277</v>
      </c>
      <c r="H30" s="25">
        <v>0</v>
      </c>
      <c r="I30" s="25">
        <f t="shared" si="0"/>
        <v>2616269.103</v>
      </c>
      <c r="J30" s="27">
        <f t="shared" si="1"/>
        <v>2616269.103</v>
      </c>
    </row>
    <row r="31" spans="1:10" ht="16.5" customHeight="1">
      <c r="A31" s="22" t="s">
        <v>61</v>
      </c>
      <c r="B31" s="23">
        <v>324</v>
      </c>
      <c r="C31" s="24">
        <v>55.677</v>
      </c>
      <c r="D31" s="25">
        <v>0</v>
      </c>
      <c r="E31" s="25">
        <v>389.304</v>
      </c>
      <c r="F31" s="25">
        <v>26.509</v>
      </c>
      <c r="G31" s="25">
        <v>8947.176</v>
      </c>
      <c r="H31" s="25">
        <v>0</v>
      </c>
      <c r="I31" s="25">
        <f t="shared" si="0"/>
        <v>9362.989</v>
      </c>
      <c r="J31" s="27">
        <f t="shared" si="1"/>
        <v>9418.666</v>
      </c>
    </row>
    <row r="32" spans="1:10" ht="16.5" customHeight="1">
      <c r="A32" s="22" t="s">
        <v>55</v>
      </c>
      <c r="B32" s="23">
        <v>340</v>
      </c>
      <c r="C32" s="24">
        <v>1255.45</v>
      </c>
      <c r="D32" s="25">
        <v>9985.506</v>
      </c>
      <c r="E32" s="25">
        <v>19825.152</v>
      </c>
      <c r="F32" s="25">
        <v>13751.911</v>
      </c>
      <c r="G32" s="25">
        <v>0</v>
      </c>
      <c r="H32" s="25">
        <v>0</v>
      </c>
      <c r="I32" s="25">
        <f t="shared" si="0"/>
        <v>43562.568999999996</v>
      </c>
      <c r="J32" s="27">
        <f t="shared" si="1"/>
        <v>44818.01899999999</v>
      </c>
    </row>
    <row r="33" spans="1:10" ht="16.5" customHeight="1">
      <c r="A33" s="22" t="s">
        <v>66</v>
      </c>
      <c r="B33" s="23">
        <v>341</v>
      </c>
      <c r="C33" s="24">
        <v>0</v>
      </c>
      <c r="D33" s="25">
        <v>608951.753</v>
      </c>
      <c r="E33" s="25">
        <v>12601.302</v>
      </c>
      <c r="F33" s="25">
        <v>4663.707</v>
      </c>
      <c r="G33" s="25">
        <v>34553.296</v>
      </c>
      <c r="H33" s="25">
        <v>0</v>
      </c>
      <c r="I33" s="25">
        <f t="shared" si="0"/>
        <v>660770.0580000001</v>
      </c>
      <c r="J33" s="27">
        <f t="shared" si="1"/>
        <v>660770.0580000001</v>
      </c>
    </row>
    <row r="34" spans="1:10" ht="16.5" customHeight="1">
      <c r="A34" s="22" t="s">
        <v>32</v>
      </c>
      <c r="B34" s="23">
        <v>342</v>
      </c>
      <c r="C34" s="24">
        <v>250.995</v>
      </c>
      <c r="D34" s="25">
        <v>115299.489</v>
      </c>
      <c r="E34" s="25">
        <v>3072.743</v>
      </c>
      <c r="F34" s="25">
        <v>2981.819</v>
      </c>
      <c r="G34" s="25">
        <v>12037.923</v>
      </c>
      <c r="H34" s="25">
        <v>0</v>
      </c>
      <c r="I34" s="25">
        <f t="shared" si="0"/>
        <v>133391.97400000002</v>
      </c>
      <c r="J34" s="27">
        <f t="shared" si="1"/>
        <v>133642.969</v>
      </c>
    </row>
    <row r="35" spans="1:10" ht="16.5" customHeight="1">
      <c r="A35" s="22" t="s">
        <v>67</v>
      </c>
      <c r="B35" s="23">
        <v>343</v>
      </c>
      <c r="C35" s="24">
        <v>0</v>
      </c>
      <c r="D35" s="25">
        <v>7819.579</v>
      </c>
      <c r="E35" s="25">
        <v>0</v>
      </c>
      <c r="F35" s="25">
        <v>0</v>
      </c>
      <c r="G35" s="25">
        <v>193.601</v>
      </c>
      <c r="H35" s="25">
        <v>0</v>
      </c>
      <c r="I35" s="25">
        <f t="shared" si="0"/>
        <v>8013.179999999999</v>
      </c>
      <c r="J35" s="27">
        <f t="shared" si="1"/>
        <v>8013.179999999999</v>
      </c>
    </row>
    <row r="36" spans="1:10" ht="16.5" customHeight="1">
      <c r="A36" s="22" t="s">
        <v>56</v>
      </c>
      <c r="B36" s="23">
        <v>344</v>
      </c>
      <c r="C36" s="24">
        <v>0</v>
      </c>
      <c r="D36" s="25">
        <v>585830.773</v>
      </c>
      <c r="E36" s="25">
        <v>862.515</v>
      </c>
      <c r="F36" s="25">
        <v>836.735</v>
      </c>
      <c r="G36" s="25">
        <v>322225.66</v>
      </c>
      <c r="H36" s="25">
        <v>1.2</v>
      </c>
      <c r="I36" s="25">
        <f t="shared" si="0"/>
        <v>909756.8829999999</v>
      </c>
      <c r="J36" s="27">
        <f t="shared" si="1"/>
        <v>909756.8829999999</v>
      </c>
    </row>
    <row r="37" spans="1:10" ht="16.5" customHeight="1">
      <c r="A37" s="22" t="s">
        <v>33</v>
      </c>
      <c r="B37" s="23">
        <v>351</v>
      </c>
      <c r="C37" s="24">
        <v>11.019</v>
      </c>
      <c r="D37" s="25">
        <v>0</v>
      </c>
      <c r="E37" s="25">
        <v>2395.869</v>
      </c>
      <c r="F37" s="25">
        <v>1813.93</v>
      </c>
      <c r="G37" s="25">
        <v>658.03</v>
      </c>
      <c r="H37" s="25">
        <v>0</v>
      </c>
      <c r="I37" s="25">
        <f t="shared" si="0"/>
        <v>4867.829</v>
      </c>
      <c r="J37" s="27">
        <f t="shared" si="1"/>
        <v>4878.848</v>
      </c>
    </row>
    <row r="38" spans="1:10" ht="16.5" customHeight="1">
      <c r="A38" s="22" t="s">
        <v>25</v>
      </c>
      <c r="B38" s="23">
        <v>361</v>
      </c>
      <c r="C38" s="24">
        <v>0</v>
      </c>
      <c r="D38" s="25">
        <v>0</v>
      </c>
      <c r="E38" s="25">
        <v>3.512</v>
      </c>
      <c r="F38" s="25">
        <v>0</v>
      </c>
      <c r="G38" s="25">
        <v>61.1</v>
      </c>
      <c r="H38" s="25">
        <v>0</v>
      </c>
      <c r="I38" s="25">
        <f t="shared" si="0"/>
        <v>64.612</v>
      </c>
      <c r="J38" s="27">
        <f t="shared" si="1"/>
        <v>64.612</v>
      </c>
    </row>
    <row r="39" spans="1:10" ht="16.5" customHeight="1">
      <c r="A39" s="22" t="s">
        <v>26</v>
      </c>
      <c r="B39" s="23">
        <v>371</v>
      </c>
      <c r="C39" s="24">
        <v>2870.29</v>
      </c>
      <c r="D39" s="25">
        <v>55487.236</v>
      </c>
      <c r="E39" s="25">
        <v>11557.62</v>
      </c>
      <c r="F39" s="25">
        <v>22660.439</v>
      </c>
      <c r="G39" s="25">
        <v>127110.329</v>
      </c>
      <c r="H39" s="25">
        <v>5</v>
      </c>
      <c r="I39" s="25">
        <f t="shared" si="0"/>
        <v>216820.624</v>
      </c>
      <c r="J39" s="27">
        <f t="shared" si="1"/>
        <v>219690.91400000002</v>
      </c>
    </row>
    <row r="40" spans="1:10" s="14" customFormat="1" ht="16.5" customHeight="1">
      <c r="A40" s="22" t="s">
        <v>34</v>
      </c>
      <c r="B40" s="23">
        <v>372</v>
      </c>
      <c r="C40" s="24">
        <v>0</v>
      </c>
      <c r="D40" s="25">
        <v>162.455</v>
      </c>
      <c r="E40" s="25">
        <v>816.968</v>
      </c>
      <c r="F40" s="25">
        <v>722.971</v>
      </c>
      <c r="G40" s="25">
        <v>0</v>
      </c>
      <c r="H40" s="25">
        <v>3.51</v>
      </c>
      <c r="I40" s="25">
        <f t="shared" si="0"/>
        <v>1705.904</v>
      </c>
      <c r="J40" s="27">
        <f t="shared" si="1"/>
        <v>1705.904</v>
      </c>
    </row>
    <row r="41" spans="1:10" ht="16.5" customHeight="1">
      <c r="A41" s="22" t="s">
        <v>35</v>
      </c>
      <c r="B41" s="23">
        <v>381</v>
      </c>
      <c r="C41" s="24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f t="shared" si="0"/>
        <v>0</v>
      </c>
      <c r="J41" s="27">
        <f t="shared" si="1"/>
        <v>0</v>
      </c>
    </row>
    <row r="42" spans="1:10" s="14" customFormat="1" ht="16.5" customHeight="1">
      <c r="A42" s="22" t="s">
        <v>36</v>
      </c>
      <c r="B42" s="23">
        <v>391</v>
      </c>
      <c r="C42" s="24">
        <v>378.472</v>
      </c>
      <c r="D42" s="25">
        <v>558043.07</v>
      </c>
      <c r="E42" s="25">
        <v>4903.017</v>
      </c>
      <c r="F42" s="25">
        <v>7131.733</v>
      </c>
      <c r="G42" s="25">
        <v>277109.984</v>
      </c>
      <c r="H42" s="25">
        <v>0</v>
      </c>
      <c r="I42" s="25">
        <f t="shared" si="0"/>
        <v>847187.804</v>
      </c>
      <c r="J42" s="27">
        <f t="shared" si="1"/>
        <v>847566.276</v>
      </c>
    </row>
    <row r="43" spans="1:10" ht="16.5" customHeight="1" thickBot="1">
      <c r="A43" s="22"/>
      <c r="B43" s="23"/>
      <c r="C43" s="24" t="s">
        <v>11</v>
      </c>
      <c r="D43" s="25"/>
      <c r="E43" s="25"/>
      <c r="F43" s="25"/>
      <c r="G43" s="25"/>
      <c r="H43" s="25"/>
      <c r="I43" s="25">
        <f t="shared" si="0"/>
        <v>0</v>
      </c>
      <c r="J43" s="27" t="s">
        <v>11</v>
      </c>
    </row>
    <row r="44" spans="1:10" ht="13.5" thickBot="1">
      <c r="A44" s="17" t="s">
        <v>37</v>
      </c>
      <c r="B44" s="18"/>
      <c r="C44" s="19">
        <f aca="true" t="shared" si="2" ref="C44:H44">SUM(C29:C43)</f>
        <v>10904.505</v>
      </c>
      <c r="D44" s="19">
        <f t="shared" si="2"/>
        <v>4124920.344</v>
      </c>
      <c r="E44" s="19">
        <f t="shared" si="2"/>
        <v>137333.593</v>
      </c>
      <c r="F44" s="19">
        <f t="shared" si="2"/>
        <v>91615.86800000002</v>
      </c>
      <c r="G44" s="19">
        <f t="shared" si="2"/>
        <v>1214956.376</v>
      </c>
      <c r="H44" s="19">
        <f t="shared" si="2"/>
        <v>13.26</v>
      </c>
      <c r="I44" s="19">
        <f t="shared" si="0"/>
        <v>5568839.441</v>
      </c>
      <c r="J44" s="21">
        <f t="shared" si="1"/>
        <v>5579743.9459999995</v>
      </c>
    </row>
    <row r="45" spans="1:10" ht="13.5" thickBot="1">
      <c r="A45" s="106"/>
      <c r="B45" s="108"/>
      <c r="C45" s="69" t="s">
        <v>11</v>
      </c>
      <c r="D45" s="25"/>
      <c r="E45" s="25"/>
      <c r="F45" s="25"/>
      <c r="G45" s="25"/>
      <c r="H45" s="25"/>
      <c r="I45" s="25">
        <f t="shared" si="0"/>
        <v>0</v>
      </c>
      <c r="J45" s="27" t="s">
        <v>11</v>
      </c>
    </row>
    <row r="46" spans="1:10" ht="13.5" thickBot="1">
      <c r="A46" s="107" t="s">
        <v>63</v>
      </c>
      <c r="B46" s="18"/>
      <c r="C46" s="105">
        <f aca="true" t="shared" si="3" ref="C46:H46">C8+C27-C44</f>
        <v>484687.163</v>
      </c>
      <c r="D46" s="19">
        <f t="shared" si="3"/>
        <v>50412447.862</v>
      </c>
      <c r="E46" s="19">
        <f t="shared" si="3"/>
        <v>1686904.333</v>
      </c>
      <c r="F46" s="19">
        <f t="shared" si="3"/>
        <v>981935.4340000001</v>
      </c>
      <c r="G46" s="19">
        <f t="shared" si="3"/>
        <v>17982001.548</v>
      </c>
      <c r="H46" s="19">
        <f t="shared" si="3"/>
        <v>55815.532</v>
      </c>
      <c r="I46" s="19">
        <f t="shared" si="0"/>
        <v>71119104.709</v>
      </c>
      <c r="J46" s="21">
        <f t="shared" si="1"/>
        <v>71603791.87200001</v>
      </c>
    </row>
  </sheetData>
  <mergeCells count="2">
    <mergeCell ref="A1:J1"/>
    <mergeCell ref="A2:J2"/>
  </mergeCells>
  <printOptions/>
  <pageMargins left="1.19" right="0.75" top="0.8" bottom="1" header="0.4921259845" footer="0.4921259845"/>
  <pageSetup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zoomScale="75" zoomScaleNormal="75" workbookViewId="0" topLeftCell="A1">
      <selection activeCell="A2" sqref="A2:J2"/>
    </sheetView>
  </sheetViews>
  <sheetFormatPr defaultColWidth="9.140625" defaultRowHeight="12.75"/>
  <cols>
    <col min="1" max="1" width="52.140625" style="0" customWidth="1"/>
    <col min="2" max="2" width="4.8515625" style="1" customWidth="1"/>
    <col min="3" max="10" width="18.7109375" style="3" customWidth="1"/>
  </cols>
  <sheetData>
    <row r="1" spans="1:10" s="50" customFormat="1" ht="16.5" customHeight="1">
      <c r="A1" s="121" t="s">
        <v>62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s="50" customFormat="1" ht="16.5" customHeight="1" thickBot="1">
      <c r="A2" s="121" t="s">
        <v>45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s="50" customFormat="1" ht="16.5" customHeight="1">
      <c r="A3" s="51" t="s">
        <v>1</v>
      </c>
      <c r="B3" s="52"/>
      <c r="C3" s="53" t="s">
        <v>2</v>
      </c>
      <c r="D3" s="54" t="s">
        <v>3</v>
      </c>
      <c r="E3" s="55" t="s">
        <v>4</v>
      </c>
      <c r="F3" s="55" t="s">
        <v>5</v>
      </c>
      <c r="G3" s="55" t="s">
        <v>6</v>
      </c>
      <c r="H3" s="56" t="s">
        <v>39</v>
      </c>
      <c r="I3" s="53" t="s">
        <v>8</v>
      </c>
      <c r="J3" s="57" t="s">
        <v>40</v>
      </c>
    </row>
    <row r="4" spans="1:10" s="14" customFormat="1" ht="16.5" customHeight="1">
      <c r="A4" s="58"/>
      <c r="B4" s="59"/>
      <c r="C4" s="60" t="s">
        <v>10</v>
      </c>
      <c r="D4" s="61" t="s">
        <v>11</v>
      </c>
      <c r="E4" s="62" t="s">
        <v>12</v>
      </c>
      <c r="F4" s="62" t="s">
        <v>13</v>
      </c>
      <c r="G4" s="62"/>
      <c r="H4" s="63" t="s">
        <v>41</v>
      </c>
      <c r="I4" s="60" t="s">
        <v>16</v>
      </c>
      <c r="J4" s="64" t="s">
        <v>15</v>
      </c>
    </row>
    <row r="5" spans="1:10" ht="16.5" customHeight="1">
      <c r="A5" s="58"/>
      <c r="C5" s="60" t="s">
        <v>15</v>
      </c>
      <c r="D5" s="61" t="s">
        <v>11</v>
      </c>
      <c r="E5" s="62"/>
      <c r="F5" s="62" t="s">
        <v>10</v>
      </c>
      <c r="G5" s="62"/>
      <c r="H5" s="63" t="s">
        <v>42</v>
      </c>
      <c r="I5" s="60" t="s">
        <v>15</v>
      </c>
      <c r="J5" s="64"/>
    </row>
    <row r="6" spans="1:10" ht="16.5" customHeight="1">
      <c r="A6" s="58"/>
      <c r="B6" s="63"/>
      <c r="C6" s="60" t="s">
        <v>11</v>
      </c>
      <c r="D6" s="61"/>
      <c r="E6" s="62"/>
      <c r="F6" s="62" t="s">
        <v>15</v>
      </c>
      <c r="G6" s="62"/>
      <c r="H6" s="63"/>
      <c r="I6" s="60" t="s">
        <v>17</v>
      </c>
      <c r="J6" s="64" t="s">
        <v>17</v>
      </c>
    </row>
    <row r="7" spans="1:10" ht="16.5" customHeight="1" thickBot="1">
      <c r="A7" s="58"/>
      <c r="B7" s="65" t="s">
        <v>18</v>
      </c>
      <c r="C7" s="60"/>
      <c r="D7" s="61"/>
      <c r="E7" s="62"/>
      <c r="F7" s="62"/>
      <c r="G7" s="62"/>
      <c r="H7" s="63"/>
      <c r="I7" s="60"/>
      <c r="J7" s="64"/>
    </row>
    <row r="8" spans="1:10" ht="16.5" customHeight="1" thickBot="1">
      <c r="A8" s="17" t="s">
        <v>43</v>
      </c>
      <c r="B8" s="66">
        <v>111</v>
      </c>
      <c r="C8" s="67">
        <f>'SOR 1 07'!C8+'SOR 204 07'!C8</f>
        <v>849824.3030000001</v>
      </c>
      <c r="D8" s="67">
        <f>'SOR 1 07'!D8+'SOR 204 07'!D8</f>
        <v>155131403.94099998</v>
      </c>
      <c r="E8" s="67">
        <f>'SOR 1 07'!E8+'SOR 204 07'!E8</f>
        <v>6906030.341</v>
      </c>
      <c r="F8" s="67">
        <f>'SOR 1 07'!F8+'SOR 204 07'!F8</f>
        <v>1490543.0690000001</v>
      </c>
      <c r="G8" s="67">
        <f>'SOR 1 07'!G8+'SOR 204 07'!G8</f>
        <v>48830125.523</v>
      </c>
      <c r="H8" s="67">
        <f>'SOR 1 07'!H8+'SOR 204 07'!H8</f>
        <v>643464.174</v>
      </c>
      <c r="I8" s="67">
        <f>'SOR 1 07'!I8+'SOR 204 07'!I8</f>
        <v>213001567.04799998</v>
      </c>
      <c r="J8" s="67">
        <f>C8+I8</f>
        <v>213851391.35099998</v>
      </c>
    </row>
    <row r="9" spans="1:10" ht="16.5" customHeight="1">
      <c r="A9" s="22"/>
      <c r="B9" s="68"/>
      <c r="C9" s="93"/>
      <c r="D9" s="96" t="s">
        <v>11</v>
      </c>
      <c r="E9" s="95"/>
      <c r="F9" s="95"/>
      <c r="G9" s="95"/>
      <c r="H9" s="95"/>
      <c r="I9" s="96"/>
      <c r="J9" s="94"/>
    </row>
    <row r="10" spans="1:10" ht="16.5" customHeight="1">
      <c r="A10" s="22" t="s">
        <v>20</v>
      </c>
      <c r="B10" s="68">
        <v>121</v>
      </c>
      <c r="C10" s="97">
        <f>'SOR 1 07'!C10+'SOR 204 07'!C10</f>
        <v>2003.235</v>
      </c>
      <c r="D10" s="89">
        <f>'SOR 1 07'!D10+'SOR 204 07'!D10</f>
        <v>5745535.286</v>
      </c>
      <c r="E10" s="89">
        <f>'SOR 1 07'!E10+'SOR 204 07'!E10</f>
        <v>17068.34</v>
      </c>
      <c r="F10" s="89">
        <f>'SOR 1 07'!F10+'SOR 204 07'!F10</f>
        <v>1180.078</v>
      </c>
      <c r="G10" s="89">
        <f>'SOR 1 07'!G10+'SOR 204 07'!G10</f>
        <v>376853.608</v>
      </c>
      <c r="H10" s="89">
        <f>'SOR 1 07'!H10+'SOR 204 07'!H10</f>
        <v>238.48399999999998</v>
      </c>
      <c r="I10" s="24">
        <f>'SOR 1 07'!I10+'SOR 204 07'!I10</f>
        <v>6140875.796</v>
      </c>
      <c r="J10" s="92">
        <f aca="true" t="shared" si="0" ref="J10:J25">C10+I10</f>
        <v>6142879.031</v>
      </c>
    </row>
    <row r="11" spans="1:10" ht="16.5" customHeight="1">
      <c r="A11" s="22" t="s">
        <v>21</v>
      </c>
      <c r="B11" s="68">
        <v>122</v>
      </c>
      <c r="C11" s="97">
        <f>'SOR 1 07'!C11+'SOR 204 07'!C11</f>
        <v>497587.585</v>
      </c>
      <c r="D11" s="89">
        <f>'SOR 1 07'!D11+'SOR 204 07'!D11</f>
        <v>318123.43799999997</v>
      </c>
      <c r="E11" s="89">
        <f>'SOR 1 07'!E11+'SOR 204 07'!E11</f>
        <v>547831.936</v>
      </c>
      <c r="F11" s="89">
        <f>'SOR 1 07'!F11+'SOR 204 07'!F11</f>
        <v>176976.704</v>
      </c>
      <c r="G11" s="89">
        <f>'SOR 1 07'!G11+'SOR 204 07'!G11</f>
        <v>66905.171</v>
      </c>
      <c r="H11" s="89">
        <f>'SOR 1 07'!H11+'SOR 204 07'!H11</f>
        <v>737.336</v>
      </c>
      <c r="I11" s="24">
        <f>'SOR 1 07'!I11+'SOR 204 07'!I11</f>
        <v>1110574.585</v>
      </c>
      <c r="J11" s="92">
        <f t="shared" si="0"/>
        <v>1608162.17</v>
      </c>
    </row>
    <row r="12" spans="1:10" ht="16.5" customHeight="1">
      <c r="A12" s="22" t="s">
        <v>52</v>
      </c>
      <c r="B12" s="68">
        <v>123</v>
      </c>
      <c r="C12" s="97">
        <f>'SOR 1 07'!C12+'SOR 204 07'!C12</f>
        <v>0</v>
      </c>
      <c r="D12" s="89">
        <f>'SOR 1 07'!D12+'SOR 204 07'!D12</f>
        <v>186.401</v>
      </c>
      <c r="E12" s="89">
        <f>'SOR 1 07'!E12+'SOR 204 07'!E12</f>
        <v>1.19</v>
      </c>
      <c r="F12" s="89">
        <f>'SOR 1 07'!F12+'SOR 204 07'!F12</f>
        <v>253.299</v>
      </c>
      <c r="G12" s="89">
        <f>'SOR 1 07'!G12+'SOR 204 07'!G12</f>
        <v>207.9</v>
      </c>
      <c r="H12" s="89">
        <f>'SOR 1 07'!H12+'SOR 204 07'!H12</f>
        <v>0</v>
      </c>
      <c r="I12" s="24">
        <f>'SOR 1 07'!I12+'SOR 204 07'!I12</f>
        <v>648.79</v>
      </c>
      <c r="J12" s="92">
        <f t="shared" si="0"/>
        <v>648.79</v>
      </c>
    </row>
    <row r="13" spans="1:10" ht="16.5" customHeight="1">
      <c r="A13" s="22" t="s">
        <v>59</v>
      </c>
      <c r="B13" s="68">
        <v>124</v>
      </c>
      <c r="C13" s="97">
        <f>'SOR 1 07'!C13+'SOR 204 07'!C13</f>
        <v>55.677</v>
      </c>
      <c r="D13" s="89">
        <f>'SOR 1 07'!D13+'SOR 204 07'!D13</f>
        <v>0</v>
      </c>
      <c r="E13" s="89">
        <f>'SOR 1 07'!E13+'SOR 204 07'!E13</f>
        <v>0</v>
      </c>
      <c r="F13" s="89">
        <f>'SOR 1 07'!F13+'SOR 204 07'!F13</f>
        <v>0</v>
      </c>
      <c r="G13" s="89">
        <f>'SOR 1 07'!G13+'SOR 204 07'!G13</f>
        <v>25617.274</v>
      </c>
      <c r="H13" s="89">
        <f>'SOR 1 07'!H13+'SOR 204 07'!H13</f>
        <v>0</v>
      </c>
      <c r="I13" s="24">
        <f>'SOR 1 07'!I13+'SOR 204 07'!I13</f>
        <v>25617.274</v>
      </c>
      <c r="J13" s="92">
        <f t="shared" si="0"/>
        <v>25672.951</v>
      </c>
    </row>
    <row r="14" spans="1:10" ht="16.5" customHeight="1">
      <c r="A14" s="22" t="s">
        <v>22</v>
      </c>
      <c r="B14" s="68">
        <v>131</v>
      </c>
      <c r="C14" s="97">
        <f>'SOR 1 07'!C14+'SOR 204 07'!C14</f>
        <v>16528.266</v>
      </c>
      <c r="D14" s="89">
        <f>'SOR 1 07'!D14+'SOR 204 07'!D14</f>
        <v>3391899.961</v>
      </c>
      <c r="E14" s="89">
        <f>'SOR 1 07'!E14+'SOR 204 07'!E14</f>
        <v>32941.233</v>
      </c>
      <c r="F14" s="89">
        <f>'SOR 1 07'!F14+'SOR 204 07'!F14</f>
        <v>1.626</v>
      </c>
      <c r="G14" s="89">
        <f>'SOR 1 07'!G14+'SOR 204 07'!G14</f>
        <v>0</v>
      </c>
      <c r="H14" s="89">
        <f>'SOR 1 07'!H14+'SOR 204 07'!H14</f>
        <v>0</v>
      </c>
      <c r="I14" s="24">
        <f>'SOR 1 07'!I14+'SOR 204 07'!I14</f>
        <v>3424842.8200000003</v>
      </c>
      <c r="J14" s="92">
        <f t="shared" si="0"/>
        <v>3441371.086</v>
      </c>
    </row>
    <row r="15" spans="1:10" ht="16.5" customHeight="1">
      <c r="A15" s="22" t="s">
        <v>53</v>
      </c>
      <c r="B15" s="68">
        <v>140</v>
      </c>
      <c r="C15" s="97">
        <f>'SOR 1 07'!C15+'SOR 204 07'!C15</f>
        <v>1171.179</v>
      </c>
      <c r="D15" s="89">
        <f>'SOR 1 07'!D15+'SOR 204 07'!D15</f>
        <v>10145.905999999999</v>
      </c>
      <c r="E15" s="89">
        <f>'SOR 1 07'!E15+'SOR 204 07'!E15</f>
        <v>4960.856</v>
      </c>
      <c r="F15" s="89">
        <f>'SOR 1 07'!F15+'SOR 204 07'!F15</f>
        <v>9594.294</v>
      </c>
      <c r="G15" s="89">
        <f>'SOR 1 07'!G15+'SOR 204 07'!G15</f>
        <v>2548.8</v>
      </c>
      <c r="H15" s="89">
        <f>'SOR 1 07'!H15+'SOR 204 07'!H15</f>
        <v>35</v>
      </c>
      <c r="I15" s="24">
        <f>'SOR 1 07'!I15+'SOR 204 07'!I15</f>
        <v>27284.855999999996</v>
      </c>
      <c r="J15" s="92">
        <f t="shared" si="0"/>
        <v>28456.034999999996</v>
      </c>
    </row>
    <row r="16" spans="1:10" ht="16.5" customHeight="1">
      <c r="A16" s="22" t="s">
        <v>64</v>
      </c>
      <c r="B16" s="68">
        <v>141</v>
      </c>
      <c r="C16" s="97">
        <f>'SOR 1 07'!C16+'SOR 204 07'!C16</f>
        <v>176.433</v>
      </c>
      <c r="D16" s="89">
        <f>'SOR 1 07'!D16+'SOR 204 07'!D16</f>
        <v>649790.944</v>
      </c>
      <c r="E16" s="89">
        <f>'SOR 1 07'!E16+'SOR 204 07'!E16</f>
        <v>25115.671</v>
      </c>
      <c r="F16" s="89">
        <f>'SOR 1 07'!F16+'SOR 204 07'!F16</f>
        <v>4694.052</v>
      </c>
      <c r="G16" s="89">
        <f>'SOR 1 07'!G16+'SOR 204 07'!G16</f>
        <v>222774.041</v>
      </c>
      <c r="H16" s="89">
        <f>'SOR 1 07'!H16+'SOR 204 07'!H16</f>
        <v>0</v>
      </c>
      <c r="I16" s="24">
        <f>'SOR 1 07'!I16+'SOR 204 07'!I16</f>
        <v>902374.708</v>
      </c>
      <c r="J16" s="92">
        <f t="shared" si="0"/>
        <v>902551.141</v>
      </c>
    </row>
    <row r="17" spans="1:10" ht="16.5" customHeight="1">
      <c r="A17" s="22" t="s">
        <v>23</v>
      </c>
      <c r="B17" s="68">
        <v>142</v>
      </c>
      <c r="C17" s="97">
        <f>'SOR 1 07'!C17+'SOR 204 07'!C17</f>
        <v>0</v>
      </c>
      <c r="D17" s="89">
        <f>'SOR 1 07'!D17+'SOR 204 07'!D17</f>
        <v>1157.212</v>
      </c>
      <c r="E17" s="89">
        <f>'SOR 1 07'!E17+'SOR 204 07'!E17</f>
        <v>12011.682</v>
      </c>
      <c r="F17" s="89">
        <f>'SOR 1 07'!F17+'SOR 204 07'!F17</f>
        <v>2898.536</v>
      </c>
      <c r="G17" s="89">
        <f>'SOR 1 07'!G17+'SOR 204 07'!G17</f>
        <v>174024.464</v>
      </c>
      <c r="H17" s="89">
        <f>'SOR 1 07'!H17+'SOR 204 07'!H17</f>
        <v>0</v>
      </c>
      <c r="I17" s="24">
        <f>'SOR 1 07'!I17+'SOR 204 07'!I17</f>
        <v>190091.894</v>
      </c>
      <c r="J17" s="92">
        <f t="shared" si="0"/>
        <v>190091.894</v>
      </c>
    </row>
    <row r="18" spans="1:10" ht="16.5" customHeight="1">
      <c r="A18" s="22" t="s">
        <v>65</v>
      </c>
      <c r="B18" s="68">
        <v>143</v>
      </c>
      <c r="C18" s="97">
        <f>'SOR 1 07'!C18+'SOR 204 07'!C18</f>
        <v>0</v>
      </c>
      <c r="D18" s="89">
        <f>'SOR 1 07'!D18+'SOR 204 07'!D18</f>
        <v>10025</v>
      </c>
      <c r="E18" s="89">
        <f>'SOR 1 07'!E18+'SOR 204 07'!E18</f>
        <v>0</v>
      </c>
      <c r="F18" s="89">
        <f>'SOR 1 07'!F18+'SOR 204 07'!F18</f>
        <v>0</v>
      </c>
      <c r="G18" s="89">
        <f>'SOR 1 07'!G18+'SOR 204 07'!G18</f>
        <v>390319.52</v>
      </c>
      <c r="H18" s="89">
        <f>'SOR 1 07'!H18+'SOR 204 07'!H18</f>
        <v>0</v>
      </c>
      <c r="I18" s="24">
        <f>'SOR 1 07'!I18+'SOR 204 07'!I18</f>
        <v>400344.52</v>
      </c>
      <c r="J18" s="92">
        <f t="shared" si="0"/>
        <v>400344.52</v>
      </c>
    </row>
    <row r="19" spans="1:10" ht="16.5" customHeight="1">
      <c r="A19" s="22" t="s">
        <v>54</v>
      </c>
      <c r="B19" s="68">
        <v>144</v>
      </c>
      <c r="C19" s="97">
        <f>'SOR 1 07'!C19+'SOR 204 07'!C19</f>
        <v>0</v>
      </c>
      <c r="D19" s="89">
        <f>'SOR 1 07'!D19+'SOR 204 07'!D19</f>
        <v>1106258.238</v>
      </c>
      <c r="E19" s="89">
        <f>'SOR 1 07'!E19+'SOR 204 07'!E19</f>
        <v>13000.927</v>
      </c>
      <c r="F19" s="89">
        <f>'SOR 1 07'!F19+'SOR 204 07'!F19</f>
        <v>3620.852</v>
      </c>
      <c r="G19" s="89">
        <f>'SOR 1 07'!G19+'SOR 204 07'!G19</f>
        <v>561610.706</v>
      </c>
      <c r="H19" s="89">
        <f>'SOR 1 07'!H19+'SOR 204 07'!H19</f>
        <v>1.2</v>
      </c>
      <c r="I19" s="24">
        <f>'SOR 1 07'!I19+'SOR 204 07'!I19</f>
        <v>1684491.923</v>
      </c>
      <c r="J19" s="92">
        <f t="shared" si="0"/>
        <v>1684491.923</v>
      </c>
    </row>
    <row r="20" spans="1:10" ht="16.5" customHeight="1">
      <c r="A20" s="22" t="s">
        <v>24</v>
      </c>
      <c r="B20" s="68">
        <v>151</v>
      </c>
      <c r="C20" s="97">
        <f>'SOR 1 07'!C20+'SOR 204 07'!C20</f>
        <v>0</v>
      </c>
      <c r="D20" s="89">
        <f>'SOR 1 07'!D20+'SOR 204 07'!D20</f>
        <v>61530.454</v>
      </c>
      <c r="E20" s="89">
        <f>'SOR 1 07'!E20+'SOR 204 07'!E20</f>
        <v>610.375</v>
      </c>
      <c r="F20" s="89">
        <f>'SOR 1 07'!F20+'SOR 204 07'!F20</f>
        <v>70.15</v>
      </c>
      <c r="G20" s="89">
        <f>'SOR 1 07'!G20+'SOR 204 07'!G20</f>
        <v>64788.766</v>
      </c>
      <c r="H20" s="89">
        <f>'SOR 1 07'!H20+'SOR 204 07'!H20</f>
        <v>9</v>
      </c>
      <c r="I20" s="24">
        <f>'SOR 1 07'!I20+'SOR 204 07'!I20</f>
        <v>127008.745</v>
      </c>
      <c r="J20" s="92">
        <f t="shared" si="0"/>
        <v>127008.745</v>
      </c>
    </row>
    <row r="21" spans="1:10" ht="16.5" customHeight="1">
      <c r="A21" s="22" t="s">
        <v>25</v>
      </c>
      <c r="B21" s="68">
        <v>161</v>
      </c>
      <c r="C21" s="97">
        <f>'SOR 1 07'!C21+'SOR 204 07'!C21</f>
        <v>0</v>
      </c>
      <c r="D21" s="89">
        <f>'SOR 1 07'!D21+'SOR 204 07'!D21</f>
        <v>266998.374</v>
      </c>
      <c r="E21" s="89">
        <f>'SOR 1 07'!E21+'SOR 204 07'!E21</f>
        <v>0</v>
      </c>
      <c r="F21" s="89">
        <f>'SOR 1 07'!F21+'SOR 204 07'!F21</f>
        <v>0</v>
      </c>
      <c r="G21" s="89">
        <f>'SOR 1 07'!G21+'SOR 204 07'!G21</f>
        <v>283448.849</v>
      </c>
      <c r="H21" s="89">
        <f>'SOR 1 07'!H21+'SOR 204 07'!H21</f>
        <v>0</v>
      </c>
      <c r="I21" s="24">
        <f>'SOR 1 07'!I21+'SOR 204 07'!I21</f>
        <v>550447.223</v>
      </c>
      <c r="J21" s="92">
        <f t="shared" si="0"/>
        <v>550447.223</v>
      </c>
    </row>
    <row r="22" spans="1:10" s="14" customFormat="1" ht="16.5" customHeight="1">
      <c r="A22" s="22" t="s">
        <v>26</v>
      </c>
      <c r="B22" s="68">
        <v>171</v>
      </c>
      <c r="C22" s="97">
        <f>'SOR 1 07'!C22+'SOR 204 07'!C22</f>
        <v>2832</v>
      </c>
      <c r="D22" s="89">
        <f>'SOR 1 07'!D22+'SOR 204 07'!D22</f>
        <v>122857.566</v>
      </c>
      <c r="E22" s="89">
        <f>'SOR 1 07'!E22+'SOR 204 07'!E22</f>
        <v>8857.261</v>
      </c>
      <c r="F22" s="89">
        <f>'SOR 1 07'!F22+'SOR 204 07'!F22</f>
        <v>21564.919</v>
      </c>
      <c r="G22" s="89">
        <f>'SOR 1 07'!G22+'SOR 204 07'!G22</f>
        <v>77918.989</v>
      </c>
      <c r="H22" s="89">
        <f>'SOR 1 07'!H22+'SOR 204 07'!H22</f>
        <v>328.118</v>
      </c>
      <c r="I22" s="24">
        <f>'SOR 1 07'!I22+'SOR 204 07'!I22</f>
        <v>231526.853</v>
      </c>
      <c r="J22" s="92">
        <f t="shared" si="0"/>
        <v>234358.853</v>
      </c>
    </row>
    <row r="23" spans="1:10" ht="16.5" customHeight="1">
      <c r="A23" s="22" t="s">
        <v>27</v>
      </c>
      <c r="B23" s="68">
        <v>172</v>
      </c>
      <c r="C23" s="97">
        <f>'SOR 1 07'!C23+'SOR 204 07'!C23</f>
        <v>0</v>
      </c>
      <c r="D23" s="89">
        <f>'SOR 1 07'!D23+'SOR 204 07'!D23</f>
        <v>0</v>
      </c>
      <c r="E23" s="89">
        <f>'SOR 1 07'!E23+'SOR 204 07'!E23</f>
        <v>0</v>
      </c>
      <c r="F23" s="89">
        <f>'SOR 1 07'!F23+'SOR 204 07'!F23</f>
        <v>502.477</v>
      </c>
      <c r="G23" s="89">
        <f>'SOR 1 07'!G23+'SOR 204 07'!G23</f>
        <v>0</v>
      </c>
      <c r="H23" s="89">
        <f>'SOR 1 07'!H23+'SOR 204 07'!H23</f>
        <v>0</v>
      </c>
      <c r="I23" s="24">
        <f>'SOR 1 07'!I23+'SOR 204 07'!I23</f>
        <v>502.477</v>
      </c>
      <c r="J23" s="92">
        <f t="shared" si="0"/>
        <v>502.477</v>
      </c>
    </row>
    <row r="24" spans="1:10" ht="32.25" customHeight="1">
      <c r="A24" s="88" t="s">
        <v>60</v>
      </c>
      <c r="B24" s="68">
        <v>181</v>
      </c>
      <c r="C24" s="97">
        <f>'SOR 1 07'!C24+'SOR 204 07'!C24</f>
        <v>0</v>
      </c>
      <c r="D24" s="89">
        <f>'SOR 1 07'!D24+'SOR 204 07'!D24</f>
        <v>0</v>
      </c>
      <c r="E24" s="89">
        <f>'SOR 1 07'!E24+'SOR 204 07'!E24</f>
        <v>0</v>
      </c>
      <c r="F24" s="89">
        <f>'SOR 1 07'!F24+'SOR 204 07'!F24</f>
        <v>0</v>
      </c>
      <c r="G24" s="89">
        <f>'SOR 1 07'!G24+'SOR 204 07'!G24</f>
        <v>0</v>
      </c>
      <c r="H24" s="89">
        <f>'SOR 1 07'!H24+'SOR 204 07'!H24</f>
        <v>0</v>
      </c>
      <c r="I24" s="24">
        <f>'SOR 1 07'!I24+'SOR 204 07'!I24</f>
        <v>0</v>
      </c>
      <c r="J24" s="92">
        <f t="shared" si="0"/>
        <v>0</v>
      </c>
    </row>
    <row r="25" spans="1:10" ht="16.5" customHeight="1">
      <c r="A25" s="22" t="s">
        <v>28</v>
      </c>
      <c r="B25" s="68">
        <v>191</v>
      </c>
      <c r="C25" s="97">
        <f>'SOR 1 07'!C25+'SOR 204 07'!C25</f>
        <v>893.99</v>
      </c>
      <c r="D25" s="89">
        <f>'SOR 1 07'!D25+'SOR 204 07'!D25</f>
        <v>1672387.4849999999</v>
      </c>
      <c r="E25" s="89">
        <f>'SOR 1 07'!E25+'SOR 204 07'!E25</f>
        <v>4407.114</v>
      </c>
      <c r="F25" s="89">
        <f>'SOR 1 07'!F25+'SOR 204 07'!F25</f>
        <v>9865.246</v>
      </c>
      <c r="G25" s="89">
        <f>'SOR 1 07'!G25+'SOR 204 07'!G25</f>
        <v>355263.313</v>
      </c>
      <c r="H25" s="89">
        <f>'SOR 1 07'!H25+'SOR 204 07'!H25</f>
        <v>12926.48</v>
      </c>
      <c r="I25" s="24">
        <f>'SOR 1 07'!I25+'SOR 204 07'!I25</f>
        <v>2054849.638</v>
      </c>
      <c r="J25" s="92">
        <f t="shared" si="0"/>
        <v>2055743.628</v>
      </c>
    </row>
    <row r="26" spans="1:10" ht="16.5" customHeight="1" thickBot="1">
      <c r="A26" s="28"/>
      <c r="B26" s="70"/>
      <c r="C26" s="98"/>
      <c r="D26" s="99"/>
      <c r="E26" s="100"/>
      <c r="F26" s="100"/>
      <c r="G26" s="100"/>
      <c r="H26" s="100"/>
      <c r="I26" s="31"/>
      <c r="J26" s="32"/>
    </row>
    <row r="27" spans="1:10" ht="16.5" customHeight="1" thickBot="1">
      <c r="A27" s="41" t="s">
        <v>44</v>
      </c>
      <c r="B27" s="71"/>
      <c r="C27" s="72">
        <f aca="true" t="shared" si="1" ref="C27:I27">SUM(C10:C26)</f>
        <v>521248.36500000005</v>
      </c>
      <c r="D27" s="67">
        <f t="shared" si="1"/>
        <v>13356896.264999997</v>
      </c>
      <c r="E27" s="67">
        <f t="shared" si="1"/>
        <v>666806.585</v>
      </c>
      <c r="F27" s="67">
        <f t="shared" si="1"/>
        <v>231222.233</v>
      </c>
      <c r="G27" s="67">
        <f t="shared" si="1"/>
        <v>2602281.401</v>
      </c>
      <c r="H27" s="67">
        <f t="shared" si="1"/>
        <v>14275.617999999999</v>
      </c>
      <c r="I27" s="72">
        <f t="shared" si="1"/>
        <v>16871482.101999998</v>
      </c>
      <c r="J27" s="73">
        <f>SUM(J10:J25)</f>
        <v>17392730.467</v>
      </c>
    </row>
    <row r="28" spans="1:10" ht="16.5" customHeight="1">
      <c r="A28" s="45"/>
      <c r="B28" s="74"/>
      <c r="C28" s="93"/>
      <c r="D28" s="95"/>
      <c r="E28" s="95"/>
      <c r="F28" s="95"/>
      <c r="G28" s="95"/>
      <c r="H28" s="95"/>
      <c r="I28" s="95" t="s">
        <v>11</v>
      </c>
      <c r="J28" s="101"/>
    </row>
    <row r="29" spans="1:10" ht="16.5" customHeight="1">
      <c r="A29" s="22" t="s">
        <v>30</v>
      </c>
      <c r="B29" s="68">
        <v>311</v>
      </c>
      <c r="C29" s="97">
        <f>'SOR 1 07'!C29+'SOR 204 07'!C29</f>
        <v>7775.602</v>
      </c>
      <c r="D29" s="89">
        <f>'SOR 1 07'!D29+'SOR 204 07'!D29</f>
        <v>67323.014</v>
      </c>
      <c r="E29" s="89">
        <f>'SOR 1 07'!E29+'SOR 204 07'!E29</f>
        <v>141485.43099999998</v>
      </c>
      <c r="F29" s="89">
        <f>'SOR 1 07'!F29+'SOR 204 07'!F29</f>
        <v>56209.917</v>
      </c>
      <c r="G29" s="89">
        <f>'SOR 1 07'!G29+'SOR 204 07'!G29</f>
        <v>0</v>
      </c>
      <c r="H29" s="89">
        <f>'SOR 1 07'!H29+'SOR 204 07'!H29</f>
        <v>3.55</v>
      </c>
      <c r="I29" s="24">
        <f>'SOR 1 07'!I29+'SOR 204 07'!I29</f>
        <v>265021.912</v>
      </c>
      <c r="J29" s="102">
        <f>C29+I29</f>
        <v>272797.514</v>
      </c>
    </row>
    <row r="30" spans="1:10" ht="16.5" customHeight="1">
      <c r="A30" s="22" t="s">
        <v>31</v>
      </c>
      <c r="B30" s="68">
        <v>321</v>
      </c>
      <c r="C30" s="97">
        <f>'SOR 1 07'!C30+'SOR 204 07'!C30</f>
        <v>0</v>
      </c>
      <c r="D30" s="89">
        <f>'SOR 1 07'!D30+'SOR 204 07'!D30</f>
        <v>2205928.469</v>
      </c>
      <c r="E30" s="89">
        <f>'SOR 1 07'!E30+'SOR 204 07'!E30</f>
        <v>45132.16</v>
      </c>
      <c r="F30" s="89">
        <f>'SOR 1 07'!F30+'SOR 204 07'!F30</f>
        <v>2632.197</v>
      </c>
      <c r="G30" s="89">
        <f>'SOR 1 07'!G30+'SOR 204 07'!G30</f>
        <v>562816.277</v>
      </c>
      <c r="H30" s="89">
        <f>'SOR 1 07'!H30+'SOR 204 07'!H30</f>
        <v>0</v>
      </c>
      <c r="I30" s="24">
        <f>'SOR 1 07'!I30+'SOR 204 07'!I30</f>
        <v>2816509.103</v>
      </c>
      <c r="J30" s="102">
        <f aca="true" t="shared" si="2" ref="J30:J42">C30+I30</f>
        <v>2816509.103</v>
      </c>
    </row>
    <row r="31" spans="1:10" ht="16.5" customHeight="1">
      <c r="A31" s="22" t="s">
        <v>61</v>
      </c>
      <c r="B31" s="68">
        <v>324</v>
      </c>
      <c r="C31" s="97">
        <f>'SOR 1 07'!C31+'SOR 204 07'!C31</f>
        <v>55.677</v>
      </c>
      <c r="D31" s="89">
        <f>'SOR 1 07'!D31+'SOR 204 07'!D31</f>
        <v>0</v>
      </c>
      <c r="E31" s="89">
        <f>'SOR 1 07'!E31+'SOR 204 07'!E31</f>
        <v>389.304</v>
      </c>
      <c r="F31" s="89">
        <f>'SOR 1 07'!F31+'SOR 204 07'!F31</f>
        <v>26.509</v>
      </c>
      <c r="G31" s="89">
        <f>'SOR 1 07'!G31+'SOR 204 07'!G31</f>
        <v>9032.176</v>
      </c>
      <c r="H31" s="89">
        <f>'SOR 1 07'!H31+'SOR 204 07'!H31</f>
        <v>0</v>
      </c>
      <c r="I31" s="24">
        <f>'SOR 1 07'!I31+'SOR 204 07'!I31</f>
        <v>9447.989</v>
      </c>
      <c r="J31" s="102">
        <f t="shared" si="2"/>
        <v>9503.666</v>
      </c>
    </row>
    <row r="32" spans="1:10" ht="16.5" customHeight="1">
      <c r="A32" s="22" t="s">
        <v>55</v>
      </c>
      <c r="B32" s="68">
        <v>340</v>
      </c>
      <c r="C32" s="97">
        <f>'SOR 1 07'!C32+'SOR 204 07'!C32</f>
        <v>1255.45</v>
      </c>
      <c r="D32" s="89">
        <f>'SOR 1 07'!D32+'SOR 204 07'!D32</f>
        <v>98057.506</v>
      </c>
      <c r="E32" s="89">
        <f>'SOR 1 07'!E32+'SOR 204 07'!E32</f>
        <v>84538.152</v>
      </c>
      <c r="F32" s="89">
        <f>'SOR 1 07'!F32+'SOR 204 07'!F32</f>
        <v>23592.911</v>
      </c>
      <c r="G32" s="89">
        <f>'SOR 1 07'!G32+'SOR 204 07'!G32</f>
        <v>60509</v>
      </c>
      <c r="H32" s="89">
        <f>'SOR 1 07'!H32+'SOR 204 07'!H32</f>
        <v>0</v>
      </c>
      <c r="I32" s="24">
        <f>'SOR 1 07'!I32+'SOR 204 07'!I32</f>
        <v>266697.569</v>
      </c>
      <c r="J32" s="102">
        <f t="shared" si="2"/>
        <v>267953.01900000003</v>
      </c>
    </row>
    <row r="33" spans="1:10" ht="16.5" customHeight="1">
      <c r="A33" s="22" t="s">
        <v>66</v>
      </c>
      <c r="B33" s="68">
        <v>341</v>
      </c>
      <c r="C33" s="97">
        <f>'SOR 1 07'!C33+'SOR 204 07'!C33</f>
        <v>16101</v>
      </c>
      <c r="D33" s="89">
        <f>'SOR 1 07'!D33+'SOR 204 07'!D33</f>
        <v>1232834.753</v>
      </c>
      <c r="E33" s="89">
        <f>'SOR 1 07'!E33+'SOR 204 07'!E33</f>
        <v>29603.302</v>
      </c>
      <c r="F33" s="89">
        <f>'SOR 1 07'!F33+'SOR 204 07'!F33</f>
        <v>5352.707</v>
      </c>
      <c r="G33" s="89">
        <f>'SOR 1 07'!G33+'SOR 204 07'!G33</f>
        <v>226357.296</v>
      </c>
      <c r="H33" s="89">
        <f>'SOR 1 07'!H33+'SOR 204 07'!H33</f>
        <v>0</v>
      </c>
      <c r="I33" s="24">
        <f>'SOR 1 07'!I33+'SOR 204 07'!I33</f>
        <v>1494148.0580000002</v>
      </c>
      <c r="J33" s="102">
        <f t="shared" si="2"/>
        <v>1510249.0580000002</v>
      </c>
    </row>
    <row r="34" spans="1:10" ht="16.5" customHeight="1">
      <c r="A34" s="22" t="s">
        <v>32</v>
      </c>
      <c r="B34" s="68">
        <v>342</v>
      </c>
      <c r="C34" s="97">
        <f>'SOR 1 07'!C34+'SOR 204 07'!C34</f>
        <v>250.995</v>
      </c>
      <c r="D34" s="89">
        <f>'SOR 1 07'!D34+'SOR 204 07'!D34</f>
        <v>119592.489</v>
      </c>
      <c r="E34" s="89">
        <f>'SOR 1 07'!E34+'SOR 204 07'!E34</f>
        <v>3135.743</v>
      </c>
      <c r="F34" s="89">
        <f>'SOR 1 07'!F34+'SOR 204 07'!F34</f>
        <v>2981.819</v>
      </c>
      <c r="G34" s="89">
        <f>'SOR 1 07'!G34+'SOR 204 07'!G34</f>
        <v>33165.923</v>
      </c>
      <c r="H34" s="89">
        <f>'SOR 1 07'!H34+'SOR 204 07'!H34</f>
        <v>0</v>
      </c>
      <c r="I34" s="24">
        <f>'SOR 1 07'!I34+'SOR 204 07'!I34</f>
        <v>158875.97400000002</v>
      </c>
      <c r="J34" s="102">
        <f t="shared" si="2"/>
        <v>159126.969</v>
      </c>
    </row>
    <row r="35" spans="1:10" ht="16.5" customHeight="1">
      <c r="A35" s="22" t="s">
        <v>67</v>
      </c>
      <c r="B35" s="68">
        <v>343</v>
      </c>
      <c r="C35" s="97">
        <f>'SOR 1 07'!C35+'SOR 204 07'!C35</f>
        <v>0</v>
      </c>
      <c r="D35" s="89">
        <f>'SOR 1 07'!D35+'SOR 204 07'!D35</f>
        <v>7819.579</v>
      </c>
      <c r="E35" s="89">
        <f>'SOR 1 07'!E35+'SOR 204 07'!E35</f>
        <v>0</v>
      </c>
      <c r="F35" s="89">
        <f>'SOR 1 07'!F35+'SOR 204 07'!F35</f>
        <v>0</v>
      </c>
      <c r="G35" s="89">
        <f>'SOR 1 07'!G35+'SOR 204 07'!G35</f>
        <v>193.601</v>
      </c>
      <c r="H35" s="89">
        <f>'SOR 1 07'!H35+'SOR 204 07'!H35</f>
        <v>0</v>
      </c>
      <c r="I35" s="24">
        <f>'SOR 1 07'!I35+'SOR 204 07'!I35</f>
        <v>8013.179999999999</v>
      </c>
      <c r="J35" s="102">
        <f t="shared" si="2"/>
        <v>8013.179999999999</v>
      </c>
    </row>
    <row r="36" spans="1:10" ht="16.5" customHeight="1">
      <c r="A36" s="22" t="s">
        <v>56</v>
      </c>
      <c r="B36" s="68">
        <v>344</v>
      </c>
      <c r="C36" s="97">
        <f>'SOR 1 07'!C36+'SOR 204 07'!C36</f>
        <v>0</v>
      </c>
      <c r="D36" s="89">
        <f>'SOR 1 07'!D36+'SOR 204 07'!D36</f>
        <v>1049845.773</v>
      </c>
      <c r="E36" s="89">
        <f>'SOR 1 07'!E36+'SOR 204 07'!E36</f>
        <v>7442.515</v>
      </c>
      <c r="F36" s="89">
        <f>'SOR 1 07'!F36+'SOR 204 07'!F36</f>
        <v>4025.735</v>
      </c>
      <c r="G36" s="89">
        <f>'SOR 1 07'!G36+'SOR 204 07'!G36</f>
        <v>505272.66</v>
      </c>
      <c r="H36" s="89">
        <f>'SOR 1 07'!H36+'SOR 204 07'!H36</f>
        <v>1.2</v>
      </c>
      <c r="I36" s="24">
        <f>'SOR 1 07'!I36+'SOR 204 07'!I36</f>
        <v>1566587.883</v>
      </c>
      <c r="J36" s="102">
        <f t="shared" si="2"/>
        <v>1566587.883</v>
      </c>
    </row>
    <row r="37" spans="1:10" ht="16.5" customHeight="1">
      <c r="A37" s="22" t="s">
        <v>33</v>
      </c>
      <c r="B37" s="68">
        <v>351</v>
      </c>
      <c r="C37" s="97">
        <f>'SOR 1 07'!C37+'SOR 204 07'!C37</f>
        <v>11.019</v>
      </c>
      <c r="D37" s="89">
        <f>'SOR 1 07'!D37+'SOR 204 07'!D37</f>
        <v>0</v>
      </c>
      <c r="E37" s="89">
        <f>'SOR 1 07'!E37+'SOR 204 07'!E37</f>
        <v>2395.869</v>
      </c>
      <c r="F37" s="89">
        <f>'SOR 1 07'!F37+'SOR 204 07'!F37</f>
        <v>1813.93</v>
      </c>
      <c r="G37" s="89">
        <f>'SOR 1 07'!G37+'SOR 204 07'!G37</f>
        <v>660.03</v>
      </c>
      <c r="H37" s="89">
        <f>'SOR 1 07'!H37+'SOR 204 07'!H37</f>
        <v>0</v>
      </c>
      <c r="I37" s="24">
        <f>'SOR 1 07'!I37+'SOR 204 07'!I37</f>
        <v>4869.829</v>
      </c>
      <c r="J37" s="102">
        <f t="shared" si="2"/>
        <v>4880.848</v>
      </c>
    </row>
    <row r="38" spans="1:10" ht="16.5" customHeight="1">
      <c r="A38" s="22" t="s">
        <v>25</v>
      </c>
      <c r="B38" s="68">
        <v>361</v>
      </c>
      <c r="C38" s="97">
        <f>'SOR 1 07'!C38+'SOR 204 07'!C38</f>
        <v>0</v>
      </c>
      <c r="D38" s="89">
        <f>'SOR 1 07'!D38+'SOR 204 07'!D38</f>
        <v>0</v>
      </c>
      <c r="E38" s="89">
        <f>'SOR 1 07'!E38+'SOR 204 07'!E38</f>
        <v>3.512</v>
      </c>
      <c r="F38" s="89">
        <f>'SOR 1 07'!F38+'SOR 204 07'!F38</f>
        <v>0</v>
      </c>
      <c r="G38" s="89">
        <f>'SOR 1 07'!G38+'SOR 204 07'!G38</f>
        <v>61.1</v>
      </c>
      <c r="H38" s="89">
        <f>'SOR 1 07'!H38+'SOR 204 07'!H38</f>
        <v>0</v>
      </c>
      <c r="I38" s="24">
        <f>'SOR 1 07'!I38+'SOR 204 07'!I38</f>
        <v>64.612</v>
      </c>
      <c r="J38" s="102">
        <f t="shared" si="2"/>
        <v>64.612</v>
      </c>
    </row>
    <row r="39" spans="1:10" ht="16.5" customHeight="1">
      <c r="A39" s="22" t="s">
        <v>26</v>
      </c>
      <c r="B39" s="68">
        <v>371</v>
      </c>
      <c r="C39" s="97">
        <f>'SOR 1 07'!C39+'SOR 204 07'!C39</f>
        <v>2870.29</v>
      </c>
      <c r="D39" s="89">
        <f>'SOR 1 07'!D39+'SOR 204 07'!D39</f>
        <v>61311.236</v>
      </c>
      <c r="E39" s="89">
        <f>'SOR 1 07'!E39+'SOR 204 07'!E39</f>
        <v>14649.62</v>
      </c>
      <c r="F39" s="89">
        <f>'SOR 1 07'!F39+'SOR 204 07'!F39</f>
        <v>22900.439</v>
      </c>
      <c r="G39" s="89">
        <f>'SOR 1 07'!G39+'SOR 204 07'!G39</f>
        <v>192797.329</v>
      </c>
      <c r="H39" s="89">
        <f>'SOR 1 07'!H39+'SOR 204 07'!H39</f>
        <v>5</v>
      </c>
      <c r="I39" s="24">
        <f>'SOR 1 07'!I39+'SOR 204 07'!I39</f>
        <v>291663.624</v>
      </c>
      <c r="J39" s="102">
        <f t="shared" si="2"/>
        <v>294533.914</v>
      </c>
    </row>
    <row r="40" spans="1:10" ht="16.5" customHeight="1">
      <c r="A40" s="22" t="s">
        <v>34</v>
      </c>
      <c r="B40" s="68">
        <v>372</v>
      </c>
      <c r="C40" s="97">
        <f>'SOR 1 07'!C40+'SOR 204 07'!C40</f>
        <v>0</v>
      </c>
      <c r="D40" s="89">
        <f>'SOR 1 07'!D40+'SOR 204 07'!D40</f>
        <v>162.455</v>
      </c>
      <c r="E40" s="89">
        <f>'SOR 1 07'!E40+'SOR 204 07'!E40</f>
        <v>4024.968</v>
      </c>
      <c r="F40" s="89">
        <f>'SOR 1 07'!F40+'SOR 204 07'!F40</f>
        <v>3219.971</v>
      </c>
      <c r="G40" s="89">
        <f>'SOR 1 07'!G40+'SOR 204 07'!G40</f>
        <v>0</v>
      </c>
      <c r="H40" s="89">
        <f>'SOR 1 07'!H40+'SOR 204 07'!H40</f>
        <v>19.509999999999998</v>
      </c>
      <c r="I40" s="24">
        <f>'SOR 1 07'!I40+'SOR 204 07'!I40</f>
        <v>7426.904</v>
      </c>
      <c r="J40" s="102">
        <f t="shared" si="2"/>
        <v>7426.904</v>
      </c>
    </row>
    <row r="41" spans="1:10" ht="16.5" customHeight="1">
      <c r="A41" s="22" t="s">
        <v>35</v>
      </c>
      <c r="B41" s="68">
        <v>381</v>
      </c>
      <c r="C41" s="97">
        <f>'SOR 1 07'!C41+'SOR 204 07'!C41</f>
        <v>0</v>
      </c>
      <c r="D41" s="89">
        <f>'SOR 1 07'!D41+'SOR 204 07'!D41</f>
        <v>0</v>
      </c>
      <c r="E41" s="89">
        <f>'SOR 1 07'!E41+'SOR 204 07'!E41</f>
        <v>0</v>
      </c>
      <c r="F41" s="89">
        <f>'SOR 1 07'!F41+'SOR 204 07'!F41</f>
        <v>0</v>
      </c>
      <c r="G41" s="89">
        <f>'SOR 1 07'!G41+'SOR 204 07'!G41</f>
        <v>0</v>
      </c>
      <c r="H41" s="89">
        <f>'SOR 1 07'!H41+'SOR 204 07'!H41</f>
        <v>0</v>
      </c>
      <c r="I41" s="24">
        <f>'SOR 1 07'!I41+'SOR 204 07'!I41</f>
        <v>0</v>
      </c>
      <c r="J41" s="102">
        <f t="shared" si="2"/>
        <v>0</v>
      </c>
    </row>
    <row r="42" spans="1:10" s="14" customFormat="1" ht="16.5" customHeight="1">
      <c r="A42" s="22" t="s">
        <v>36</v>
      </c>
      <c r="B42" s="68">
        <v>391</v>
      </c>
      <c r="C42" s="97">
        <f>'SOR 1 07'!C42+'SOR 204 07'!C42</f>
        <v>378.472</v>
      </c>
      <c r="D42" s="89">
        <f>'SOR 1 07'!D42+'SOR 204 07'!D42</f>
        <v>646374.07</v>
      </c>
      <c r="E42" s="89">
        <f>'SOR 1 07'!E42+'SOR 204 07'!E42</f>
        <v>1271170.017</v>
      </c>
      <c r="F42" s="89">
        <f>'SOR 1 07'!F42+'SOR 204 07'!F42</f>
        <v>8031.733</v>
      </c>
      <c r="G42" s="89">
        <f>'SOR 1 07'!G42+'SOR 204 07'!G42</f>
        <v>289653.984</v>
      </c>
      <c r="H42" s="89">
        <f>'SOR 1 07'!H42+'SOR 204 07'!H42</f>
        <v>0</v>
      </c>
      <c r="I42" s="24">
        <f>'SOR 1 07'!I42+'SOR 204 07'!I42</f>
        <v>2215229.804</v>
      </c>
      <c r="J42" s="102">
        <f t="shared" si="2"/>
        <v>2215608.276</v>
      </c>
    </row>
    <row r="43" spans="1:10" ht="13.5" thickBot="1">
      <c r="A43" s="22"/>
      <c r="B43" s="68"/>
      <c r="C43" s="85" t="s">
        <v>11</v>
      </c>
      <c r="D43" s="31" t="s">
        <v>11</v>
      </c>
      <c r="E43" s="31"/>
      <c r="F43" s="31"/>
      <c r="G43" s="31"/>
      <c r="H43" s="31"/>
      <c r="I43" s="31"/>
      <c r="J43" s="32"/>
    </row>
    <row r="44" spans="1:10" ht="13.5" thickBot="1">
      <c r="A44" s="115" t="s">
        <v>37</v>
      </c>
      <c r="B44" s="114"/>
      <c r="C44" s="110">
        <f>SUM(C29:C43)</f>
        <v>28698.505</v>
      </c>
      <c r="D44" s="110">
        <f aca="true" t="shared" si="3" ref="D44:J44">SUM(D29:D43)</f>
        <v>5489249.3440000005</v>
      </c>
      <c r="E44" s="110">
        <f t="shared" si="3"/>
        <v>1603970.593</v>
      </c>
      <c r="F44" s="110">
        <f t="shared" si="3"/>
        <v>130787.86799999999</v>
      </c>
      <c r="G44" s="110">
        <f t="shared" si="3"/>
        <v>1880519.376</v>
      </c>
      <c r="H44" s="110">
        <f t="shared" si="3"/>
        <v>29.259999999999998</v>
      </c>
      <c r="I44" s="110">
        <f t="shared" si="3"/>
        <v>9104556.441000002</v>
      </c>
      <c r="J44" s="110">
        <f t="shared" si="3"/>
        <v>9133254.945999999</v>
      </c>
    </row>
    <row r="45" spans="1:10" s="40" customFormat="1" ht="13.5" thickBot="1">
      <c r="A45" s="111"/>
      <c r="B45" s="112"/>
      <c r="C45" s="113"/>
      <c r="D45" s="113"/>
      <c r="E45" s="113"/>
      <c r="F45" s="113"/>
      <c r="G45" s="113"/>
      <c r="H45" s="113"/>
      <c r="I45" s="113"/>
      <c r="J45" s="113"/>
    </row>
    <row r="46" spans="1:10" s="40" customFormat="1" ht="13.5" thickBot="1">
      <c r="A46" s="111" t="s">
        <v>63</v>
      </c>
      <c r="B46" s="112"/>
      <c r="C46" s="113">
        <f>SUM(C8+C27-C44)</f>
        <v>1342374.1630000002</v>
      </c>
      <c r="D46" s="113">
        <f aca="true" t="shared" si="4" ref="D46:J46">SUM(D8+D27-D44)</f>
        <v>162999050.86199996</v>
      </c>
      <c r="E46" s="113">
        <f t="shared" si="4"/>
        <v>5968866.333</v>
      </c>
      <c r="F46" s="113">
        <f t="shared" si="4"/>
        <v>1590977.4340000001</v>
      </c>
      <c r="G46" s="113">
        <f t="shared" si="4"/>
        <v>49551887.548</v>
      </c>
      <c r="H46" s="113">
        <f t="shared" si="4"/>
        <v>657710.532</v>
      </c>
      <c r="I46" s="113">
        <f t="shared" si="4"/>
        <v>220768492.70899996</v>
      </c>
      <c r="J46" s="113">
        <f t="shared" si="4"/>
        <v>222110866.87199998</v>
      </c>
    </row>
  </sheetData>
  <mergeCells count="2">
    <mergeCell ref="A1:J1"/>
    <mergeCell ref="A2:J2"/>
  </mergeCells>
  <printOptions/>
  <pageMargins left="1.18" right="0.75" top="1" bottom="1" header="0.4921259845" footer="0.4921259845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6"/>
  <sheetViews>
    <sheetView zoomScale="75" zoomScaleNormal="75" workbookViewId="0" topLeftCell="A1">
      <selection activeCell="A1" sqref="A1:J2"/>
    </sheetView>
  </sheetViews>
  <sheetFormatPr defaultColWidth="9.140625" defaultRowHeight="12.75"/>
  <cols>
    <col min="1" max="1" width="52.140625" style="0" customWidth="1"/>
    <col min="2" max="2" width="4.8515625" style="1" customWidth="1"/>
    <col min="3" max="10" width="18.7109375" style="3" customWidth="1"/>
  </cols>
  <sheetData>
    <row r="1" spans="1:10" ht="16.5" customHeight="1">
      <c r="A1" s="121" t="s">
        <v>62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16.5" customHeight="1" thickBot="1">
      <c r="A2" s="121" t="s">
        <v>46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ht="16.5" customHeight="1">
      <c r="A3" s="34" t="s">
        <v>1</v>
      </c>
      <c r="B3" s="5"/>
      <c r="C3" s="35" t="s">
        <v>2</v>
      </c>
      <c r="D3" s="35" t="s">
        <v>3</v>
      </c>
      <c r="E3" s="35" t="s">
        <v>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40</v>
      </c>
    </row>
    <row r="4" spans="1:10" s="14" customFormat="1" ht="16.5" customHeight="1">
      <c r="A4" s="37"/>
      <c r="B4" s="10"/>
      <c r="C4" s="38" t="s">
        <v>10</v>
      </c>
      <c r="D4" s="38" t="s">
        <v>11</v>
      </c>
      <c r="E4" s="38" t="s">
        <v>12</v>
      </c>
      <c r="F4" s="38" t="s">
        <v>13</v>
      </c>
      <c r="G4" s="38"/>
      <c r="H4" s="38" t="s">
        <v>41</v>
      </c>
      <c r="I4" s="38" t="s">
        <v>10</v>
      </c>
      <c r="J4" s="39" t="s">
        <v>15</v>
      </c>
    </row>
    <row r="5" spans="1:10" ht="16.5" customHeight="1">
      <c r="A5" s="37"/>
      <c r="C5" s="38" t="s">
        <v>15</v>
      </c>
      <c r="D5" s="38" t="s">
        <v>11</v>
      </c>
      <c r="E5" s="38"/>
      <c r="F5" s="38" t="s">
        <v>10</v>
      </c>
      <c r="G5" s="38"/>
      <c r="H5" s="38" t="s">
        <v>42</v>
      </c>
      <c r="I5" s="38" t="s">
        <v>15</v>
      </c>
      <c r="J5" s="39"/>
    </row>
    <row r="6" spans="1:10" ht="16.5" customHeight="1">
      <c r="A6" s="37"/>
      <c r="C6" s="38" t="s">
        <v>11</v>
      </c>
      <c r="D6" s="38"/>
      <c r="E6" s="38"/>
      <c r="F6" s="38" t="s">
        <v>15</v>
      </c>
      <c r="G6" s="38"/>
      <c r="H6" s="38" t="s">
        <v>11</v>
      </c>
      <c r="I6" s="38" t="s">
        <v>17</v>
      </c>
      <c r="J6" s="39" t="s">
        <v>17</v>
      </c>
    </row>
    <row r="7" spans="1:10" ht="16.5" customHeight="1" thickBot="1">
      <c r="A7" s="37"/>
      <c r="B7" s="40" t="s">
        <v>18</v>
      </c>
      <c r="C7" s="38"/>
      <c r="D7" s="38"/>
      <c r="E7" s="38"/>
      <c r="F7" s="38"/>
      <c r="G7" s="38"/>
      <c r="H7" s="38"/>
      <c r="I7" s="38"/>
      <c r="J7" s="39"/>
    </row>
    <row r="8" spans="1:10" ht="16.5" customHeight="1" thickBot="1">
      <c r="A8" s="17" t="s">
        <v>19</v>
      </c>
      <c r="B8" s="18">
        <v>111</v>
      </c>
      <c r="C8" s="19">
        <v>176512.51</v>
      </c>
      <c r="D8" s="19">
        <v>12924474.932</v>
      </c>
      <c r="E8" s="19">
        <v>3040313.398</v>
      </c>
      <c r="F8" s="19">
        <v>2169792.448</v>
      </c>
      <c r="G8" s="19">
        <v>2410918.626</v>
      </c>
      <c r="H8" s="19">
        <v>13614.599</v>
      </c>
      <c r="I8" s="19">
        <f>SUM(D8:H8)</f>
        <v>20559114.003</v>
      </c>
      <c r="J8" s="21">
        <f>I8+C8</f>
        <v>20735626.513</v>
      </c>
    </row>
    <row r="9" spans="1:10" ht="16.5" customHeight="1">
      <c r="A9" s="22"/>
      <c r="B9" s="23"/>
      <c r="C9" s="24"/>
      <c r="D9" s="25"/>
      <c r="E9" s="25"/>
      <c r="F9" s="25"/>
      <c r="G9" s="25"/>
      <c r="H9" s="25"/>
      <c r="I9" s="25" t="s">
        <v>11</v>
      </c>
      <c r="J9" s="27" t="s">
        <v>11</v>
      </c>
    </row>
    <row r="10" spans="1:10" ht="16.5" customHeight="1">
      <c r="A10" s="22" t="s">
        <v>20</v>
      </c>
      <c r="B10" s="23">
        <v>121</v>
      </c>
      <c r="C10" s="24">
        <v>3937.535</v>
      </c>
      <c r="D10" s="25">
        <v>270890.065</v>
      </c>
      <c r="E10" s="25">
        <v>11810.797</v>
      </c>
      <c r="F10" s="25">
        <v>71.677</v>
      </c>
      <c r="G10" s="25">
        <v>0</v>
      </c>
      <c r="H10" s="25">
        <v>0</v>
      </c>
      <c r="I10" s="25">
        <f aca="true" t="shared" si="0" ref="I10:I44">SUM(D10:H10)</f>
        <v>282772.53900000005</v>
      </c>
      <c r="J10" s="27">
        <f aca="true" t="shared" si="1" ref="J10:J46">I10+C10</f>
        <v>286710.074</v>
      </c>
    </row>
    <row r="11" spans="1:10" ht="16.5" customHeight="1">
      <c r="A11" s="22" t="s">
        <v>21</v>
      </c>
      <c r="B11" s="23">
        <v>122</v>
      </c>
      <c r="C11" s="24">
        <v>27623.407</v>
      </c>
      <c r="D11" s="25">
        <v>63970.806</v>
      </c>
      <c r="E11" s="25">
        <v>285019.902</v>
      </c>
      <c r="F11" s="25">
        <v>207688.402</v>
      </c>
      <c r="G11" s="25">
        <v>0.45</v>
      </c>
      <c r="H11" s="25">
        <v>433.836</v>
      </c>
      <c r="I11" s="25">
        <f t="shared" si="0"/>
        <v>557113.396</v>
      </c>
      <c r="J11" s="27">
        <f t="shared" si="1"/>
        <v>584736.803</v>
      </c>
    </row>
    <row r="12" spans="1:10" ht="16.5" customHeight="1">
      <c r="A12" s="22" t="s">
        <v>52</v>
      </c>
      <c r="B12" s="23">
        <v>123</v>
      </c>
      <c r="C12" s="24">
        <v>0</v>
      </c>
      <c r="D12" s="25">
        <v>0</v>
      </c>
      <c r="E12" s="25">
        <v>611.166</v>
      </c>
      <c r="F12" s="25">
        <v>1808.439</v>
      </c>
      <c r="G12" s="25">
        <v>0</v>
      </c>
      <c r="H12" s="25">
        <v>22.607</v>
      </c>
      <c r="I12" s="25">
        <f t="shared" si="0"/>
        <v>2442.212</v>
      </c>
      <c r="J12" s="27">
        <f t="shared" si="1"/>
        <v>2442.212</v>
      </c>
    </row>
    <row r="13" spans="1:10" ht="16.5" customHeight="1">
      <c r="A13" s="22" t="s">
        <v>59</v>
      </c>
      <c r="B13" s="23">
        <v>124</v>
      </c>
      <c r="C13" s="24">
        <v>0</v>
      </c>
      <c r="D13" s="25">
        <v>0</v>
      </c>
      <c r="E13" s="25">
        <v>0</v>
      </c>
      <c r="F13" s="25">
        <v>0</v>
      </c>
      <c r="G13" s="25">
        <v>2807.758</v>
      </c>
      <c r="H13" s="25">
        <v>0</v>
      </c>
      <c r="I13" s="25">
        <f t="shared" si="0"/>
        <v>2807.758</v>
      </c>
      <c r="J13" s="27">
        <f t="shared" si="1"/>
        <v>2807.758</v>
      </c>
    </row>
    <row r="14" spans="1:10" ht="16.5" customHeight="1">
      <c r="A14" s="22" t="s">
        <v>22</v>
      </c>
      <c r="B14" s="23">
        <v>131</v>
      </c>
      <c r="C14" s="24">
        <v>1091.587</v>
      </c>
      <c r="D14" s="25">
        <v>405208.128</v>
      </c>
      <c r="E14" s="25">
        <v>7903.04</v>
      </c>
      <c r="F14" s="25">
        <v>0</v>
      </c>
      <c r="G14" s="25">
        <v>0</v>
      </c>
      <c r="H14" s="25">
        <v>0</v>
      </c>
      <c r="I14" s="25">
        <f t="shared" si="0"/>
        <v>413111.168</v>
      </c>
      <c r="J14" s="27">
        <f t="shared" si="1"/>
        <v>414202.755</v>
      </c>
    </row>
    <row r="15" spans="1:10" ht="16.5" customHeight="1">
      <c r="A15" s="22" t="s">
        <v>53</v>
      </c>
      <c r="B15" s="23">
        <v>140</v>
      </c>
      <c r="C15" s="24">
        <v>645.411</v>
      </c>
      <c r="D15" s="25">
        <v>149147.125</v>
      </c>
      <c r="E15" s="25">
        <v>18087.145</v>
      </c>
      <c r="F15" s="25">
        <v>10837.54</v>
      </c>
      <c r="G15" s="25">
        <v>28759.426</v>
      </c>
      <c r="H15" s="25">
        <v>0</v>
      </c>
      <c r="I15" s="25">
        <f t="shared" si="0"/>
        <v>206831.236</v>
      </c>
      <c r="J15" s="27">
        <f t="shared" si="1"/>
        <v>207476.647</v>
      </c>
    </row>
    <row r="16" spans="1:10" ht="16.5" customHeight="1">
      <c r="A16" s="22" t="s">
        <v>64</v>
      </c>
      <c r="B16" s="23">
        <v>141</v>
      </c>
      <c r="C16" s="24">
        <v>16100.649</v>
      </c>
      <c r="D16" s="25">
        <v>101208.003</v>
      </c>
      <c r="E16" s="25">
        <v>77580.997</v>
      </c>
      <c r="F16" s="25">
        <v>9865.835</v>
      </c>
      <c r="G16" s="25">
        <v>19061.764</v>
      </c>
      <c r="H16" s="25">
        <v>0</v>
      </c>
      <c r="I16" s="25">
        <f t="shared" si="0"/>
        <v>207716.599</v>
      </c>
      <c r="J16" s="27">
        <f t="shared" si="1"/>
        <v>223817.248</v>
      </c>
    </row>
    <row r="17" spans="1:10" ht="16.5" customHeight="1">
      <c r="A17" s="22" t="s">
        <v>23</v>
      </c>
      <c r="B17" s="23">
        <v>142</v>
      </c>
      <c r="C17" s="24">
        <v>0</v>
      </c>
      <c r="D17" s="25">
        <v>0</v>
      </c>
      <c r="E17" s="25">
        <v>0</v>
      </c>
      <c r="F17" s="25">
        <v>82.486</v>
      </c>
      <c r="G17" s="25">
        <v>139.257</v>
      </c>
      <c r="H17" s="25">
        <v>0</v>
      </c>
      <c r="I17" s="25">
        <f t="shared" si="0"/>
        <v>221.743</v>
      </c>
      <c r="J17" s="27">
        <f t="shared" si="1"/>
        <v>221.743</v>
      </c>
    </row>
    <row r="18" spans="1:10" ht="16.5" customHeight="1">
      <c r="A18" s="22" t="s">
        <v>65</v>
      </c>
      <c r="B18" s="23">
        <v>143</v>
      </c>
      <c r="C18" s="24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f t="shared" si="0"/>
        <v>0</v>
      </c>
      <c r="J18" s="27">
        <f t="shared" si="1"/>
        <v>0</v>
      </c>
    </row>
    <row r="19" spans="1:10" ht="16.5" customHeight="1">
      <c r="A19" s="22" t="s">
        <v>54</v>
      </c>
      <c r="B19" s="23">
        <v>144</v>
      </c>
      <c r="C19" s="24">
        <v>0</v>
      </c>
      <c r="D19" s="25">
        <v>18689.873</v>
      </c>
      <c r="E19" s="25">
        <v>0</v>
      </c>
      <c r="F19" s="25">
        <v>0</v>
      </c>
      <c r="G19" s="25">
        <v>17361.509</v>
      </c>
      <c r="H19" s="25">
        <v>0</v>
      </c>
      <c r="I19" s="25">
        <f t="shared" si="0"/>
        <v>36051.382</v>
      </c>
      <c r="J19" s="27">
        <f t="shared" si="1"/>
        <v>36051.382</v>
      </c>
    </row>
    <row r="20" spans="1:10" ht="16.5" customHeight="1">
      <c r="A20" s="22" t="s">
        <v>24</v>
      </c>
      <c r="B20" s="23">
        <v>151</v>
      </c>
      <c r="C20" s="24">
        <v>75.395</v>
      </c>
      <c r="D20" s="25">
        <v>59.5</v>
      </c>
      <c r="E20" s="25">
        <v>2481.98</v>
      </c>
      <c r="F20" s="25">
        <v>3521.623</v>
      </c>
      <c r="G20" s="25">
        <v>0</v>
      </c>
      <c r="H20" s="25">
        <v>0.4</v>
      </c>
      <c r="I20" s="25">
        <f t="shared" si="0"/>
        <v>6063.503</v>
      </c>
      <c r="J20" s="27">
        <f t="shared" si="1"/>
        <v>6138.898</v>
      </c>
    </row>
    <row r="21" spans="1:10" ht="16.5" customHeight="1">
      <c r="A21" s="22" t="s">
        <v>25</v>
      </c>
      <c r="B21" s="23">
        <v>161</v>
      </c>
      <c r="C21" s="24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f t="shared" si="0"/>
        <v>0</v>
      </c>
      <c r="J21" s="27">
        <f t="shared" si="1"/>
        <v>0</v>
      </c>
    </row>
    <row r="22" spans="1:10" s="14" customFormat="1" ht="16.5" customHeight="1">
      <c r="A22" s="22" t="s">
        <v>26</v>
      </c>
      <c r="B22" s="23">
        <v>171</v>
      </c>
      <c r="C22" s="24">
        <v>1959.783</v>
      </c>
      <c r="D22" s="25">
        <v>189112.598</v>
      </c>
      <c r="E22" s="25">
        <v>28939.662</v>
      </c>
      <c r="F22" s="25">
        <v>74943.15</v>
      </c>
      <c r="G22" s="25">
        <v>506016.424</v>
      </c>
      <c r="H22" s="25">
        <v>132.443</v>
      </c>
      <c r="I22" s="25">
        <f t="shared" si="0"/>
        <v>799144.277</v>
      </c>
      <c r="J22" s="27">
        <f t="shared" si="1"/>
        <v>801104.06</v>
      </c>
    </row>
    <row r="23" spans="1:10" ht="16.5" customHeight="1">
      <c r="A23" s="22" t="s">
        <v>27</v>
      </c>
      <c r="B23" s="23">
        <v>172</v>
      </c>
      <c r="C23" s="24">
        <v>0</v>
      </c>
      <c r="D23" s="25">
        <v>0</v>
      </c>
      <c r="E23" s="25">
        <v>78.892</v>
      </c>
      <c r="F23" s="25">
        <v>701.163</v>
      </c>
      <c r="G23" s="25">
        <v>19718.002</v>
      </c>
      <c r="H23" s="25">
        <v>0</v>
      </c>
      <c r="I23" s="25">
        <f t="shared" si="0"/>
        <v>20498.057</v>
      </c>
      <c r="J23" s="27">
        <f t="shared" si="1"/>
        <v>20498.057</v>
      </c>
    </row>
    <row r="24" spans="1:10" ht="27.75" customHeight="1">
      <c r="A24" s="88" t="s">
        <v>60</v>
      </c>
      <c r="B24" s="23">
        <v>181</v>
      </c>
      <c r="C24" s="24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f t="shared" si="0"/>
        <v>0</v>
      </c>
      <c r="J24" s="27">
        <f t="shared" si="1"/>
        <v>0</v>
      </c>
    </row>
    <row r="25" spans="1:10" ht="16.5" customHeight="1">
      <c r="A25" s="22" t="s">
        <v>28</v>
      </c>
      <c r="B25" s="23">
        <v>191</v>
      </c>
      <c r="C25" s="24">
        <v>30.74</v>
      </c>
      <c r="D25" s="25">
        <v>36226.063</v>
      </c>
      <c r="E25" s="25">
        <v>1874.177</v>
      </c>
      <c r="F25" s="25">
        <v>1885.317</v>
      </c>
      <c r="G25" s="25">
        <v>36387.739</v>
      </c>
      <c r="H25" s="25">
        <v>0</v>
      </c>
      <c r="I25" s="25">
        <f t="shared" si="0"/>
        <v>76373.296</v>
      </c>
      <c r="J25" s="27">
        <f t="shared" si="1"/>
        <v>76404.03600000001</v>
      </c>
    </row>
    <row r="26" spans="1:10" ht="16.5" customHeight="1" thickBot="1">
      <c r="A26" s="22"/>
      <c r="B26" s="23"/>
      <c r="C26" s="24"/>
      <c r="D26" s="25"/>
      <c r="E26" s="25"/>
      <c r="F26" s="25"/>
      <c r="G26" s="25"/>
      <c r="H26" s="25" t="s">
        <v>11</v>
      </c>
      <c r="I26" s="25" t="s">
        <v>11</v>
      </c>
      <c r="J26" s="27" t="s">
        <v>11</v>
      </c>
    </row>
    <row r="27" spans="1:10" ht="16.5" customHeight="1" thickBot="1">
      <c r="A27" s="17" t="s">
        <v>44</v>
      </c>
      <c r="B27" s="18"/>
      <c r="C27" s="19">
        <f aca="true" t="shared" si="2" ref="C27:H27">SUM(C10:C26)</f>
        <v>51464.50699999999</v>
      </c>
      <c r="D27" s="19">
        <f t="shared" si="2"/>
        <v>1234512.1610000003</v>
      </c>
      <c r="E27" s="19">
        <f t="shared" si="2"/>
        <v>434387.75800000003</v>
      </c>
      <c r="F27" s="19">
        <f t="shared" si="2"/>
        <v>311405.632</v>
      </c>
      <c r="G27" s="19">
        <f t="shared" si="2"/>
        <v>630252.3289999999</v>
      </c>
      <c r="H27" s="19">
        <f t="shared" si="2"/>
        <v>589.286</v>
      </c>
      <c r="I27" s="19">
        <f t="shared" si="0"/>
        <v>2611147.1659999997</v>
      </c>
      <c r="J27" s="21">
        <f t="shared" si="1"/>
        <v>2662611.673</v>
      </c>
    </row>
    <row r="28" spans="1:10" ht="16.5" customHeight="1">
      <c r="A28" s="22"/>
      <c r="B28" s="23"/>
      <c r="C28" s="24"/>
      <c r="D28" s="25"/>
      <c r="E28" s="25"/>
      <c r="F28" s="25"/>
      <c r="G28" s="25"/>
      <c r="H28" s="25" t="s">
        <v>11</v>
      </c>
      <c r="I28" s="25" t="s">
        <v>11</v>
      </c>
      <c r="J28" s="27" t="s">
        <v>11</v>
      </c>
    </row>
    <row r="29" spans="1:10" ht="16.5" customHeight="1">
      <c r="A29" s="22" t="s">
        <v>30</v>
      </c>
      <c r="B29" s="23">
        <v>311</v>
      </c>
      <c r="C29" s="24">
        <v>16271.186</v>
      </c>
      <c r="D29" s="25">
        <v>339.122</v>
      </c>
      <c r="E29" s="25">
        <v>130749.176</v>
      </c>
      <c r="F29" s="25">
        <v>82071.494</v>
      </c>
      <c r="G29" s="25">
        <v>0</v>
      </c>
      <c r="H29" s="25">
        <v>86.644</v>
      </c>
      <c r="I29" s="25">
        <f t="shared" si="0"/>
        <v>213246.43600000002</v>
      </c>
      <c r="J29" s="27">
        <f t="shared" si="1"/>
        <v>229517.622</v>
      </c>
    </row>
    <row r="30" spans="1:10" ht="16.5" customHeight="1">
      <c r="A30" s="22" t="s">
        <v>31</v>
      </c>
      <c r="B30" s="23">
        <v>321</v>
      </c>
      <c r="C30" s="24">
        <v>0</v>
      </c>
      <c r="D30" s="25">
        <v>3194.115</v>
      </c>
      <c r="E30" s="25">
        <v>19754.982</v>
      </c>
      <c r="F30" s="25">
        <v>2623.381</v>
      </c>
      <c r="G30" s="25">
        <v>733.59</v>
      </c>
      <c r="H30" s="25">
        <v>0</v>
      </c>
      <c r="I30" s="25">
        <f t="shared" si="0"/>
        <v>26306.068000000003</v>
      </c>
      <c r="J30" s="27">
        <f t="shared" si="1"/>
        <v>26306.068000000003</v>
      </c>
    </row>
    <row r="31" spans="1:10" ht="16.5" customHeight="1">
      <c r="A31" s="22" t="s">
        <v>61</v>
      </c>
      <c r="B31" s="23">
        <v>324</v>
      </c>
      <c r="C31" s="24">
        <v>0</v>
      </c>
      <c r="D31" s="25">
        <v>0</v>
      </c>
      <c r="E31" s="25">
        <v>0</v>
      </c>
      <c r="F31" s="25">
        <v>0</v>
      </c>
      <c r="G31" s="25">
        <v>111.669</v>
      </c>
      <c r="H31" s="25">
        <v>0</v>
      </c>
      <c r="I31" s="25">
        <f t="shared" si="0"/>
        <v>111.669</v>
      </c>
      <c r="J31" s="27">
        <f t="shared" si="1"/>
        <v>111.669</v>
      </c>
    </row>
    <row r="32" spans="1:10" ht="16.5" customHeight="1">
      <c r="A32" s="22" t="s">
        <v>55</v>
      </c>
      <c r="B32" s="23">
        <v>340</v>
      </c>
      <c r="C32" s="24">
        <v>0</v>
      </c>
      <c r="D32" s="25">
        <v>7259.468</v>
      </c>
      <c r="E32" s="25">
        <v>98.938</v>
      </c>
      <c r="F32" s="25">
        <v>196.326</v>
      </c>
      <c r="G32" s="25">
        <v>1829.063</v>
      </c>
      <c r="H32" s="25">
        <v>0</v>
      </c>
      <c r="I32" s="25">
        <f t="shared" si="0"/>
        <v>9383.795</v>
      </c>
      <c r="J32" s="27">
        <f t="shared" si="1"/>
        <v>9383.795</v>
      </c>
    </row>
    <row r="33" spans="1:10" ht="16.5" customHeight="1">
      <c r="A33" s="22" t="s">
        <v>66</v>
      </c>
      <c r="B33" s="23">
        <v>341</v>
      </c>
      <c r="C33" s="24">
        <v>0</v>
      </c>
      <c r="D33" s="25">
        <v>12157.394</v>
      </c>
      <c r="E33" s="25">
        <v>391.131</v>
      </c>
      <c r="F33" s="25">
        <v>6.99</v>
      </c>
      <c r="G33" s="25">
        <v>7787.292</v>
      </c>
      <c r="H33" s="25">
        <v>0</v>
      </c>
      <c r="I33" s="25">
        <f t="shared" si="0"/>
        <v>20342.807</v>
      </c>
      <c r="J33" s="27">
        <f t="shared" si="1"/>
        <v>20342.807</v>
      </c>
    </row>
    <row r="34" spans="1:10" ht="16.5" customHeight="1">
      <c r="A34" s="22" t="s">
        <v>32</v>
      </c>
      <c r="B34" s="23">
        <v>342</v>
      </c>
      <c r="C34" s="24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f t="shared" si="0"/>
        <v>0</v>
      </c>
      <c r="J34" s="27">
        <f t="shared" si="1"/>
        <v>0</v>
      </c>
    </row>
    <row r="35" spans="1:10" ht="16.5" customHeight="1">
      <c r="A35" s="22" t="s">
        <v>67</v>
      </c>
      <c r="B35" s="23">
        <v>343</v>
      </c>
      <c r="C35" s="24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f t="shared" si="0"/>
        <v>0</v>
      </c>
      <c r="J35" s="27">
        <f t="shared" si="1"/>
        <v>0</v>
      </c>
    </row>
    <row r="36" spans="1:10" ht="16.5" customHeight="1">
      <c r="A36" s="22" t="s">
        <v>56</v>
      </c>
      <c r="B36" s="23">
        <v>344</v>
      </c>
      <c r="C36" s="24">
        <v>1010.302</v>
      </c>
      <c r="D36" s="25">
        <v>29179.344</v>
      </c>
      <c r="E36" s="25">
        <v>1426.783</v>
      </c>
      <c r="F36" s="25">
        <v>1636.545</v>
      </c>
      <c r="G36" s="25">
        <v>1516.4</v>
      </c>
      <c r="H36" s="25">
        <v>0</v>
      </c>
      <c r="I36" s="25">
        <f t="shared" si="0"/>
        <v>33759.072</v>
      </c>
      <c r="J36" s="27">
        <f t="shared" si="1"/>
        <v>34769.374</v>
      </c>
    </row>
    <row r="37" spans="1:10" ht="16.5" customHeight="1">
      <c r="A37" s="22" t="s">
        <v>33</v>
      </c>
      <c r="B37" s="23">
        <v>351</v>
      </c>
      <c r="C37" s="24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f t="shared" si="0"/>
        <v>0</v>
      </c>
      <c r="J37" s="27">
        <f t="shared" si="1"/>
        <v>0</v>
      </c>
    </row>
    <row r="38" spans="1:10" ht="16.5" customHeight="1">
      <c r="A38" s="22" t="s">
        <v>25</v>
      </c>
      <c r="B38" s="23">
        <v>361</v>
      </c>
      <c r="C38" s="24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f t="shared" si="0"/>
        <v>0</v>
      </c>
      <c r="J38" s="27">
        <f t="shared" si="1"/>
        <v>0</v>
      </c>
    </row>
    <row r="39" spans="1:10" ht="16.5" customHeight="1">
      <c r="A39" s="22" t="s">
        <v>26</v>
      </c>
      <c r="B39" s="23">
        <v>371</v>
      </c>
      <c r="C39" s="24">
        <v>1395.403</v>
      </c>
      <c r="D39" s="25">
        <v>175529.115</v>
      </c>
      <c r="E39" s="25">
        <v>41537.626</v>
      </c>
      <c r="F39" s="25">
        <v>65662.235</v>
      </c>
      <c r="G39" s="25">
        <v>501925.799</v>
      </c>
      <c r="H39" s="25">
        <v>71.309</v>
      </c>
      <c r="I39" s="25">
        <f t="shared" si="0"/>
        <v>784726.0839999999</v>
      </c>
      <c r="J39" s="27">
        <f t="shared" si="1"/>
        <v>786121.487</v>
      </c>
    </row>
    <row r="40" spans="1:10" s="14" customFormat="1" ht="16.5" customHeight="1">
      <c r="A40" s="22" t="s">
        <v>34</v>
      </c>
      <c r="B40" s="23">
        <v>372</v>
      </c>
      <c r="C40" s="24">
        <v>38.925</v>
      </c>
      <c r="D40" s="25">
        <v>0</v>
      </c>
      <c r="E40" s="25">
        <v>1177.529</v>
      </c>
      <c r="F40" s="25">
        <v>1310.004</v>
      </c>
      <c r="G40" s="25">
        <v>0</v>
      </c>
      <c r="H40" s="25">
        <v>0</v>
      </c>
      <c r="I40" s="25">
        <f t="shared" si="0"/>
        <v>2487.533</v>
      </c>
      <c r="J40" s="27">
        <f t="shared" si="1"/>
        <v>2526.458</v>
      </c>
    </row>
    <row r="41" spans="1:10" ht="16.5" customHeight="1">
      <c r="A41" s="22" t="s">
        <v>35</v>
      </c>
      <c r="B41" s="23">
        <v>381</v>
      </c>
      <c r="C41" s="24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f t="shared" si="0"/>
        <v>0</v>
      </c>
      <c r="J41" s="27">
        <f t="shared" si="1"/>
        <v>0</v>
      </c>
    </row>
    <row r="42" spans="1:10" s="14" customFormat="1" ht="16.5" customHeight="1">
      <c r="A42" s="22" t="s">
        <v>36</v>
      </c>
      <c r="B42" s="23">
        <v>391</v>
      </c>
      <c r="C42" s="24">
        <v>961.51</v>
      </c>
      <c r="D42" s="25">
        <v>155478.39</v>
      </c>
      <c r="E42" s="25">
        <v>21211.54</v>
      </c>
      <c r="F42" s="25">
        <v>15212.8</v>
      </c>
      <c r="G42" s="25">
        <v>40984.93</v>
      </c>
      <c r="H42" s="25">
        <v>0</v>
      </c>
      <c r="I42" s="25">
        <f t="shared" si="0"/>
        <v>232887.66</v>
      </c>
      <c r="J42" s="27">
        <f t="shared" si="1"/>
        <v>233849.17</v>
      </c>
    </row>
    <row r="43" spans="1:10" ht="16.5" customHeight="1" thickBot="1">
      <c r="A43" s="22"/>
      <c r="B43" s="23"/>
      <c r="C43" s="24"/>
      <c r="D43" s="25"/>
      <c r="E43" s="25"/>
      <c r="F43" s="25"/>
      <c r="G43" s="25"/>
      <c r="H43" s="25" t="s">
        <v>11</v>
      </c>
      <c r="I43" s="25" t="s">
        <v>11</v>
      </c>
      <c r="J43" s="27" t="s">
        <v>11</v>
      </c>
    </row>
    <row r="44" spans="1:10" ht="13.5" thickBot="1">
      <c r="A44" s="17" t="s">
        <v>37</v>
      </c>
      <c r="B44" s="18"/>
      <c r="C44" s="19">
        <f aca="true" t="shared" si="3" ref="C44:H44">SUM(C29:C43)</f>
        <v>19677.325999999997</v>
      </c>
      <c r="D44" s="19">
        <f t="shared" si="3"/>
        <v>383136.948</v>
      </c>
      <c r="E44" s="19">
        <f t="shared" si="3"/>
        <v>216347.705</v>
      </c>
      <c r="F44" s="19">
        <f t="shared" si="3"/>
        <v>168719.775</v>
      </c>
      <c r="G44" s="19">
        <f t="shared" si="3"/>
        <v>554888.743</v>
      </c>
      <c r="H44" s="19">
        <f t="shared" si="3"/>
        <v>157.953</v>
      </c>
      <c r="I44" s="19">
        <f t="shared" si="0"/>
        <v>1323251.124</v>
      </c>
      <c r="J44" s="21">
        <f t="shared" si="1"/>
        <v>1342928.45</v>
      </c>
    </row>
    <row r="45" spans="1:10" ht="13.5" thickBot="1">
      <c r="A45" s="22"/>
      <c r="B45" s="23"/>
      <c r="C45" s="24"/>
      <c r="D45" s="25"/>
      <c r="E45" s="25"/>
      <c r="F45" s="25"/>
      <c r="G45" s="25"/>
      <c r="H45" s="25" t="s">
        <v>11</v>
      </c>
      <c r="I45" s="25" t="s">
        <v>11</v>
      </c>
      <c r="J45" s="27" t="s">
        <v>11</v>
      </c>
    </row>
    <row r="46" spans="1:10" ht="13.5" thickBot="1">
      <c r="A46" s="17" t="s">
        <v>63</v>
      </c>
      <c r="B46" s="18"/>
      <c r="C46" s="19">
        <f aca="true" t="shared" si="4" ref="C46:I46">C8+C27-C44</f>
        <v>208299.691</v>
      </c>
      <c r="D46" s="19">
        <f t="shared" si="4"/>
        <v>13775850.145</v>
      </c>
      <c r="E46" s="19">
        <f t="shared" si="4"/>
        <v>3258353.451</v>
      </c>
      <c r="F46" s="19">
        <f t="shared" si="4"/>
        <v>2312478.305</v>
      </c>
      <c r="G46" s="19">
        <f t="shared" si="4"/>
        <v>2486282.2120000003</v>
      </c>
      <c r="H46" s="19">
        <f t="shared" si="4"/>
        <v>14045.932</v>
      </c>
      <c r="I46" s="19">
        <f t="shared" si="4"/>
        <v>21847010.044999998</v>
      </c>
      <c r="J46" s="21">
        <f t="shared" si="1"/>
        <v>22055309.735999998</v>
      </c>
    </row>
  </sheetData>
  <mergeCells count="2">
    <mergeCell ref="A1:J1"/>
    <mergeCell ref="A2:J2"/>
  </mergeCells>
  <printOptions/>
  <pageMargins left="1.38" right="0.75" top="0.83" bottom="1" header="0.4921259845" footer="0.4921259845"/>
  <pageSetup horizontalDpi="1200" verticalDpi="12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6"/>
  <sheetViews>
    <sheetView zoomScale="75" zoomScaleNormal="75" workbookViewId="0" topLeftCell="A1">
      <selection activeCell="B3" sqref="B3"/>
    </sheetView>
  </sheetViews>
  <sheetFormatPr defaultColWidth="9.140625" defaultRowHeight="12.75"/>
  <cols>
    <col min="1" max="1" width="52.140625" style="0" customWidth="1"/>
    <col min="2" max="2" width="4.8515625" style="1" customWidth="1"/>
    <col min="3" max="10" width="18.7109375" style="3" customWidth="1"/>
  </cols>
  <sheetData>
    <row r="1" spans="1:10" ht="16.5" customHeight="1">
      <c r="A1" s="121" t="s">
        <v>62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16.5" customHeight="1" thickBot="1">
      <c r="A2" s="121" t="s">
        <v>47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ht="16.5" customHeight="1">
      <c r="A3" s="34" t="s">
        <v>1</v>
      </c>
      <c r="B3" s="5"/>
      <c r="C3" s="35" t="s">
        <v>2</v>
      </c>
      <c r="D3" s="35" t="s">
        <v>3</v>
      </c>
      <c r="E3" s="35" t="s">
        <v>4</v>
      </c>
      <c r="F3" s="35" t="s">
        <v>5</v>
      </c>
      <c r="G3" s="35" t="s">
        <v>6</v>
      </c>
      <c r="H3" s="35" t="s">
        <v>7</v>
      </c>
      <c r="I3" s="35" t="s">
        <v>48</v>
      </c>
      <c r="J3" s="36" t="s">
        <v>40</v>
      </c>
    </row>
    <row r="4" spans="1:10" s="14" customFormat="1" ht="16.5" customHeight="1">
      <c r="A4" s="37"/>
      <c r="B4" s="10"/>
      <c r="C4" s="38" t="s">
        <v>10</v>
      </c>
      <c r="D4" s="38" t="s">
        <v>11</v>
      </c>
      <c r="E4" s="38" t="s">
        <v>12</v>
      </c>
      <c r="F4" s="38" t="s">
        <v>13</v>
      </c>
      <c r="G4" s="38"/>
      <c r="H4" s="38" t="s">
        <v>41</v>
      </c>
      <c r="I4" s="38" t="s">
        <v>10</v>
      </c>
      <c r="J4" s="39" t="s">
        <v>15</v>
      </c>
    </row>
    <row r="5" spans="1:10" ht="16.5" customHeight="1">
      <c r="A5" s="37"/>
      <c r="C5" s="38" t="s">
        <v>15</v>
      </c>
      <c r="D5" s="38" t="s">
        <v>11</v>
      </c>
      <c r="E5" s="38"/>
      <c r="F5" s="38" t="s">
        <v>10</v>
      </c>
      <c r="G5" s="38"/>
      <c r="H5" s="38" t="s">
        <v>42</v>
      </c>
      <c r="I5" s="38" t="s">
        <v>15</v>
      </c>
      <c r="J5" s="39"/>
    </row>
    <row r="6" spans="1:10" ht="16.5" customHeight="1">
      <c r="A6" s="37"/>
      <c r="B6" s="38"/>
      <c r="C6" s="38" t="s">
        <v>11</v>
      </c>
      <c r="D6" s="38"/>
      <c r="E6" s="38"/>
      <c r="F6" s="38" t="s">
        <v>15</v>
      </c>
      <c r="G6" s="38"/>
      <c r="H6" s="38" t="s">
        <v>11</v>
      </c>
      <c r="I6" s="38" t="s">
        <v>17</v>
      </c>
      <c r="J6" s="39" t="s">
        <v>17</v>
      </c>
    </row>
    <row r="7" spans="1:10" ht="16.5" customHeight="1" thickBot="1">
      <c r="A7" s="37"/>
      <c r="B7" s="40" t="s">
        <v>18</v>
      </c>
      <c r="C7" s="38"/>
      <c r="D7" s="38"/>
      <c r="E7" s="38"/>
      <c r="F7" s="38"/>
      <c r="G7" s="38"/>
      <c r="H7" s="38"/>
      <c r="I7" s="38"/>
      <c r="J7" s="39"/>
    </row>
    <row r="8" spans="1:10" ht="16.5" customHeight="1" thickBot="1">
      <c r="A8" s="17" t="s">
        <v>19</v>
      </c>
      <c r="B8" s="18">
        <v>111</v>
      </c>
      <c r="C8" s="19">
        <v>47938.742</v>
      </c>
      <c r="D8" s="19">
        <v>2052473.39</v>
      </c>
      <c r="E8" s="19">
        <v>1053229.468</v>
      </c>
      <c r="F8" s="19">
        <v>1650629.921</v>
      </c>
      <c r="G8" s="19">
        <v>452221.154</v>
      </c>
      <c r="H8" s="19">
        <v>5842.104</v>
      </c>
      <c r="I8" s="19">
        <f>SUM(D8:H8)</f>
        <v>5214396.0370000005</v>
      </c>
      <c r="J8" s="21">
        <f>I8+C8</f>
        <v>5262334.779</v>
      </c>
    </row>
    <row r="9" spans="1:10" ht="16.5" customHeight="1">
      <c r="A9" s="22"/>
      <c r="B9" s="23"/>
      <c r="C9" s="24" t="s">
        <v>11</v>
      </c>
      <c r="D9" s="25"/>
      <c r="E9" s="25"/>
      <c r="F9" s="25"/>
      <c r="G9" s="25"/>
      <c r="H9" s="25" t="s">
        <v>11</v>
      </c>
      <c r="I9" s="25" t="s">
        <v>11</v>
      </c>
      <c r="J9" s="27" t="s">
        <v>11</v>
      </c>
    </row>
    <row r="10" spans="1:10" ht="16.5" customHeight="1">
      <c r="A10" s="22" t="s">
        <v>20</v>
      </c>
      <c r="B10" s="23">
        <v>121</v>
      </c>
      <c r="C10" s="24">
        <v>0</v>
      </c>
      <c r="D10" s="25">
        <v>4541.2</v>
      </c>
      <c r="E10" s="25">
        <v>982.497</v>
      </c>
      <c r="F10" s="25">
        <v>0</v>
      </c>
      <c r="G10" s="25">
        <v>0</v>
      </c>
      <c r="H10" s="25">
        <v>0</v>
      </c>
      <c r="I10" s="25">
        <f>SUM(D10:H10)</f>
        <v>5523.697</v>
      </c>
      <c r="J10" s="27">
        <f aca="true" t="shared" si="0" ref="J10:J46">I10+C10</f>
        <v>5523.697</v>
      </c>
    </row>
    <row r="11" spans="1:10" ht="16.5" customHeight="1">
      <c r="A11" s="22" t="s">
        <v>21</v>
      </c>
      <c r="B11" s="23">
        <v>122</v>
      </c>
      <c r="C11" s="24">
        <v>4668.699</v>
      </c>
      <c r="D11" s="25">
        <v>1151.473</v>
      </c>
      <c r="E11" s="25">
        <v>59339.723</v>
      </c>
      <c r="F11" s="25">
        <v>132465.146</v>
      </c>
      <c r="G11" s="25">
        <v>0</v>
      </c>
      <c r="H11" s="25">
        <v>0</v>
      </c>
      <c r="I11" s="25">
        <f aca="true" t="shared" si="1" ref="I11:I25">SUM(D11:H11)</f>
        <v>192956.342</v>
      </c>
      <c r="J11" s="27">
        <f t="shared" si="0"/>
        <v>197625.041</v>
      </c>
    </row>
    <row r="12" spans="1:10" ht="16.5" customHeight="1">
      <c r="A12" s="22" t="s">
        <v>52</v>
      </c>
      <c r="B12" s="23">
        <v>123</v>
      </c>
      <c r="C12" s="24">
        <v>0</v>
      </c>
      <c r="D12" s="25">
        <v>0</v>
      </c>
      <c r="E12" s="25">
        <v>722.06</v>
      </c>
      <c r="F12" s="25">
        <v>105.672</v>
      </c>
      <c r="G12" s="25">
        <v>0</v>
      </c>
      <c r="H12" s="25"/>
      <c r="I12" s="25">
        <f t="shared" si="1"/>
        <v>827.732</v>
      </c>
      <c r="J12" s="27">
        <f t="shared" si="0"/>
        <v>827.732</v>
      </c>
    </row>
    <row r="13" spans="1:10" ht="16.5" customHeight="1">
      <c r="A13" s="22" t="s">
        <v>59</v>
      </c>
      <c r="B13" s="23">
        <v>124</v>
      </c>
      <c r="C13" s="24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f t="shared" si="1"/>
        <v>0</v>
      </c>
      <c r="J13" s="27">
        <f t="shared" si="0"/>
        <v>0</v>
      </c>
    </row>
    <row r="14" spans="1:10" ht="16.5" customHeight="1">
      <c r="A14" s="22" t="s">
        <v>22</v>
      </c>
      <c r="B14" s="23">
        <v>131</v>
      </c>
      <c r="C14" s="24">
        <v>0</v>
      </c>
      <c r="D14" s="25">
        <v>17014.109</v>
      </c>
      <c r="E14" s="25">
        <v>139.15</v>
      </c>
      <c r="F14" s="25">
        <v>0</v>
      </c>
      <c r="G14" s="25">
        <v>0</v>
      </c>
      <c r="H14" s="25">
        <v>0</v>
      </c>
      <c r="I14" s="25">
        <f t="shared" si="1"/>
        <v>17153.259000000002</v>
      </c>
      <c r="J14" s="27">
        <f t="shared" si="0"/>
        <v>17153.259000000002</v>
      </c>
    </row>
    <row r="15" spans="1:10" ht="16.5" customHeight="1">
      <c r="A15" s="22" t="s">
        <v>53</v>
      </c>
      <c r="B15" s="23">
        <v>140</v>
      </c>
      <c r="C15" s="24">
        <v>383.034</v>
      </c>
      <c r="D15" s="25">
        <v>1150.123</v>
      </c>
      <c r="E15" s="25">
        <v>11873.28</v>
      </c>
      <c r="F15" s="25">
        <v>12840.44</v>
      </c>
      <c r="G15" s="25">
        <v>0</v>
      </c>
      <c r="H15" s="25">
        <v>21</v>
      </c>
      <c r="I15" s="25">
        <f t="shared" si="1"/>
        <v>25884.843</v>
      </c>
      <c r="J15" s="27">
        <f t="shared" si="0"/>
        <v>26267.877</v>
      </c>
    </row>
    <row r="16" spans="1:10" ht="16.5" customHeight="1">
      <c r="A16" s="22" t="s">
        <v>64</v>
      </c>
      <c r="B16" s="23">
        <v>141</v>
      </c>
      <c r="C16" s="24">
        <v>1335.238</v>
      </c>
      <c r="D16" s="25">
        <v>87577.328</v>
      </c>
      <c r="E16" s="25">
        <v>35275.713</v>
      </c>
      <c r="F16" s="25">
        <v>24088.04</v>
      </c>
      <c r="G16" s="25">
        <v>4452.074</v>
      </c>
      <c r="H16" s="25">
        <v>0</v>
      </c>
      <c r="I16" s="25">
        <f t="shared" si="1"/>
        <v>151393.155</v>
      </c>
      <c r="J16" s="27">
        <f t="shared" si="0"/>
        <v>152728.393</v>
      </c>
    </row>
    <row r="17" spans="1:10" ht="16.5" customHeight="1">
      <c r="A17" s="22" t="s">
        <v>23</v>
      </c>
      <c r="B17" s="23">
        <v>142</v>
      </c>
      <c r="C17" s="24">
        <v>0</v>
      </c>
      <c r="D17" s="25">
        <v>0</v>
      </c>
      <c r="E17" s="25">
        <v>120</v>
      </c>
      <c r="F17" s="25">
        <v>62.63</v>
      </c>
      <c r="G17" s="25">
        <v>0</v>
      </c>
      <c r="H17" s="25">
        <v>0</v>
      </c>
      <c r="I17" s="25">
        <f t="shared" si="1"/>
        <v>182.63</v>
      </c>
      <c r="J17" s="27">
        <f t="shared" si="0"/>
        <v>182.63</v>
      </c>
    </row>
    <row r="18" spans="1:10" ht="16.5" customHeight="1">
      <c r="A18" s="22" t="s">
        <v>65</v>
      </c>
      <c r="B18" s="23">
        <v>143</v>
      </c>
      <c r="C18" s="24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f t="shared" si="1"/>
        <v>0</v>
      </c>
      <c r="J18" s="27">
        <f t="shared" si="0"/>
        <v>0</v>
      </c>
    </row>
    <row r="19" spans="1:10" ht="16.5" customHeight="1">
      <c r="A19" s="22" t="s">
        <v>54</v>
      </c>
      <c r="B19" s="23">
        <v>144</v>
      </c>
      <c r="C19" s="24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f t="shared" si="1"/>
        <v>0</v>
      </c>
      <c r="J19" s="27">
        <f t="shared" si="0"/>
        <v>0</v>
      </c>
    </row>
    <row r="20" spans="1:10" ht="16.5" customHeight="1">
      <c r="A20" s="22" t="s">
        <v>24</v>
      </c>
      <c r="B20" s="23">
        <v>151</v>
      </c>
      <c r="C20" s="24">
        <v>178.47</v>
      </c>
      <c r="D20" s="25">
        <v>23.8</v>
      </c>
      <c r="E20" s="25">
        <v>3302.11</v>
      </c>
      <c r="F20" s="25">
        <v>6296.723</v>
      </c>
      <c r="G20" s="25">
        <v>0</v>
      </c>
      <c r="H20" s="25">
        <v>0</v>
      </c>
      <c r="I20" s="25">
        <f t="shared" si="1"/>
        <v>9622.633</v>
      </c>
      <c r="J20" s="27">
        <f t="shared" si="0"/>
        <v>9801.103</v>
      </c>
    </row>
    <row r="21" spans="1:10" ht="16.5" customHeight="1">
      <c r="A21" s="22" t="s">
        <v>25</v>
      </c>
      <c r="B21" s="23">
        <v>161</v>
      </c>
      <c r="C21" s="24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f t="shared" si="1"/>
        <v>0</v>
      </c>
      <c r="J21" s="27">
        <f t="shared" si="0"/>
        <v>0</v>
      </c>
    </row>
    <row r="22" spans="1:10" s="14" customFormat="1" ht="16.5" customHeight="1">
      <c r="A22" s="22" t="s">
        <v>26</v>
      </c>
      <c r="B22" s="23">
        <v>171</v>
      </c>
      <c r="C22" s="24">
        <v>366.135</v>
      </c>
      <c r="D22" s="25">
        <v>149.99</v>
      </c>
      <c r="E22" s="25">
        <v>2165.582</v>
      </c>
      <c r="F22" s="25">
        <v>3487.13</v>
      </c>
      <c r="G22" s="25">
        <v>0</v>
      </c>
      <c r="H22" s="25">
        <v>2.009</v>
      </c>
      <c r="I22" s="25">
        <f t="shared" si="1"/>
        <v>5804.711</v>
      </c>
      <c r="J22" s="27">
        <f t="shared" si="0"/>
        <v>6170.8460000000005</v>
      </c>
    </row>
    <row r="23" spans="1:10" ht="16.5" customHeight="1">
      <c r="A23" s="22" t="s">
        <v>27</v>
      </c>
      <c r="B23" s="23">
        <v>172</v>
      </c>
      <c r="C23" s="24">
        <v>0</v>
      </c>
      <c r="D23" s="25">
        <v>0</v>
      </c>
      <c r="E23" s="25">
        <v>0</v>
      </c>
      <c r="F23" s="25">
        <v>357.433</v>
      </c>
      <c r="G23" s="25">
        <v>0</v>
      </c>
      <c r="H23" s="25">
        <v>0</v>
      </c>
      <c r="I23" s="25">
        <f t="shared" si="1"/>
        <v>357.433</v>
      </c>
      <c r="J23" s="27">
        <f t="shared" si="0"/>
        <v>357.433</v>
      </c>
    </row>
    <row r="24" spans="1:10" ht="27.75" customHeight="1">
      <c r="A24" s="88" t="s">
        <v>60</v>
      </c>
      <c r="B24" s="23">
        <v>181</v>
      </c>
      <c r="C24" s="24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f t="shared" si="1"/>
        <v>0</v>
      </c>
      <c r="J24" s="27">
        <f t="shared" si="0"/>
        <v>0</v>
      </c>
    </row>
    <row r="25" spans="1:10" ht="16.5" customHeight="1">
      <c r="A25" s="22" t="s">
        <v>28</v>
      </c>
      <c r="B25" s="23">
        <v>191</v>
      </c>
      <c r="C25" s="24">
        <v>91.694</v>
      </c>
      <c r="D25" s="25">
        <v>0</v>
      </c>
      <c r="E25" s="25">
        <v>4154.81</v>
      </c>
      <c r="F25" s="25">
        <v>2814.962</v>
      </c>
      <c r="G25" s="25">
        <v>0</v>
      </c>
      <c r="H25" s="25">
        <v>0</v>
      </c>
      <c r="I25" s="25">
        <f t="shared" si="1"/>
        <v>6969.772000000001</v>
      </c>
      <c r="J25" s="27">
        <f t="shared" si="0"/>
        <v>7061.466000000001</v>
      </c>
    </row>
    <row r="26" spans="1:10" ht="16.5" customHeight="1" thickBot="1">
      <c r="A26" s="22"/>
      <c r="B26" s="23"/>
      <c r="C26" s="24"/>
      <c r="D26" s="25"/>
      <c r="E26" s="25"/>
      <c r="F26" s="25"/>
      <c r="G26" s="25"/>
      <c r="H26" s="25" t="s">
        <v>11</v>
      </c>
      <c r="I26" s="25" t="s">
        <v>11</v>
      </c>
      <c r="J26" s="27" t="s">
        <v>11</v>
      </c>
    </row>
    <row r="27" spans="1:10" ht="16.5" customHeight="1" thickBot="1">
      <c r="A27" s="17" t="s">
        <v>44</v>
      </c>
      <c r="B27" s="18"/>
      <c r="C27" s="19">
        <f aca="true" t="shared" si="2" ref="C27:H27">SUM(C10:C26)</f>
        <v>7023.27</v>
      </c>
      <c r="D27" s="19">
        <f t="shared" si="2"/>
        <v>111608.023</v>
      </c>
      <c r="E27" s="19">
        <f t="shared" si="2"/>
        <v>118074.925</v>
      </c>
      <c r="F27" s="19">
        <f t="shared" si="2"/>
        <v>182518.176</v>
      </c>
      <c r="G27" s="19">
        <f t="shared" si="2"/>
        <v>4452.074</v>
      </c>
      <c r="H27" s="19">
        <f t="shared" si="2"/>
        <v>23.009</v>
      </c>
      <c r="I27" s="19">
        <f>SUM(I10:I25)</f>
        <v>416676.20699999994</v>
      </c>
      <c r="J27" s="21">
        <f t="shared" si="0"/>
        <v>423699.47699999996</v>
      </c>
    </row>
    <row r="28" spans="1:10" ht="16.5" customHeight="1">
      <c r="A28" s="22"/>
      <c r="B28" s="23"/>
      <c r="C28" s="24"/>
      <c r="D28" s="25"/>
      <c r="E28" s="25"/>
      <c r="F28" s="25"/>
      <c r="G28" s="25"/>
      <c r="H28" s="25" t="s">
        <v>11</v>
      </c>
      <c r="I28" s="25" t="s">
        <v>11</v>
      </c>
      <c r="J28" s="27" t="s">
        <v>11</v>
      </c>
    </row>
    <row r="29" spans="1:10" ht="16.5" customHeight="1">
      <c r="A29" s="22" t="s">
        <v>30</v>
      </c>
      <c r="B29" s="23">
        <v>311</v>
      </c>
      <c r="C29" s="24">
        <v>1247.761</v>
      </c>
      <c r="D29" s="25">
        <v>675.658</v>
      </c>
      <c r="E29" s="25">
        <v>36815.657</v>
      </c>
      <c r="F29" s="25">
        <v>49552.375</v>
      </c>
      <c r="G29" s="25">
        <v>0</v>
      </c>
      <c r="H29" s="25">
        <v>0</v>
      </c>
      <c r="I29" s="25">
        <f>SUM(D29:H29)</f>
        <v>87043.69</v>
      </c>
      <c r="J29" s="27">
        <f t="shared" si="0"/>
        <v>88291.451</v>
      </c>
    </row>
    <row r="30" spans="1:10" ht="16.5" customHeight="1">
      <c r="A30" s="22" t="s">
        <v>31</v>
      </c>
      <c r="B30" s="23">
        <v>321</v>
      </c>
      <c r="C30" s="24">
        <v>0</v>
      </c>
      <c r="D30" s="25">
        <v>0</v>
      </c>
      <c r="E30" s="25">
        <v>1133.0158</v>
      </c>
      <c r="F30" s="25">
        <v>80.51</v>
      </c>
      <c r="G30" s="25">
        <v>0</v>
      </c>
      <c r="H30" s="25">
        <v>0</v>
      </c>
      <c r="I30" s="25">
        <f aca="true" t="shared" si="3" ref="I30:I42">SUM(D30:H30)</f>
        <v>1213.5258</v>
      </c>
      <c r="J30" s="27">
        <f t="shared" si="0"/>
        <v>1213.5258</v>
      </c>
    </row>
    <row r="31" spans="1:10" ht="16.5" customHeight="1">
      <c r="A31" s="22" t="s">
        <v>61</v>
      </c>
      <c r="B31" s="23">
        <v>324</v>
      </c>
      <c r="C31" s="24">
        <v>0</v>
      </c>
      <c r="D31" s="25">
        <v>0</v>
      </c>
      <c r="E31" s="25">
        <v>0</v>
      </c>
      <c r="F31" s="25">
        <v>0</v>
      </c>
      <c r="G31" s="25">
        <v>12.436</v>
      </c>
      <c r="H31" s="25">
        <v>0</v>
      </c>
      <c r="I31" s="25">
        <f t="shared" si="3"/>
        <v>12.436</v>
      </c>
      <c r="J31" s="27">
        <f t="shared" si="0"/>
        <v>12.436</v>
      </c>
    </row>
    <row r="32" spans="1:10" ht="16.5" customHeight="1">
      <c r="A32" s="22" t="s">
        <v>55</v>
      </c>
      <c r="B32" s="23">
        <v>340</v>
      </c>
      <c r="C32" s="24">
        <v>47.438</v>
      </c>
      <c r="D32" s="25">
        <v>492.481</v>
      </c>
      <c r="E32" s="25">
        <v>12190.401</v>
      </c>
      <c r="F32" s="25">
        <v>9975.98</v>
      </c>
      <c r="G32" s="25">
        <v>0</v>
      </c>
      <c r="H32" s="25">
        <v>0</v>
      </c>
      <c r="I32" s="25">
        <f t="shared" si="3"/>
        <v>22658.862</v>
      </c>
      <c r="J32" s="27">
        <f t="shared" si="0"/>
        <v>22706.3</v>
      </c>
    </row>
    <row r="33" spans="1:10" ht="16.5" customHeight="1">
      <c r="A33" s="22" t="s">
        <v>66</v>
      </c>
      <c r="B33" s="23">
        <v>341</v>
      </c>
      <c r="C33" s="24">
        <v>261.244</v>
      </c>
      <c r="D33" s="25">
        <v>27464</v>
      </c>
      <c r="E33" s="25">
        <v>4592.979</v>
      </c>
      <c r="F33" s="25">
        <v>1122.74</v>
      </c>
      <c r="G33" s="25">
        <v>6301.056</v>
      </c>
      <c r="H33" s="25">
        <v>35</v>
      </c>
      <c r="I33" s="25">
        <f t="shared" si="3"/>
        <v>39515.774999999994</v>
      </c>
      <c r="J33" s="27">
        <f t="shared" si="0"/>
        <v>39777.01899999999</v>
      </c>
    </row>
    <row r="34" spans="1:10" ht="16.5" customHeight="1">
      <c r="A34" s="22" t="s">
        <v>32</v>
      </c>
      <c r="B34" s="23">
        <v>342</v>
      </c>
      <c r="C34" s="24">
        <v>141.346</v>
      </c>
      <c r="D34" s="25">
        <v>0</v>
      </c>
      <c r="E34" s="25">
        <v>4272.92</v>
      </c>
      <c r="F34" s="25">
        <v>6201.723</v>
      </c>
      <c r="G34" s="25">
        <v>0</v>
      </c>
      <c r="H34" s="25">
        <v>1050</v>
      </c>
      <c r="I34" s="25">
        <f t="shared" si="3"/>
        <v>11524.643</v>
      </c>
      <c r="J34" s="27">
        <f t="shared" si="0"/>
        <v>11665.989</v>
      </c>
    </row>
    <row r="35" spans="1:10" ht="16.5" customHeight="1">
      <c r="A35" s="22" t="s">
        <v>67</v>
      </c>
      <c r="B35" s="23">
        <v>343</v>
      </c>
      <c r="C35" s="24">
        <v>0</v>
      </c>
      <c r="D35" s="25">
        <v>0</v>
      </c>
      <c r="E35" s="25">
        <v>1077.938</v>
      </c>
      <c r="F35" s="25">
        <v>0</v>
      </c>
      <c r="G35" s="25">
        <v>0</v>
      </c>
      <c r="H35" s="25">
        <v>0</v>
      </c>
      <c r="I35" s="25">
        <f t="shared" si="3"/>
        <v>1077.938</v>
      </c>
      <c r="J35" s="27">
        <f t="shared" si="0"/>
        <v>1077.938</v>
      </c>
    </row>
    <row r="36" spans="1:10" ht="16.5" customHeight="1">
      <c r="A36" s="22" t="s">
        <v>56</v>
      </c>
      <c r="B36" s="23">
        <v>344</v>
      </c>
      <c r="C36" s="24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f t="shared" si="3"/>
        <v>0</v>
      </c>
      <c r="J36" s="27">
        <f t="shared" si="0"/>
        <v>0</v>
      </c>
    </row>
    <row r="37" spans="1:10" ht="16.5" customHeight="1">
      <c r="A37" s="22" t="s">
        <v>33</v>
      </c>
      <c r="B37" s="23">
        <v>351</v>
      </c>
      <c r="C37" s="24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f t="shared" si="3"/>
        <v>0</v>
      </c>
      <c r="J37" s="27">
        <f t="shared" si="0"/>
        <v>0</v>
      </c>
    </row>
    <row r="38" spans="1:10" ht="16.5" customHeight="1">
      <c r="A38" s="22" t="s">
        <v>25</v>
      </c>
      <c r="B38" s="23">
        <v>361</v>
      </c>
      <c r="C38" s="24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f t="shared" si="3"/>
        <v>0</v>
      </c>
      <c r="J38" s="27">
        <f t="shared" si="0"/>
        <v>0</v>
      </c>
    </row>
    <row r="39" spans="1:10" ht="16.5" customHeight="1">
      <c r="A39" s="22" t="s">
        <v>26</v>
      </c>
      <c r="B39" s="23">
        <v>371</v>
      </c>
      <c r="C39" s="24">
        <v>161.403</v>
      </c>
      <c r="D39" s="25">
        <v>480.171</v>
      </c>
      <c r="E39" s="25">
        <v>2009.424</v>
      </c>
      <c r="F39" s="25">
        <v>2900.211</v>
      </c>
      <c r="G39" s="25">
        <v>0</v>
      </c>
      <c r="H39" s="25">
        <v>0</v>
      </c>
      <c r="I39" s="25">
        <f t="shared" si="3"/>
        <v>5389.806</v>
      </c>
      <c r="J39" s="27">
        <f t="shared" si="0"/>
        <v>5551.209</v>
      </c>
    </row>
    <row r="40" spans="1:10" s="14" customFormat="1" ht="16.5" customHeight="1">
      <c r="A40" s="22" t="s">
        <v>34</v>
      </c>
      <c r="B40" s="23">
        <v>372</v>
      </c>
      <c r="C40" s="24">
        <v>0</v>
      </c>
      <c r="D40" s="25">
        <v>0</v>
      </c>
      <c r="E40" s="25">
        <v>174.419</v>
      </c>
      <c r="F40" s="25">
        <v>450.048</v>
      </c>
      <c r="G40" s="25">
        <v>0</v>
      </c>
      <c r="H40" s="25">
        <v>0</v>
      </c>
      <c r="I40" s="25">
        <f t="shared" si="3"/>
        <v>624.467</v>
      </c>
      <c r="J40" s="27">
        <f t="shared" si="0"/>
        <v>624.467</v>
      </c>
    </row>
    <row r="41" spans="1:10" ht="16.5" customHeight="1">
      <c r="A41" s="22" t="s">
        <v>35</v>
      </c>
      <c r="B41" s="23">
        <v>381</v>
      </c>
      <c r="C41" s="24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f t="shared" si="3"/>
        <v>0</v>
      </c>
      <c r="J41" s="27">
        <f t="shared" si="0"/>
        <v>0</v>
      </c>
    </row>
    <row r="42" spans="1:10" s="14" customFormat="1" ht="16.5" customHeight="1">
      <c r="A42" s="22" t="s">
        <v>36</v>
      </c>
      <c r="B42" s="23">
        <v>391</v>
      </c>
      <c r="C42" s="24">
        <v>335.1</v>
      </c>
      <c r="D42" s="25">
        <v>60</v>
      </c>
      <c r="E42" s="25">
        <v>2650.83</v>
      </c>
      <c r="F42" s="25">
        <v>7870.42</v>
      </c>
      <c r="G42" s="25">
        <v>187</v>
      </c>
      <c r="H42" s="25">
        <v>21</v>
      </c>
      <c r="I42" s="25">
        <f t="shared" si="3"/>
        <v>10789.25</v>
      </c>
      <c r="J42" s="27">
        <f t="shared" si="0"/>
        <v>11124.35</v>
      </c>
    </row>
    <row r="43" spans="1:10" ht="16.5" customHeight="1" thickBot="1">
      <c r="A43" s="22"/>
      <c r="B43" s="23"/>
      <c r="C43" s="24"/>
      <c r="D43" s="25"/>
      <c r="E43" s="25"/>
      <c r="F43" s="25"/>
      <c r="G43" s="25"/>
      <c r="H43" s="25"/>
      <c r="I43" s="25" t="s">
        <v>11</v>
      </c>
      <c r="J43" s="27" t="s">
        <v>11</v>
      </c>
    </row>
    <row r="44" spans="1:10" ht="13.5" thickBot="1">
      <c r="A44" s="17" t="s">
        <v>37</v>
      </c>
      <c r="B44" s="18"/>
      <c r="C44" s="19">
        <f aca="true" t="shared" si="4" ref="C44:H44">SUM(C29:C43)</f>
        <v>2194.2920000000004</v>
      </c>
      <c r="D44" s="19">
        <f t="shared" si="4"/>
        <v>29172.309999999998</v>
      </c>
      <c r="E44" s="19">
        <f t="shared" si="4"/>
        <v>64917.5838</v>
      </c>
      <c r="F44" s="19">
        <f t="shared" si="4"/>
        <v>78154.007</v>
      </c>
      <c r="G44" s="19">
        <f t="shared" si="4"/>
        <v>6500.491999999999</v>
      </c>
      <c r="H44" s="19">
        <f t="shared" si="4"/>
        <v>1106</v>
      </c>
      <c r="I44" s="19">
        <f>SUM(I29:I42)</f>
        <v>179850.39280000003</v>
      </c>
      <c r="J44" s="21">
        <f t="shared" si="0"/>
        <v>182044.68480000002</v>
      </c>
    </row>
    <row r="45" spans="1:10" ht="13.5" thickBot="1">
      <c r="A45" s="22"/>
      <c r="B45" s="23"/>
      <c r="C45" s="24"/>
      <c r="D45" s="25"/>
      <c r="E45" s="25"/>
      <c r="F45" s="25"/>
      <c r="G45" s="25"/>
      <c r="H45" s="25" t="s">
        <v>11</v>
      </c>
      <c r="I45" s="25" t="s">
        <v>11</v>
      </c>
      <c r="J45" s="27" t="s">
        <v>11</v>
      </c>
    </row>
    <row r="46" spans="1:10" ht="13.5" thickBot="1">
      <c r="A46" s="17" t="s">
        <v>63</v>
      </c>
      <c r="B46" s="18"/>
      <c r="C46" s="19">
        <f aca="true" t="shared" si="5" ref="C46:I46">C8+C27-C44</f>
        <v>52767.72</v>
      </c>
      <c r="D46" s="19">
        <f t="shared" si="5"/>
        <v>2134909.1029999997</v>
      </c>
      <c r="E46" s="19">
        <f t="shared" si="5"/>
        <v>1106386.8092000003</v>
      </c>
      <c r="F46" s="19">
        <f t="shared" si="5"/>
        <v>1754994.09</v>
      </c>
      <c r="G46" s="19">
        <f t="shared" si="5"/>
        <v>450172.736</v>
      </c>
      <c r="H46" s="19">
        <f t="shared" si="5"/>
        <v>4759.113</v>
      </c>
      <c r="I46" s="19">
        <f t="shared" si="5"/>
        <v>5451221.851200001</v>
      </c>
      <c r="J46" s="21">
        <f t="shared" si="0"/>
        <v>5503989.571200001</v>
      </c>
    </row>
  </sheetData>
  <mergeCells count="2">
    <mergeCell ref="A1:J1"/>
    <mergeCell ref="A2:J2"/>
  </mergeCells>
  <printOptions/>
  <pageMargins left="1.38" right="0.75" top="0.81" bottom="1" header="0.4921259845" footer="0.4921259845"/>
  <pageSetup horizontalDpi="1200" verticalDpi="12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6"/>
  <sheetViews>
    <sheetView zoomScale="75" zoomScaleNormal="75" workbookViewId="0" topLeftCell="A1">
      <selection activeCell="A1" sqref="A1:J2"/>
    </sheetView>
  </sheetViews>
  <sheetFormatPr defaultColWidth="9.140625" defaultRowHeight="12.75"/>
  <cols>
    <col min="1" max="1" width="52.140625" style="0" customWidth="1"/>
    <col min="2" max="2" width="4.8515625" style="1" customWidth="1"/>
    <col min="3" max="10" width="18.7109375" style="3" customWidth="1"/>
  </cols>
  <sheetData>
    <row r="1" spans="1:10" ht="16.5" customHeight="1">
      <c r="A1" s="121" t="s">
        <v>62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16.5" customHeight="1" thickBot="1">
      <c r="A2" s="121" t="s">
        <v>49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ht="16.5" customHeight="1">
      <c r="A3" s="34" t="s">
        <v>1</v>
      </c>
      <c r="B3" s="5"/>
      <c r="C3" s="75" t="s">
        <v>2</v>
      </c>
      <c r="D3" s="76" t="s">
        <v>3</v>
      </c>
      <c r="E3" s="35" t="s">
        <v>4</v>
      </c>
      <c r="F3" s="35" t="s">
        <v>5</v>
      </c>
      <c r="G3" s="35" t="s">
        <v>6</v>
      </c>
      <c r="H3" s="35" t="s">
        <v>7</v>
      </c>
      <c r="I3" s="35" t="s">
        <v>48</v>
      </c>
      <c r="J3" s="36" t="s">
        <v>40</v>
      </c>
    </row>
    <row r="4" spans="1:10" s="14" customFormat="1" ht="16.5" customHeight="1">
      <c r="A4" s="37"/>
      <c r="B4" s="10"/>
      <c r="C4" s="77" t="s">
        <v>10</v>
      </c>
      <c r="D4" s="37" t="s">
        <v>11</v>
      </c>
      <c r="E4" s="38" t="s">
        <v>12</v>
      </c>
      <c r="F4" s="38" t="s">
        <v>13</v>
      </c>
      <c r="G4" s="38"/>
      <c r="H4" s="38" t="s">
        <v>41</v>
      </c>
      <c r="I4" s="38" t="s">
        <v>10</v>
      </c>
      <c r="J4" s="39" t="s">
        <v>15</v>
      </c>
    </row>
    <row r="5" spans="1:10" ht="16.5" customHeight="1">
      <c r="A5" s="37"/>
      <c r="B5" s="78"/>
      <c r="C5" s="77" t="s">
        <v>15</v>
      </c>
      <c r="D5" s="37" t="s">
        <v>11</v>
      </c>
      <c r="E5" s="38"/>
      <c r="F5" s="38" t="s">
        <v>10</v>
      </c>
      <c r="G5" s="38"/>
      <c r="H5" s="38" t="s">
        <v>42</v>
      </c>
      <c r="I5" s="38" t="s">
        <v>15</v>
      </c>
      <c r="J5" s="39"/>
    </row>
    <row r="6" spans="1:10" ht="16.5" customHeight="1">
      <c r="A6" s="37"/>
      <c r="B6" s="38"/>
      <c r="C6" s="77" t="s">
        <v>11</v>
      </c>
      <c r="D6" s="37"/>
      <c r="E6" s="38"/>
      <c r="F6" s="38" t="s">
        <v>15</v>
      </c>
      <c r="G6" s="38"/>
      <c r="H6" s="38" t="s">
        <v>11</v>
      </c>
      <c r="I6" s="38" t="s">
        <v>17</v>
      </c>
      <c r="J6" s="39" t="s">
        <v>17</v>
      </c>
    </row>
    <row r="7" spans="1:10" ht="16.5" customHeight="1" thickBot="1">
      <c r="A7" s="37"/>
      <c r="B7" s="40" t="s">
        <v>18</v>
      </c>
      <c r="C7" s="77"/>
      <c r="D7" s="37"/>
      <c r="E7" s="38"/>
      <c r="F7" s="38"/>
      <c r="G7" s="38"/>
      <c r="H7" s="38"/>
      <c r="I7" s="38"/>
      <c r="J7" s="39"/>
    </row>
    <row r="8" spans="1:10" ht="16.5" customHeight="1" thickBot="1">
      <c r="A8" s="17" t="s">
        <v>19</v>
      </c>
      <c r="B8" s="18">
        <v>111</v>
      </c>
      <c r="C8" s="79">
        <f>'PO HMP 07'!C8+'PO MČ 07'!C8</f>
        <v>224451.252</v>
      </c>
      <c r="D8" s="79">
        <f>'PO HMP 07'!D8+'PO MČ 07'!D8</f>
        <v>14976948.322</v>
      </c>
      <c r="E8" s="79">
        <f>'PO HMP 07'!E8+'PO MČ 07'!E8</f>
        <v>4093542.8660000004</v>
      </c>
      <c r="F8" s="79">
        <f>'PO HMP 07'!F8+'PO MČ 07'!F8</f>
        <v>3820422.369</v>
      </c>
      <c r="G8" s="79">
        <f>'PO HMP 07'!G8+'PO MČ 07'!G8</f>
        <v>2863139.7800000003</v>
      </c>
      <c r="H8" s="79">
        <f>'PO HMP 07'!H8+'PO MČ 07'!H8</f>
        <v>19456.703</v>
      </c>
      <c r="I8" s="79">
        <f>'PO HMP 07'!I8+'PO MČ 07'!I8</f>
        <v>25773510.04</v>
      </c>
      <c r="J8" s="80">
        <f>I8+C8</f>
        <v>25997961.292</v>
      </c>
    </row>
    <row r="9" spans="1:10" ht="16.5" customHeight="1">
      <c r="A9" s="22"/>
      <c r="B9" s="23"/>
      <c r="C9" s="81"/>
      <c r="D9" s="82"/>
      <c r="E9" s="25"/>
      <c r="F9" s="25"/>
      <c r="G9" s="25"/>
      <c r="H9" s="25"/>
      <c r="I9" s="83"/>
      <c r="J9" s="84"/>
    </row>
    <row r="10" spans="1:10" ht="16.5" customHeight="1">
      <c r="A10" s="22" t="s">
        <v>20</v>
      </c>
      <c r="B10" s="23">
        <v>121</v>
      </c>
      <c r="C10" s="97">
        <f>'PO HMP 07'!C10+'PO MČ 07'!C10</f>
        <v>3937.535</v>
      </c>
      <c r="D10" s="97">
        <f>'PO HMP 07'!D10+'PO MČ 07'!D10</f>
        <v>275431.265</v>
      </c>
      <c r="E10" s="97">
        <f>'PO HMP 07'!E10+'PO MČ 07'!E10</f>
        <v>12793.294</v>
      </c>
      <c r="F10" s="97">
        <f>'PO HMP 07'!F10+'PO MČ 07'!F10</f>
        <v>71.677</v>
      </c>
      <c r="G10" s="97">
        <f>'PO HMP 07'!G10+'PO MČ 07'!G10</f>
        <v>0</v>
      </c>
      <c r="H10" s="97">
        <f>'PO HMP 07'!H10+'PO MČ 07'!H10</f>
        <v>0</v>
      </c>
      <c r="I10" s="81">
        <f>'PO HMP 07'!I10+'PO MČ 07'!I10</f>
        <v>288296.23600000003</v>
      </c>
      <c r="J10" s="84">
        <f>I10+C10</f>
        <v>292233.771</v>
      </c>
    </row>
    <row r="11" spans="1:10" ht="16.5" customHeight="1">
      <c r="A11" s="22" t="s">
        <v>21</v>
      </c>
      <c r="B11" s="23">
        <v>122</v>
      </c>
      <c r="C11" s="97">
        <f>'PO HMP 07'!C11+'PO MČ 07'!C11</f>
        <v>32292.106</v>
      </c>
      <c r="D11" s="97">
        <f>'PO HMP 07'!D11+'PO MČ 07'!D11</f>
        <v>65122.278999999995</v>
      </c>
      <c r="E11" s="97">
        <f>'PO HMP 07'!E11+'PO MČ 07'!E11</f>
        <v>344359.625</v>
      </c>
      <c r="F11" s="97">
        <f>'PO HMP 07'!F11+'PO MČ 07'!F11</f>
        <v>340153.548</v>
      </c>
      <c r="G11" s="97">
        <f>'PO HMP 07'!G11+'PO MČ 07'!G11</f>
        <v>0.45</v>
      </c>
      <c r="H11" s="97">
        <f>'PO HMP 07'!H11+'PO MČ 07'!H11</f>
        <v>433.836</v>
      </c>
      <c r="I11" s="81">
        <f>'PO HMP 07'!I11+'PO MČ 07'!I11</f>
        <v>750069.7379999999</v>
      </c>
      <c r="J11" s="84">
        <f aca="true" t="shared" si="0" ref="J11:J25">I11+C11</f>
        <v>782361.8439999999</v>
      </c>
    </row>
    <row r="12" spans="1:10" ht="16.5" customHeight="1">
      <c r="A12" s="22" t="s">
        <v>52</v>
      </c>
      <c r="B12" s="23">
        <v>123</v>
      </c>
      <c r="C12" s="97">
        <f>'PO HMP 07'!C12+'PO MČ 07'!C12</f>
        <v>0</v>
      </c>
      <c r="D12" s="97">
        <f>'PO HMP 07'!D12+'PO MČ 07'!D12</f>
        <v>0</v>
      </c>
      <c r="E12" s="97">
        <f>'PO HMP 07'!E12+'PO MČ 07'!E12</f>
        <v>1333.226</v>
      </c>
      <c r="F12" s="97">
        <f>'PO HMP 07'!F12+'PO MČ 07'!F12</f>
        <v>1914.111</v>
      </c>
      <c r="G12" s="97">
        <f>'PO HMP 07'!G12+'PO MČ 07'!G12</f>
        <v>0</v>
      </c>
      <c r="H12" s="97">
        <f>'PO HMP 07'!H12+'PO MČ 07'!H12</f>
        <v>22.607</v>
      </c>
      <c r="I12" s="81">
        <f>'PO HMP 07'!I12+'PO MČ 07'!I12</f>
        <v>3269.944</v>
      </c>
      <c r="J12" s="84">
        <f t="shared" si="0"/>
        <v>3269.944</v>
      </c>
    </row>
    <row r="13" spans="1:10" ht="16.5" customHeight="1">
      <c r="A13" s="22" t="s">
        <v>59</v>
      </c>
      <c r="B13" s="23">
        <v>124</v>
      </c>
      <c r="C13" s="97">
        <f>'PO HMP 07'!C13+'PO MČ 07'!C13</f>
        <v>0</v>
      </c>
      <c r="D13" s="97">
        <f>'PO HMP 07'!D13+'PO MČ 07'!D13</f>
        <v>0</v>
      </c>
      <c r="E13" s="97">
        <f>'PO HMP 07'!E13+'PO MČ 07'!E13</f>
        <v>0</v>
      </c>
      <c r="F13" s="97">
        <f>'PO HMP 07'!F13+'PO MČ 07'!F13</f>
        <v>0</v>
      </c>
      <c r="G13" s="97">
        <f>'PO HMP 07'!G13+'PO MČ 07'!G13</f>
        <v>2807.758</v>
      </c>
      <c r="H13" s="97">
        <f>'PO HMP 07'!H13+'PO MČ 07'!H13</f>
        <v>0</v>
      </c>
      <c r="I13" s="81">
        <f>'PO HMP 07'!I13+'PO MČ 07'!I13</f>
        <v>2807.758</v>
      </c>
      <c r="J13" s="84">
        <f t="shared" si="0"/>
        <v>2807.758</v>
      </c>
    </row>
    <row r="14" spans="1:10" ht="16.5" customHeight="1">
      <c r="A14" s="22" t="s">
        <v>22</v>
      </c>
      <c r="B14" s="23">
        <v>131</v>
      </c>
      <c r="C14" s="97">
        <f>'PO HMP 07'!C14+'PO MČ 07'!C14</f>
        <v>1091.587</v>
      </c>
      <c r="D14" s="97">
        <f>'PO HMP 07'!D14+'PO MČ 07'!D14</f>
        <v>422222.237</v>
      </c>
      <c r="E14" s="97">
        <f>'PO HMP 07'!E14+'PO MČ 07'!E14</f>
        <v>8042.19</v>
      </c>
      <c r="F14" s="97">
        <f>'PO HMP 07'!F14+'PO MČ 07'!F14</f>
        <v>0</v>
      </c>
      <c r="G14" s="97">
        <f>'PO HMP 07'!G14+'PO MČ 07'!G14</f>
        <v>0</v>
      </c>
      <c r="H14" s="97">
        <f>'PO HMP 07'!H14+'PO MČ 07'!H14</f>
        <v>0</v>
      </c>
      <c r="I14" s="81">
        <f>'PO HMP 07'!I14+'PO MČ 07'!I14</f>
        <v>430264.427</v>
      </c>
      <c r="J14" s="84">
        <f t="shared" si="0"/>
        <v>431356.014</v>
      </c>
    </row>
    <row r="15" spans="1:10" ht="16.5" customHeight="1">
      <c r="A15" s="22" t="s">
        <v>53</v>
      </c>
      <c r="B15" s="23">
        <v>140</v>
      </c>
      <c r="C15" s="97">
        <f>'PO HMP 07'!C15+'PO MČ 07'!C15</f>
        <v>1028.445</v>
      </c>
      <c r="D15" s="97">
        <f>'PO HMP 07'!D15+'PO MČ 07'!D15</f>
        <v>150297.248</v>
      </c>
      <c r="E15" s="97">
        <f>'PO HMP 07'!E15+'PO MČ 07'!E15</f>
        <v>29960.425000000003</v>
      </c>
      <c r="F15" s="97">
        <f>'PO HMP 07'!F15+'PO MČ 07'!F15</f>
        <v>23677.980000000003</v>
      </c>
      <c r="G15" s="97">
        <f>'PO HMP 07'!G15+'PO MČ 07'!G15</f>
        <v>28759.426</v>
      </c>
      <c r="H15" s="97">
        <f>'PO HMP 07'!H15+'PO MČ 07'!H15</f>
        <v>21</v>
      </c>
      <c r="I15" s="81">
        <f>'PO HMP 07'!I15+'PO MČ 07'!I15</f>
        <v>232716.079</v>
      </c>
      <c r="J15" s="84">
        <f t="shared" si="0"/>
        <v>233744.524</v>
      </c>
    </row>
    <row r="16" spans="1:10" ht="16.5" customHeight="1">
      <c r="A16" s="22" t="s">
        <v>64</v>
      </c>
      <c r="B16" s="23">
        <v>141</v>
      </c>
      <c r="C16" s="97">
        <f>'PO HMP 07'!C16+'PO MČ 07'!C16</f>
        <v>17435.887</v>
      </c>
      <c r="D16" s="97">
        <f>'PO HMP 07'!D16+'PO MČ 07'!D16</f>
        <v>188785.331</v>
      </c>
      <c r="E16" s="97">
        <f>'PO HMP 07'!E16+'PO MČ 07'!E16</f>
        <v>112856.71</v>
      </c>
      <c r="F16" s="97">
        <f>'PO HMP 07'!F16+'PO MČ 07'!F16</f>
        <v>33953.875</v>
      </c>
      <c r="G16" s="97">
        <f>'PO HMP 07'!G16+'PO MČ 07'!G16</f>
        <v>23513.838</v>
      </c>
      <c r="H16" s="97">
        <f>'PO HMP 07'!H16+'PO MČ 07'!H16</f>
        <v>0</v>
      </c>
      <c r="I16" s="81">
        <f>'PO HMP 07'!I16+'PO MČ 07'!I16</f>
        <v>359109.75399999996</v>
      </c>
      <c r="J16" s="84">
        <f t="shared" si="0"/>
        <v>376545.64099999995</v>
      </c>
    </row>
    <row r="17" spans="1:10" ht="16.5" customHeight="1">
      <c r="A17" s="22" t="s">
        <v>23</v>
      </c>
      <c r="B17" s="23">
        <v>142</v>
      </c>
      <c r="C17" s="97">
        <f>'PO HMP 07'!C17+'PO MČ 07'!C17</f>
        <v>0</v>
      </c>
      <c r="D17" s="97">
        <f>'PO HMP 07'!D17+'PO MČ 07'!D17</f>
        <v>0</v>
      </c>
      <c r="E17" s="97">
        <f>'PO HMP 07'!E17+'PO MČ 07'!E17</f>
        <v>120</v>
      </c>
      <c r="F17" s="97">
        <f>'PO HMP 07'!F17+'PO MČ 07'!F17</f>
        <v>145.116</v>
      </c>
      <c r="G17" s="97">
        <f>'PO HMP 07'!G17+'PO MČ 07'!G17</f>
        <v>139.257</v>
      </c>
      <c r="H17" s="97">
        <f>'PO HMP 07'!H17+'PO MČ 07'!H17</f>
        <v>0</v>
      </c>
      <c r="I17" s="81">
        <f>'PO HMP 07'!I17+'PO MČ 07'!I17</f>
        <v>404.373</v>
      </c>
      <c r="J17" s="84">
        <f t="shared" si="0"/>
        <v>404.373</v>
      </c>
    </row>
    <row r="18" spans="1:10" ht="16.5" customHeight="1">
      <c r="A18" s="22" t="s">
        <v>65</v>
      </c>
      <c r="B18" s="23">
        <v>143</v>
      </c>
      <c r="C18" s="97">
        <f>'PO HMP 07'!C18+'PO MČ 07'!C18</f>
        <v>0</v>
      </c>
      <c r="D18" s="97">
        <f>'PO HMP 07'!D18+'PO MČ 07'!D18</f>
        <v>0</v>
      </c>
      <c r="E18" s="97">
        <f>'PO HMP 07'!E18+'PO MČ 07'!E18</f>
        <v>0</v>
      </c>
      <c r="F18" s="97">
        <f>'PO HMP 07'!F18+'PO MČ 07'!F18</f>
        <v>0</v>
      </c>
      <c r="G18" s="97">
        <f>'PO HMP 07'!G18+'PO MČ 07'!G18</f>
        <v>0</v>
      </c>
      <c r="H18" s="97">
        <f>'PO HMP 07'!H18+'PO MČ 07'!H18</f>
        <v>0</v>
      </c>
      <c r="I18" s="81">
        <f>'PO HMP 07'!I18+'PO MČ 07'!I18</f>
        <v>0</v>
      </c>
      <c r="J18" s="84">
        <f t="shared" si="0"/>
        <v>0</v>
      </c>
    </row>
    <row r="19" spans="1:10" ht="16.5" customHeight="1">
      <c r="A19" s="22" t="s">
        <v>54</v>
      </c>
      <c r="B19" s="23">
        <v>144</v>
      </c>
      <c r="C19" s="97">
        <f>'PO HMP 07'!C19+'PO MČ 07'!C19</f>
        <v>0</v>
      </c>
      <c r="D19" s="97">
        <f>'PO HMP 07'!D19+'PO MČ 07'!D19</f>
        <v>18689.873</v>
      </c>
      <c r="E19" s="97">
        <f>'PO HMP 07'!E19+'PO MČ 07'!E19</f>
        <v>0</v>
      </c>
      <c r="F19" s="97">
        <f>'PO HMP 07'!F19+'PO MČ 07'!F19</f>
        <v>0</v>
      </c>
      <c r="G19" s="97">
        <f>'PO HMP 07'!G19+'PO MČ 07'!G19</f>
        <v>17361.509</v>
      </c>
      <c r="H19" s="97">
        <f>'PO HMP 07'!H19+'PO MČ 07'!H19</f>
        <v>0</v>
      </c>
      <c r="I19" s="81">
        <f>'PO HMP 07'!I19+'PO MČ 07'!I19</f>
        <v>36051.382</v>
      </c>
      <c r="J19" s="84">
        <f t="shared" si="0"/>
        <v>36051.382</v>
      </c>
    </row>
    <row r="20" spans="1:10" ht="16.5" customHeight="1">
      <c r="A20" s="22" t="s">
        <v>24</v>
      </c>
      <c r="B20" s="23">
        <v>151</v>
      </c>
      <c r="C20" s="97">
        <f>'PO HMP 07'!C20+'PO MČ 07'!C20</f>
        <v>253.865</v>
      </c>
      <c r="D20" s="97">
        <f>'PO HMP 07'!D20+'PO MČ 07'!D20</f>
        <v>83.3</v>
      </c>
      <c r="E20" s="97">
        <f>'PO HMP 07'!E20+'PO MČ 07'!E20</f>
        <v>5784.09</v>
      </c>
      <c r="F20" s="97">
        <f>'PO HMP 07'!F20+'PO MČ 07'!F20</f>
        <v>9818.346</v>
      </c>
      <c r="G20" s="97">
        <f>'PO HMP 07'!G20+'PO MČ 07'!G20</f>
        <v>0</v>
      </c>
      <c r="H20" s="97">
        <f>'PO HMP 07'!H20+'PO MČ 07'!H20</f>
        <v>0.4</v>
      </c>
      <c r="I20" s="81">
        <f>'PO HMP 07'!I20+'PO MČ 07'!I20</f>
        <v>15686.135999999999</v>
      </c>
      <c r="J20" s="84">
        <f t="shared" si="0"/>
        <v>15940.000999999998</v>
      </c>
    </row>
    <row r="21" spans="1:10" ht="16.5" customHeight="1">
      <c r="A21" s="22" t="s">
        <v>25</v>
      </c>
      <c r="B21" s="23">
        <v>161</v>
      </c>
      <c r="C21" s="97">
        <f>'PO HMP 07'!C21+'PO MČ 07'!C21</f>
        <v>0</v>
      </c>
      <c r="D21" s="97">
        <f>'PO HMP 07'!D21+'PO MČ 07'!D21</f>
        <v>0</v>
      </c>
      <c r="E21" s="97">
        <f>'PO HMP 07'!E21+'PO MČ 07'!E21</f>
        <v>0</v>
      </c>
      <c r="F21" s="97">
        <f>'PO HMP 07'!F21+'PO MČ 07'!F21</f>
        <v>0</v>
      </c>
      <c r="G21" s="97">
        <f>'PO HMP 07'!G21+'PO MČ 07'!G21</f>
        <v>0</v>
      </c>
      <c r="H21" s="97">
        <f>'PO HMP 07'!H21+'PO MČ 07'!H21</f>
        <v>0</v>
      </c>
      <c r="I21" s="81">
        <f>'PO HMP 07'!I21+'PO MČ 07'!I21</f>
        <v>0</v>
      </c>
      <c r="J21" s="84">
        <f t="shared" si="0"/>
        <v>0</v>
      </c>
    </row>
    <row r="22" spans="1:10" s="14" customFormat="1" ht="16.5" customHeight="1">
      <c r="A22" s="22" t="s">
        <v>26</v>
      </c>
      <c r="B22" s="23">
        <v>171</v>
      </c>
      <c r="C22" s="97">
        <f>'PO HMP 07'!C22+'PO MČ 07'!C22</f>
        <v>2325.9179999999997</v>
      </c>
      <c r="D22" s="97">
        <f>'PO HMP 07'!D22+'PO MČ 07'!D22</f>
        <v>189262.588</v>
      </c>
      <c r="E22" s="97">
        <f>'PO HMP 07'!E22+'PO MČ 07'!E22</f>
        <v>31105.244</v>
      </c>
      <c r="F22" s="97">
        <f>'PO HMP 07'!F22+'PO MČ 07'!F22</f>
        <v>78430.28</v>
      </c>
      <c r="G22" s="97">
        <f>'PO HMP 07'!G22+'PO MČ 07'!G22</f>
        <v>506016.424</v>
      </c>
      <c r="H22" s="97">
        <f>'PO HMP 07'!H22+'PO MČ 07'!H22</f>
        <v>134.452</v>
      </c>
      <c r="I22" s="81">
        <f>'PO HMP 07'!I22+'PO MČ 07'!I22</f>
        <v>804948.988</v>
      </c>
      <c r="J22" s="84">
        <f t="shared" si="0"/>
        <v>807274.906</v>
      </c>
    </row>
    <row r="23" spans="1:10" ht="16.5" customHeight="1">
      <c r="A23" s="22" t="s">
        <v>27</v>
      </c>
      <c r="B23" s="23">
        <v>172</v>
      </c>
      <c r="C23" s="97">
        <f>'PO HMP 07'!C23+'PO MČ 07'!C23</f>
        <v>0</v>
      </c>
      <c r="D23" s="97">
        <f>'PO HMP 07'!D23+'PO MČ 07'!D23</f>
        <v>0</v>
      </c>
      <c r="E23" s="97">
        <f>'PO HMP 07'!E23+'PO MČ 07'!E23</f>
        <v>78.892</v>
      </c>
      <c r="F23" s="97">
        <f>'PO HMP 07'!F23+'PO MČ 07'!F23</f>
        <v>1058.596</v>
      </c>
      <c r="G23" s="97">
        <f>'PO HMP 07'!G23+'PO MČ 07'!G23</f>
        <v>19718.002</v>
      </c>
      <c r="H23" s="97">
        <f>'PO HMP 07'!H23+'PO MČ 07'!H23</f>
        <v>0</v>
      </c>
      <c r="I23" s="81">
        <f>'PO HMP 07'!I23+'PO MČ 07'!I23</f>
        <v>20855.49</v>
      </c>
      <c r="J23" s="84">
        <f t="shared" si="0"/>
        <v>20855.49</v>
      </c>
    </row>
    <row r="24" spans="1:10" ht="27.75" customHeight="1">
      <c r="A24" s="88" t="s">
        <v>60</v>
      </c>
      <c r="B24" s="23">
        <v>181</v>
      </c>
      <c r="C24" s="97">
        <f>'PO HMP 07'!C24+'PO MČ 07'!C24</f>
        <v>0</v>
      </c>
      <c r="D24" s="97">
        <f>'PO HMP 07'!D24+'PO MČ 07'!D24</f>
        <v>0</v>
      </c>
      <c r="E24" s="97">
        <f>'PO HMP 07'!E24+'PO MČ 07'!E24</f>
        <v>0</v>
      </c>
      <c r="F24" s="97">
        <f>'PO HMP 07'!F24+'PO MČ 07'!F24</f>
        <v>0</v>
      </c>
      <c r="G24" s="97">
        <f>'PO HMP 07'!G24+'PO MČ 07'!G24</f>
        <v>0</v>
      </c>
      <c r="H24" s="97">
        <f>'PO HMP 07'!H24+'PO MČ 07'!H24</f>
        <v>0</v>
      </c>
      <c r="I24" s="81">
        <f>'PO HMP 07'!I24+'PO MČ 07'!I24</f>
        <v>0</v>
      </c>
      <c r="J24" s="84">
        <f t="shared" si="0"/>
        <v>0</v>
      </c>
    </row>
    <row r="25" spans="1:10" ht="16.5" customHeight="1">
      <c r="A25" s="22" t="s">
        <v>28</v>
      </c>
      <c r="B25" s="23">
        <v>191</v>
      </c>
      <c r="C25" s="97">
        <f>'PO HMP 07'!C25+'PO MČ 07'!C25</f>
        <v>122.434</v>
      </c>
      <c r="D25" s="97">
        <f>'PO HMP 07'!D25+'PO MČ 07'!D25</f>
        <v>36226.063</v>
      </c>
      <c r="E25" s="97">
        <f>'PO HMP 07'!E25+'PO MČ 07'!E25</f>
        <v>6028.987</v>
      </c>
      <c r="F25" s="97">
        <f>'PO HMP 07'!F25+'PO MČ 07'!F25</f>
        <v>4700.279</v>
      </c>
      <c r="G25" s="97">
        <f>'PO HMP 07'!G25+'PO MČ 07'!G25</f>
        <v>36387.739</v>
      </c>
      <c r="H25" s="97">
        <f>'PO HMP 07'!H25+'PO MČ 07'!H25</f>
        <v>0</v>
      </c>
      <c r="I25" s="81">
        <f>'PO HMP 07'!I25+'PO MČ 07'!I25</f>
        <v>83343.068</v>
      </c>
      <c r="J25" s="84">
        <f t="shared" si="0"/>
        <v>83465.502</v>
      </c>
    </row>
    <row r="26" spans="1:10" ht="16.5" customHeight="1" thickBot="1">
      <c r="A26" s="22"/>
      <c r="B26" s="23"/>
      <c r="C26" s="83" t="s">
        <v>11</v>
      </c>
      <c r="D26" s="103" t="s">
        <v>11</v>
      </c>
      <c r="E26" s="25" t="s">
        <v>11</v>
      </c>
      <c r="F26" s="25" t="s">
        <v>11</v>
      </c>
      <c r="G26" s="25" t="s">
        <v>11</v>
      </c>
      <c r="H26" s="25" t="s">
        <v>11</v>
      </c>
      <c r="I26" s="83" t="s">
        <v>11</v>
      </c>
      <c r="J26" s="84" t="s">
        <v>11</v>
      </c>
    </row>
    <row r="27" spans="1:10" ht="16.5" customHeight="1" thickBot="1">
      <c r="A27" s="17" t="s">
        <v>44</v>
      </c>
      <c r="B27" s="18"/>
      <c r="C27" s="86">
        <f aca="true" t="shared" si="1" ref="C27:I27">SUM(C10:C26)</f>
        <v>58487.776999999995</v>
      </c>
      <c r="D27" s="104">
        <f t="shared" si="1"/>
        <v>1346120.184</v>
      </c>
      <c r="E27" s="20">
        <f t="shared" si="1"/>
        <v>552462.683</v>
      </c>
      <c r="F27" s="20">
        <f t="shared" si="1"/>
        <v>493923.80799999996</v>
      </c>
      <c r="G27" s="20">
        <f t="shared" si="1"/>
        <v>634704.4029999999</v>
      </c>
      <c r="H27" s="20">
        <f t="shared" si="1"/>
        <v>612.295</v>
      </c>
      <c r="I27" s="79">
        <f t="shared" si="1"/>
        <v>3027823.373</v>
      </c>
      <c r="J27" s="80">
        <f>C27+I27</f>
        <v>3086311.15</v>
      </c>
    </row>
    <row r="28" spans="1:10" ht="16.5" customHeight="1">
      <c r="A28" s="22"/>
      <c r="B28" s="23"/>
      <c r="C28" s="83" t="s">
        <v>50</v>
      </c>
      <c r="D28" s="103" t="s">
        <v>11</v>
      </c>
      <c r="E28" s="25" t="s">
        <v>11</v>
      </c>
      <c r="F28" s="25" t="s">
        <v>11</v>
      </c>
      <c r="G28" s="25" t="s">
        <v>11</v>
      </c>
      <c r="H28" s="25" t="s">
        <v>11</v>
      </c>
      <c r="I28" s="83" t="s">
        <v>11</v>
      </c>
      <c r="J28" s="84" t="s">
        <v>11</v>
      </c>
    </row>
    <row r="29" spans="1:10" ht="16.5" customHeight="1">
      <c r="A29" s="22" t="s">
        <v>30</v>
      </c>
      <c r="B29" s="23">
        <v>311</v>
      </c>
      <c r="C29" s="97">
        <f>'PO HMP 07'!C29+'PO MČ 07'!C29</f>
        <v>17518.947</v>
      </c>
      <c r="D29" s="97">
        <f>'PO HMP 07'!D29+'PO MČ 07'!D29</f>
        <v>1014.78</v>
      </c>
      <c r="E29" s="97">
        <f>'PO HMP 07'!E29+'PO MČ 07'!E29</f>
        <v>167564.833</v>
      </c>
      <c r="F29" s="97">
        <f>'PO HMP 07'!F29+'PO MČ 07'!F29</f>
        <v>131623.869</v>
      </c>
      <c r="G29" s="97">
        <f>'PO HMP 07'!G29+'PO MČ 07'!G29</f>
        <v>0</v>
      </c>
      <c r="H29" s="97">
        <f>'PO HMP 07'!H29+'PO MČ 07'!H29</f>
        <v>86.644</v>
      </c>
      <c r="I29" s="81">
        <f>'PO HMP 07'!I29+'PO MČ 07'!I29</f>
        <v>300290.12600000005</v>
      </c>
      <c r="J29" s="84">
        <f>I29+C29</f>
        <v>317809.07300000003</v>
      </c>
    </row>
    <row r="30" spans="1:10" ht="16.5" customHeight="1">
      <c r="A30" s="22" t="s">
        <v>31</v>
      </c>
      <c r="B30" s="23">
        <v>321</v>
      </c>
      <c r="C30" s="97">
        <f>'PO HMP 07'!C30+'PO MČ 07'!C30</f>
        <v>0</v>
      </c>
      <c r="D30" s="97">
        <f>'PO HMP 07'!D30+'PO MČ 07'!D30</f>
        <v>3194.115</v>
      </c>
      <c r="E30" s="97">
        <f>'PO HMP 07'!E30+'PO MČ 07'!E30</f>
        <v>20887.9978</v>
      </c>
      <c r="F30" s="97">
        <f>'PO HMP 07'!F30+'PO MČ 07'!F30</f>
        <v>2703.891</v>
      </c>
      <c r="G30" s="97">
        <f>'PO HMP 07'!G30+'PO MČ 07'!G30</f>
        <v>733.59</v>
      </c>
      <c r="H30" s="97">
        <f>'PO HMP 07'!H30+'PO MČ 07'!H30</f>
        <v>0</v>
      </c>
      <c r="I30" s="81">
        <f>'PO HMP 07'!I30+'PO MČ 07'!I30</f>
        <v>27519.593800000002</v>
      </c>
      <c r="J30" s="84">
        <f aca="true" t="shared" si="2" ref="J30:J42">I30+C30</f>
        <v>27519.593800000002</v>
      </c>
    </row>
    <row r="31" spans="1:10" ht="16.5" customHeight="1">
      <c r="A31" s="22" t="s">
        <v>61</v>
      </c>
      <c r="B31" s="23">
        <v>324</v>
      </c>
      <c r="C31" s="97">
        <f>'PO HMP 07'!C31+'PO MČ 07'!C31</f>
        <v>0</v>
      </c>
      <c r="D31" s="97">
        <f>'PO HMP 07'!D31+'PO MČ 07'!D31</f>
        <v>0</v>
      </c>
      <c r="E31" s="97">
        <f>'PO HMP 07'!E31+'PO MČ 07'!E31</f>
        <v>0</v>
      </c>
      <c r="F31" s="97">
        <f>'PO HMP 07'!F31+'PO MČ 07'!F31</f>
        <v>0</v>
      </c>
      <c r="G31" s="97">
        <f>'PO HMP 07'!G31+'PO MČ 07'!G31</f>
        <v>124.10499999999999</v>
      </c>
      <c r="H31" s="97">
        <f>'PO HMP 07'!H31+'PO MČ 07'!H31</f>
        <v>0</v>
      </c>
      <c r="I31" s="81">
        <f>'PO HMP 07'!I31+'PO MČ 07'!I31</f>
        <v>124.10499999999999</v>
      </c>
      <c r="J31" s="84">
        <f t="shared" si="2"/>
        <v>124.10499999999999</v>
      </c>
    </row>
    <row r="32" spans="1:10" ht="16.5" customHeight="1">
      <c r="A32" s="22" t="s">
        <v>55</v>
      </c>
      <c r="B32" s="23">
        <v>340</v>
      </c>
      <c r="C32" s="97">
        <f>'PO HMP 07'!C32+'PO MČ 07'!C32</f>
        <v>47.438</v>
      </c>
      <c r="D32" s="97">
        <f>'PO HMP 07'!D32+'PO MČ 07'!D32</f>
        <v>7751.949</v>
      </c>
      <c r="E32" s="97">
        <f>'PO HMP 07'!E32+'PO MČ 07'!E32</f>
        <v>12289.339</v>
      </c>
      <c r="F32" s="97">
        <f>'PO HMP 07'!F32+'PO MČ 07'!F32</f>
        <v>10172.305999999999</v>
      </c>
      <c r="G32" s="97">
        <f>'PO HMP 07'!G32+'PO MČ 07'!G32</f>
        <v>1829.063</v>
      </c>
      <c r="H32" s="97">
        <f>'PO HMP 07'!H32+'PO MČ 07'!H32</f>
        <v>0</v>
      </c>
      <c r="I32" s="81">
        <f>'PO HMP 07'!I32+'PO MČ 07'!I32</f>
        <v>32042.657</v>
      </c>
      <c r="J32" s="84">
        <f t="shared" si="2"/>
        <v>32090.094999999998</v>
      </c>
    </row>
    <row r="33" spans="1:10" ht="16.5" customHeight="1">
      <c r="A33" s="22" t="s">
        <v>66</v>
      </c>
      <c r="B33" s="23">
        <v>341</v>
      </c>
      <c r="C33" s="97">
        <f>'PO HMP 07'!C33+'PO MČ 07'!C33</f>
        <v>261.244</v>
      </c>
      <c r="D33" s="97">
        <f>'PO HMP 07'!D33+'PO MČ 07'!D33</f>
        <v>39621.394</v>
      </c>
      <c r="E33" s="97">
        <f>'PO HMP 07'!E33+'PO MČ 07'!E33</f>
        <v>4984.110000000001</v>
      </c>
      <c r="F33" s="97">
        <f>'PO HMP 07'!F33+'PO MČ 07'!F33</f>
        <v>1129.73</v>
      </c>
      <c r="G33" s="97">
        <f>'PO HMP 07'!G33+'PO MČ 07'!G33</f>
        <v>14088.348</v>
      </c>
      <c r="H33" s="97">
        <f>'PO HMP 07'!H33+'PO MČ 07'!H33</f>
        <v>35</v>
      </c>
      <c r="I33" s="81">
        <f>'PO HMP 07'!I33+'PO MČ 07'!I33</f>
        <v>59858.581999999995</v>
      </c>
      <c r="J33" s="84">
        <f t="shared" si="2"/>
        <v>60119.825999999994</v>
      </c>
    </row>
    <row r="34" spans="1:10" ht="16.5" customHeight="1">
      <c r="A34" s="22" t="s">
        <v>32</v>
      </c>
      <c r="B34" s="23">
        <v>342</v>
      </c>
      <c r="C34" s="97">
        <f>'PO HMP 07'!C34+'PO MČ 07'!C34</f>
        <v>141.346</v>
      </c>
      <c r="D34" s="97">
        <f>'PO HMP 07'!D34+'PO MČ 07'!D34</f>
        <v>0</v>
      </c>
      <c r="E34" s="97">
        <f>'PO HMP 07'!E34+'PO MČ 07'!E34</f>
        <v>4272.92</v>
      </c>
      <c r="F34" s="97">
        <f>'PO HMP 07'!F34+'PO MČ 07'!F34</f>
        <v>6201.723</v>
      </c>
      <c r="G34" s="97">
        <f>'PO HMP 07'!G34+'PO MČ 07'!G34</f>
        <v>0</v>
      </c>
      <c r="H34" s="97">
        <f>'PO HMP 07'!H34+'PO MČ 07'!H34</f>
        <v>1050</v>
      </c>
      <c r="I34" s="81">
        <f>'PO HMP 07'!I34+'PO MČ 07'!I34</f>
        <v>11524.643</v>
      </c>
      <c r="J34" s="84">
        <f t="shared" si="2"/>
        <v>11665.989</v>
      </c>
    </row>
    <row r="35" spans="1:10" ht="16.5" customHeight="1">
      <c r="A35" s="22" t="s">
        <v>67</v>
      </c>
      <c r="B35" s="23">
        <v>343</v>
      </c>
      <c r="C35" s="97">
        <f>'PO HMP 07'!C35+'PO MČ 07'!C35</f>
        <v>0</v>
      </c>
      <c r="D35" s="97">
        <f>'PO HMP 07'!D35+'PO MČ 07'!D35</f>
        <v>0</v>
      </c>
      <c r="E35" s="97">
        <f>'PO HMP 07'!E35+'PO MČ 07'!E35</f>
        <v>1077.938</v>
      </c>
      <c r="F35" s="97">
        <f>'PO HMP 07'!F35+'PO MČ 07'!F35</f>
        <v>0</v>
      </c>
      <c r="G35" s="97">
        <f>'PO HMP 07'!G35+'PO MČ 07'!G35</f>
        <v>0</v>
      </c>
      <c r="H35" s="97">
        <f>'PO HMP 07'!H35+'PO MČ 07'!H35</f>
        <v>0</v>
      </c>
      <c r="I35" s="81">
        <f>'PO HMP 07'!I35+'PO MČ 07'!I35</f>
        <v>1077.938</v>
      </c>
      <c r="J35" s="84">
        <f t="shared" si="2"/>
        <v>1077.938</v>
      </c>
    </row>
    <row r="36" spans="1:10" ht="16.5" customHeight="1">
      <c r="A36" s="22" t="s">
        <v>56</v>
      </c>
      <c r="B36" s="23">
        <v>344</v>
      </c>
      <c r="C36" s="97">
        <f>'PO HMP 07'!C36+'PO MČ 07'!C36</f>
        <v>1010.302</v>
      </c>
      <c r="D36" s="97">
        <f>'PO HMP 07'!D36+'PO MČ 07'!D36</f>
        <v>29179.344</v>
      </c>
      <c r="E36" s="97">
        <f>'PO HMP 07'!E36+'PO MČ 07'!E36</f>
        <v>1426.783</v>
      </c>
      <c r="F36" s="97">
        <f>'PO HMP 07'!F36+'PO MČ 07'!F36</f>
        <v>1636.545</v>
      </c>
      <c r="G36" s="97">
        <f>'PO HMP 07'!G36+'PO MČ 07'!G36</f>
        <v>1516.4</v>
      </c>
      <c r="H36" s="97">
        <f>'PO HMP 07'!H36+'PO MČ 07'!H36</f>
        <v>0</v>
      </c>
      <c r="I36" s="81">
        <f>'PO HMP 07'!I36+'PO MČ 07'!I36</f>
        <v>33759.072</v>
      </c>
      <c r="J36" s="84">
        <f t="shared" si="2"/>
        <v>34769.374</v>
      </c>
    </row>
    <row r="37" spans="1:10" ht="16.5" customHeight="1">
      <c r="A37" s="22" t="s">
        <v>33</v>
      </c>
      <c r="B37" s="23">
        <v>351</v>
      </c>
      <c r="C37" s="97">
        <f>'PO HMP 07'!C37+'PO MČ 07'!C37</f>
        <v>0</v>
      </c>
      <c r="D37" s="97">
        <f>'PO HMP 07'!D37+'PO MČ 07'!D37</f>
        <v>0</v>
      </c>
      <c r="E37" s="97">
        <f>'PO HMP 07'!E37+'PO MČ 07'!E37</f>
        <v>0</v>
      </c>
      <c r="F37" s="97">
        <f>'PO HMP 07'!F37+'PO MČ 07'!F37</f>
        <v>0</v>
      </c>
      <c r="G37" s="97">
        <f>'PO HMP 07'!G37+'PO MČ 07'!G37</f>
        <v>0</v>
      </c>
      <c r="H37" s="97">
        <f>'PO HMP 07'!H37+'PO MČ 07'!H37</f>
        <v>0</v>
      </c>
      <c r="I37" s="81">
        <f>'PO HMP 07'!I37+'PO MČ 07'!I37</f>
        <v>0</v>
      </c>
      <c r="J37" s="84">
        <f t="shared" si="2"/>
        <v>0</v>
      </c>
    </row>
    <row r="38" spans="1:10" ht="16.5" customHeight="1">
      <c r="A38" s="22" t="s">
        <v>25</v>
      </c>
      <c r="B38" s="23">
        <v>361</v>
      </c>
      <c r="C38" s="97">
        <f>'PO HMP 07'!C38+'PO MČ 07'!C38</f>
        <v>0</v>
      </c>
      <c r="D38" s="97">
        <f>'PO HMP 07'!D38+'PO MČ 07'!D38</f>
        <v>0</v>
      </c>
      <c r="E38" s="97">
        <f>'PO HMP 07'!E38+'PO MČ 07'!E38</f>
        <v>0</v>
      </c>
      <c r="F38" s="97">
        <f>'PO HMP 07'!F38+'PO MČ 07'!F38</f>
        <v>0</v>
      </c>
      <c r="G38" s="97">
        <f>'PO HMP 07'!G38+'PO MČ 07'!G38</f>
        <v>0</v>
      </c>
      <c r="H38" s="97">
        <f>'PO HMP 07'!H38+'PO MČ 07'!H38</f>
        <v>0</v>
      </c>
      <c r="I38" s="81">
        <f>'PO HMP 07'!I38+'PO MČ 07'!I38</f>
        <v>0</v>
      </c>
      <c r="J38" s="84">
        <f t="shared" si="2"/>
        <v>0</v>
      </c>
    </row>
    <row r="39" spans="1:10" ht="16.5" customHeight="1">
      <c r="A39" s="22" t="s">
        <v>26</v>
      </c>
      <c r="B39" s="23">
        <v>371</v>
      </c>
      <c r="C39" s="97">
        <f>'PO HMP 07'!C39+'PO MČ 07'!C39</f>
        <v>1556.806</v>
      </c>
      <c r="D39" s="97">
        <f>'PO HMP 07'!D39+'PO MČ 07'!D39</f>
        <v>176009.286</v>
      </c>
      <c r="E39" s="97">
        <f>'PO HMP 07'!E39+'PO MČ 07'!E39</f>
        <v>43547.049999999996</v>
      </c>
      <c r="F39" s="97">
        <f>'PO HMP 07'!F39+'PO MČ 07'!F39</f>
        <v>68562.446</v>
      </c>
      <c r="G39" s="97">
        <f>'PO HMP 07'!G39+'PO MČ 07'!G39</f>
        <v>501925.799</v>
      </c>
      <c r="H39" s="97">
        <f>'PO HMP 07'!H39+'PO MČ 07'!H39</f>
        <v>71.309</v>
      </c>
      <c r="I39" s="81">
        <f>'PO HMP 07'!I39+'PO MČ 07'!I39</f>
        <v>790115.8899999999</v>
      </c>
      <c r="J39" s="84">
        <f t="shared" si="2"/>
        <v>791672.6959999999</v>
      </c>
    </row>
    <row r="40" spans="1:10" s="14" customFormat="1" ht="16.5" customHeight="1">
      <c r="A40" s="22" t="s">
        <v>34</v>
      </c>
      <c r="B40" s="23">
        <v>372</v>
      </c>
      <c r="C40" s="97">
        <f>'PO HMP 07'!C40+'PO MČ 07'!C40</f>
        <v>38.925</v>
      </c>
      <c r="D40" s="97">
        <f>'PO HMP 07'!D40+'PO MČ 07'!D40</f>
        <v>0</v>
      </c>
      <c r="E40" s="97">
        <f>'PO HMP 07'!E40+'PO MČ 07'!E40</f>
        <v>1351.948</v>
      </c>
      <c r="F40" s="97">
        <f>'PO HMP 07'!F40+'PO MČ 07'!F40</f>
        <v>1760.052</v>
      </c>
      <c r="G40" s="97">
        <f>'PO HMP 07'!G40+'PO MČ 07'!G40</f>
        <v>0</v>
      </c>
      <c r="H40" s="97">
        <f>'PO HMP 07'!H40+'PO MČ 07'!H40</f>
        <v>0</v>
      </c>
      <c r="I40" s="81">
        <f>'PO HMP 07'!I40+'PO MČ 07'!I40</f>
        <v>3112</v>
      </c>
      <c r="J40" s="84">
        <f t="shared" si="2"/>
        <v>3150.925</v>
      </c>
    </row>
    <row r="41" spans="1:10" ht="16.5" customHeight="1">
      <c r="A41" s="22" t="s">
        <v>35</v>
      </c>
      <c r="B41" s="23">
        <v>381</v>
      </c>
      <c r="C41" s="97">
        <f>'PO HMP 07'!C41+'PO MČ 07'!C41</f>
        <v>0</v>
      </c>
      <c r="D41" s="97">
        <f>'PO HMP 07'!D41+'PO MČ 07'!D41</f>
        <v>0</v>
      </c>
      <c r="E41" s="97">
        <f>'PO HMP 07'!E41+'PO MČ 07'!E41</f>
        <v>0</v>
      </c>
      <c r="F41" s="97">
        <f>'PO HMP 07'!F41+'PO MČ 07'!F41</f>
        <v>0</v>
      </c>
      <c r="G41" s="97">
        <f>'PO HMP 07'!G41+'PO MČ 07'!G41</f>
        <v>0</v>
      </c>
      <c r="H41" s="97">
        <f>'PO HMP 07'!H41+'PO MČ 07'!H41</f>
        <v>0</v>
      </c>
      <c r="I41" s="81">
        <f>'PO HMP 07'!I41+'PO MČ 07'!I41</f>
        <v>0</v>
      </c>
      <c r="J41" s="84">
        <f t="shared" si="2"/>
        <v>0</v>
      </c>
    </row>
    <row r="42" spans="1:10" s="14" customFormat="1" ht="16.5" customHeight="1">
      <c r="A42" s="22" t="s">
        <v>36</v>
      </c>
      <c r="B42" s="23">
        <v>391</v>
      </c>
      <c r="C42" s="97">
        <f>'PO HMP 07'!C42+'PO MČ 07'!C42</f>
        <v>1296.6100000000001</v>
      </c>
      <c r="D42" s="97">
        <f>'PO HMP 07'!D42+'PO MČ 07'!D42</f>
        <v>155538.39</v>
      </c>
      <c r="E42" s="97">
        <f>'PO HMP 07'!E42+'PO MČ 07'!E42</f>
        <v>23862.370000000003</v>
      </c>
      <c r="F42" s="97">
        <f>'PO HMP 07'!F42+'PO MČ 07'!F42</f>
        <v>23083.22</v>
      </c>
      <c r="G42" s="97">
        <f>'PO HMP 07'!G42+'PO MČ 07'!G42</f>
        <v>41171.93</v>
      </c>
      <c r="H42" s="97">
        <f>'PO HMP 07'!H42+'PO MČ 07'!H42</f>
        <v>21</v>
      </c>
      <c r="I42" s="81">
        <f>'PO HMP 07'!I42+'PO MČ 07'!I42</f>
        <v>243676.91</v>
      </c>
      <c r="J42" s="84">
        <f t="shared" si="2"/>
        <v>244973.52</v>
      </c>
    </row>
    <row r="43" spans="1:10" ht="16.5" customHeight="1" thickBot="1">
      <c r="A43" s="22"/>
      <c r="B43" s="23"/>
      <c r="C43" s="83" t="s">
        <v>11</v>
      </c>
      <c r="D43" s="103" t="s">
        <v>11</v>
      </c>
      <c r="E43" s="25" t="s">
        <v>11</v>
      </c>
      <c r="F43" s="25" t="s">
        <v>11</v>
      </c>
      <c r="G43" s="25" t="s">
        <v>11</v>
      </c>
      <c r="H43" s="25" t="s">
        <v>11</v>
      </c>
      <c r="I43" s="83" t="s">
        <v>11</v>
      </c>
      <c r="J43" s="84" t="s">
        <v>11</v>
      </c>
    </row>
    <row r="44" spans="1:10" ht="13.5" thickBot="1">
      <c r="A44" s="17" t="s">
        <v>37</v>
      </c>
      <c r="B44" s="18"/>
      <c r="C44" s="86">
        <f aca="true" t="shared" si="3" ref="C44:I44">SUM(C29:C43)</f>
        <v>21871.618</v>
      </c>
      <c r="D44" s="104">
        <f t="shared" si="3"/>
        <v>412309.25800000003</v>
      </c>
      <c r="E44" s="20">
        <f t="shared" si="3"/>
        <v>281265.28880000004</v>
      </c>
      <c r="F44" s="20">
        <f t="shared" si="3"/>
        <v>246873.78200000004</v>
      </c>
      <c r="G44" s="20">
        <f t="shared" si="3"/>
        <v>561389.235</v>
      </c>
      <c r="H44" s="20">
        <f t="shared" si="3"/>
        <v>1263.953</v>
      </c>
      <c r="I44" s="79">
        <f t="shared" si="3"/>
        <v>1503101.5167999999</v>
      </c>
      <c r="J44" s="80">
        <f>C44+I44</f>
        <v>1524973.1347999999</v>
      </c>
    </row>
    <row r="45" spans="1:10" ht="13.5" thickBot="1">
      <c r="A45" s="111"/>
      <c r="B45" s="112"/>
      <c r="C45" s="116"/>
      <c r="D45" s="116"/>
      <c r="E45" s="116"/>
      <c r="F45" s="116"/>
      <c r="G45" s="116"/>
      <c r="H45" s="116"/>
      <c r="I45" s="116"/>
      <c r="J45" s="116"/>
    </row>
    <row r="46" spans="1:10" ht="13.5" thickBot="1">
      <c r="A46" s="111" t="s">
        <v>63</v>
      </c>
      <c r="B46" s="112"/>
      <c r="C46" s="113">
        <f>SUM(C8+C27-C44)</f>
        <v>261067.411</v>
      </c>
      <c r="D46" s="113">
        <f aca="true" t="shared" si="4" ref="D46:J46">SUM(D8+D27-D44)</f>
        <v>15910759.248000002</v>
      </c>
      <c r="E46" s="113">
        <f t="shared" si="4"/>
        <v>4364740.2602</v>
      </c>
      <c r="F46" s="113">
        <f t="shared" si="4"/>
        <v>4067472.395</v>
      </c>
      <c r="G46" s="113">
        <f t="shared" si="4"/>
        <v>2936454.9480000003</v>
      </c>
      <c r="H46" s="113">
        <f>SUM(H8+H27-H44)</f>
        <v>18805.045</v>
      </c>
      <c r="I46" s="113">
        <f t="shared" si="4"/>
        <v>27298231.896199998</v>
      </c>
      <c r="J46" s="113">
        <f t="shared" si="4"/>
        <v>27559299.3072</v>
      </c>
    </row>
  </sheetData>
  <mergeCells count="2">
    <mergeCell ref="A1:J1"/>
    <mergeCell ref="A2:J2"/>
  </mergeCells>
  <printOptions/>
  <pageMargins left="1.28" right="0.75" top="0.85" bottom="1" header="0.4921259845" footer="0.4921259845"/>
  <pageSetup horizontalDpi="1200" verticalDpi="12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9"/>
  <sheetViews>
    <sheetView zoomScale="75" zoomScaleNormal="75" workbookViewId="0" topLeftCell="A2">
      <selection activeCell="A2" sqref="A2:J3"/>
    </sheetView>
  </sheetViews>
  <sheetFormatPr defaultColWidth="9.140625" defaultRowHeight="12.75"/>
  <cols>
    <col min="1" max="1" width="52.140625" style="0" customWidth="1"/>
    <col min="2" max="2" width="4.8515625" style="1" customWidth="1"/>
    <col min="3" max="10" width="18.7109375" style="3" customWidth="1"/>
    <col min="11" max="11" width="13.57421875" style="0" customWidth="1"/>
  </cols>
  <sheetData>
    <row r="1" spans="1:10" ht="16.5" customHeight="1" hidden="1">
      <c r="A1" s="34" t="s">
        <v>1</v>
      </c>
      <c r="B1" s="5"/>
      <c r="C1" s="76" t="s">
        <v>2</v>
      </c>
      <c r="D1" s="35" t="s">
        <v>3</v>
      </c>
      <c r="E1" s="35" t="s">
        <v>4</v>
      </c>
      <c r="F1" s="35" t="s">
        <v>5</v>
      </c>
      <c r="G1" s="35" t="s">
        <v>6</v>
      </c>
      <c r="H1" s="35" t="s">
        <v>7</v>
      </c>
      <c r="I1" s="35" t="s">
        <v>48</v>
      </c>
      <c r="J1" s="36" t="s">
        <v>40</v>
      </c>
    </row>
    <row r="2" spans="1:10" ht="16.5" customHeight="1">
      <c r="A2" s="124" t="s">
        <v>62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0" ht="16.5" customHeight="1" thickBot="1">
      <c r="A3" s="124" t="s">
        <v>51</v>
      </c>
      <c r="B3" s="124"/>
      <c r="C3" s="124"/>
      <c r="D3" s="124"/>
      <c r="E3" s="124"/>
      <c r="F3" s="124"/>
      <c r="G3" s="124"/>
      <c r="H3" s="124"/>
      <c r="I3" s="124"/>
      <c r="J3" s="124"/>
    </row>
    <row r="4" spans="1:10" ht="17.25" customHeight="1">
      <c r="A4" s="34" t="s">
        <v>1</v>
      </c>
      <c r="B4" s="5"/>
      <c r="C4" s="75" t="s">
        <v>2</v>
      </c>
      <c r="D4" s="76" t="s">
        <v>3</v>
      </c>
      <c r="E4" s="35" t="s">
        <v>4</v>
      </c>
      <c r="F4" s="35" t="s">
        <v>5</v>
      </c>
      <c r="G4" s="35" t="s">
        <v>6</v>
      </c>
      <c r="H4" s="35" t="s">
        <v>7</v>
      </c>
      <c r="I4" s="35" t="s">
        <v>48</v>
      </c>
      <c r="J4" s="36" t="s">
        <v>40</v>
      </c>
    </row>
    <row r="5" spans="1:10" ht="15.75" customHeight="1">
      <c r="A5" s="37"/>
      <c r="B5" s="10"/>
      <c r="C5" s="77" t="s">
        <v>10</v>
      </c>
      <c r="D5" s="37" t="s">
        <v>11</v>
      </c>
      <c r="E5" s="38" t="s">
        <v>12</v>
      </c>
      <c r="F5" s="38" t="s">
        <v>13</v>
      </c>
      <c r="G5" s="38"/>
      <c r="H5" s="38" t="s">
        <v>41</v>
      </c>
      <c r="I5" s="38" t="s">
        <v>10</v>
      </c>
      <c r="J5" s="39" t="s">
        <v>15</v>
      </c>
    </row>
    <row r="6" spans="1:10" ht="15.75" customHeight="1">
      <c r="A6" s="37"/>
      <c r="B6" s="78"/>
      <c r="C6" s="77" t="s">
        <v>15</v>
      </c>
      <c r="D6" s="37" t="s">
        <v>11</v>
      </c>
      <c r="E6" s="38"/>
      <c r="F6" s="38" t="s">
        <v>10</v>
      </c>
      <c r="G6" s="38"/>
      <c r="H6" s="38" t="s">
        <v>42</v>
      </c>
      <c r="I6" s="38" t="s">
        <v>15</v>
      </c>
      <c r="J6" s="39"/>
    </row>
    <row r="7" spans="1:10" ht="16.5" customHeight="1">
      <c r="A7" s="37"/>
      <c r="B7" s="38"/>
      <c r="C7" s="77" t="s">
        <v>11</v>
      </c>
      <c r="D7" s="37"/>
      <c r="E7" s="38"/>
      <c r="F7" s="38" t="s">
        <v>15</v>
      </c>
      <c r="G7" s="38"/>
      <c r="H7" s="38" t="s">
        <v>11</v>
      </c>
      <c r="I7" s="38" t="s">
        <v>17</v>
      </c>
      <c r="J7" s="39" t="s">
        <v>17</v>
      </c>
    </row>
    <row r="8" spans="1:10" ht="16.5" customHeight="1" thickBot="1">
      <c r="A8" s="37"/>
      <c r="B8" s="40" t="s">
        <v>18</v>
      </c>
      <c r="C8" s="77"/>
      <c r="D8" s="37"/>
      <c r="E8" s="38"/>
      <c r="F8" s="38"/>
      <c r="G8" s="38"/>
      <c r="H8" s="38"/>
      <c r="I8" s="38"/>
      <c r="J8" s="39"/>
    </row>
    <row r="9" spans="1:11" s="14" customFormat="1" ht="16.5" customHeight="1" thickBot="1">
      <c r="A9" s="17" t="s">
        <v>19</v>
      </c>
      <c r="B9" s="18">
        <v>111</v>
      </c>
      <c r="C9" s="79">
        <f>'SOR 200 07'!C8+'PO SUM 07'!C8</f>
        <v>1074275.5550000002</v>
      </c>
      <c r="D9" s="79">
        <f>'SOR 200 07'!D8+'PO SUM 07'!D8</f>
        <v>170108352.26299998</v>
      </c>
      <c r="E9" s="79">
        <f>'SOR 200 07'!E8+'PO SUM 07'!E8</f>
        <v>10999573.207</v>
      </c>
      <c r="F9" s="79">
        <f>'SOR 200 07'!F8+'PO SUM 07'!F8</f>
        <v>5310965.438</v>
      </c>
      <c r="G9" s="79">
        <f>'SOR 200 07'!G8+'PO SUM 07'!G8</f>
        <v>51693265.303</v>
      </c>
      <c r="H9" s="79">
        <f>'SOR 200 07'!H8+'PO SUM 07'!H8</f>
        <v>662920.877</v>
      </c>
      <c r="I9" s="79">
        <f>'SOR 200 07'!I8+'PO SUM 07'!I8</f>
        <v>238775077.08799997</v>
      </c>
      <c r="J9" s="80">
        <f>I9+C9</f>
        <v>239849352.64299998</v>
      </c>
      <c r="K9" s="87" t="s">
        <v>11</v>
      </c>
    </row>
    <row r="10" spans="1:10" ht="16.5" customHeight="1">
      <c r="A10" s="22"/>
      <c r="B10" s="23"/>
      <c r="C10" s="83" t="s">
        <v>11</v>
      </c>
      <c r="D10" s="25"/>
      <c r="E10" s="25"/>
      <c r="F10" s="25"/>
      <c r="G10" s="25"/>
      <c r="H10" s="25"/>
      <c r="I10" s="83"/>
      <c r="J10" s="84"/>
    </row>
    <row r="11" spans="1:10" ht="16.5" customHeight="1">
      <c r="A11" s="22" t="s">
        <v>20</v>
      </c>
      <c r="B11" s="23">
        <v>121</v>
      </c>
      <c r="C11" s="83">
        <f>'SOR 200 07'!C10+'PO SUM 07'!C10</f>
        <v>5940.7699999999995</v>
      </c>
      <c r="D11" s="83">
        <f>'SOR 200 07'!D10+'PO SUM 07'!D10</f>
        <v>6020966.551</v>
      </c>
      <c r="E11" s="83">
        <f>'SOR 200 07'!E10+'PO SUM 07'!E10</f>
        <v>29861.634</v>
      </c>
      <c r="F11" s="83">
        <f>'SOR 200 07'!F10+'PO SUM 07'!F10</f>
        <v>1251.7549999999999</v>
      </c>
      <c r="G11" s="83">
        <f>'SOR 200 07'!G10+'PO SUM 07'!G10</f>
        <v>376853.608</v>
      </c>
      <c r="H11" s="83">
        <f>'SOR 200 07'!H10+'PO SUM 07'!H10</f>
        <v>238.48399999999998</v>
      </c>
      <c r="I11" s="83">
        <f>'SOR 200 07'!I10+'PO SUM 07'!I10</f>
        <v>6429172.032</v>
      </c>
      <c r="J11" s="109">
        <f>I11+C11</f>
        <v>6435112.801999999</v>
      </c>
    </row>
    <row r="12" spans="1:10" ht="16.5" customHeight="1">
      <c r="A12" s="22" t="s">
        <v>21</v>
      </c>
      <c r="B12" s="23">
        <v>122</v>
      </c>
      <c r="C12" s="83">
        <f>'SOR 200 07'!C11+'PO SUM 07'!C11</f>
        <v>529879.691</v>
      </c>
      <c r="D12" s="83">
        <f>'SOR 200 07'!D11+'PO SUM 07'!D11</f>
        <v>383245.71699999995</v>
      </c>
      <c r="E12" s="83">
        <f>'SOR 200 07'!E11+'PO SUM 07'!E11</f>
        <v>892191.561</v>
      </c>
      <c r="F12" s="83">
        <f>'SOR 200 07'!F11+'PO SUM 07'!F11</f>
        <v>517130.252</v>
      </c>
      <c r="G12" s="83">
        <f>'SOR 200 07'!G11+'PO SUM 07'!G11</f>
        <v>66905.621</v>
      </c>
      <c r="H12" s="83">
        <f>'SOR 200 07'!H11+'PO SUM 07'!H11</f>
        <v>1171.172</v>
      </c>
      <c r="I12" s="83">
        <f>'SOR 200 07'!I11+'PO SUM 07'!I11</f>
        <v>1860644.3229999999</v>
      </c>
      <c r="J12" s="84">
        <f aca="true" t="shared" si="0" ref="J12:J26">I12+C12</f>
        <v>2390524.014</v>
      </c>
    </row>
    <row r="13" spans="1:10" ht="16.5" customHeight="1">
      <c r="A13" s="22" t="s">
        <v>52</v>
      </c>
      <c r="B13" s="23">
        <v>123</v>
      </c>
      <c r="C13" s="83">
        <f>'SOR 200 07'!C12+'PO SUM 07'!C12</f>
        <v>0</v>
      </c>
      <c r="D13" s="83">
        <f>'SOR 200 07'!D12+'PO SUM 07'!D12</f>
        <v>186.401</v>
      </c>
      <c r="E13" s="83">
        <f>'SOR 200 07'!E12+'PO SUM 07'!E12</f>
        <v>1334.4160000000002</v>
      </c>
      <c r="F13" s="83">
        <f>'SOR 200 07'!F12+'PO SUM 07'!F12</f>
        <v>2167.4100000000003</v>
      </c>
      <c r="G13" s="83">
        <f>'SOR 200 07'!G12+'PO SUM 07'!G12</f>
        <v>207.9</v>
      </c>
      <c r="H13" s="83">
        <f>'SOR 200 07'!H12+'PO SUM 07'!H12</f>
        <v>22.607</v>
      </c>
      <c r="I13" s="83">
        <f>'SOR 200 07'!I12+'PO SUM 07'!I12</f>
        <v>3918.734</v>
      </c>
      <c r="J13" s="84">
        <f t="shared" si="0"/>
        <v>3918.734</v>
      </c>
    </row>
    <row r="14" spans="1:10" ht="16.5" customHeight="1">
      <c r="A14" s="22" t="s">
        <v>59</v>
      </c>
      <c r="B14" s="23">
        <v>124</v>
      </c>
      <c r="C14" s="83">
        <f>'SOR 200 07'!C13+'PO SUM 07'!C13</f>
        <v>55.677</v>
      </c>
      <c r="D14" s="83">
        <f>'SOR 200 07'!D13+'PO SUM 07'!D13</f>
        <v>0</v>
      </c>
      <c r="E14" s="83">
        <f>'SOR 200 07'!E13+'PO SUM 07'!E13</f>
        <v>0</v>
      </c>
      <c r="F14" s="83">
        <f>'SOR 200 07'!F13+'PO SUM 07'!F13</f>
        <v>0</v>
      </c>
      <c r="G14" s="83">
        <f>'SOR 200 07'!G13+'PO SUM 07'!G13</f>
        <v>28425.032</v>
      </c>
      <c r="H14" s="83">
        <f>'SOR 200 07'!H13+'PO SUM 07'!H13</f>
        <v>0</v>
      </c>
      <c r="I14" s="83">
        <f>'SOR 200 07'!I13+'PO SUM 07'!I13</f>
        <v>28425.032</v>
      </c>
      <c r="J14" s="84">
        <f t="shared" si="0"/>
        <v>28480.709</v>
      </c>
    </row>
    <row r="15" spans="1:10" ht="16.5" customHeight="1">
      <c r="A15" s="22" t="s">
        <v>22</v>
      </c>
      <c r="B15" s="23">
        <v>131</v>
      </c>
      <c r="C15" s="83">
        <f>'SOR 200 07'!C14+'PO SUM 07'!C14</f>
        <v>17619.853</v>
      </c>
      <c r="D15" s="83">
        <f>'SOR 200 07'!D14+'PO SUM 07'!D14</f>
        <v>3814122.1980000003</v>
      </c>
      <c r="E15" s="83">
        <f>'SOR 200 07'!E14+'PO SUM 07'!E14</f>
        <v>40983.423</v>
      </c>
      <c r="F15" s="83">
        <f>'SOR 200 07'!F14+'PO SUM 07'!F14</f>
        <v>1.626</v>
      </c>
      <c r="G15" s="83">
        <f>'SOR 200 07'!G14+'PO SUM 07'!G14</f>
        <v>0</v>
      </c>
      <c r="H15" s="83">
        <f>'SOR 200 07'!H14+'PO SUM 07'!H14</f>
        <v>0</v>
      </c>
      <c r="I15" s="83">
        <f>'SOR 200 07'!I14+'PO SUM 07'!I14</f>
        <v>3855107.2470000004</v>
      </c>
      <c r="J15" s="84">
        <f t="shared" si="0"/>
        <v>3872727.1000000006</v>
      </c>
    </row>
    <row r="16" spans="1:10" ht="16.5" customHeight="1">
      <c r="A16" s="22" t="s">
        <v>53</v>
      </c>
      <c r="B16" s="23">
        <v>140</v>
      </c>
      <c r="C16" s="83">
        <f>'SOR 200 07'!C15+'PO SUM 07'!C15</f>
        <v>2199.624</v>
      </c>
      <c r="D16" s="83">
        <f>'SOR 200 07'!D15+'PO SUM 07'!D15</f>
        <v>160443.15399999998</v>
      </c>
      <c r="E16" s="83">
        <f>'SOR 200 07'!E15+'PO SUM 07'!E15</f>
        <v>34921.281</v>
      </c>
      <c r="F16" s="83">
        <f>'SOR 200 07'!F15+'PO SUM 07'!F15</f>
        <v>33272.274000000005</v>
      </c>
      <c r="G16" s="83">
        <f>'SOR 200 07'!G15+'PO SUM 07'!G15</f>
        <v>31308.226</v>
      </c>
      <c r="H16" s="83">
        <f>'SOR 200 07'!H15+'PO SUM 07'!H15</f>
        <v>56</v>
      </c>
      <c r="I16" s="83">
        <f>'SOR 200 07'!I15+'PO SUM 07'!I15</f>
        <v>260000.935</v>
      </c>
      <c r="J16" s="84">
        <f t="shared" si="0"/>
        <v>262200.559</v>
      </c>
    </row>
    <row r="17" spans="1:10" ht="16.5" customHeight="1">
      <c r="A17" s="22" t="s">
        <v>64</v>
      </c>
      <c r="B17" s="23">
        <v>141</v>
      </c>
      <c r="C17" s="83">
        <f>'SOR 200 07'!C16+'PO SUM 07'!C16</f>
        <v>17612.32</v>
      </c>
      <c r="D17" s="83">
        <f>'SOR 200 07'!D16+'PO SUM 07'!D16</f>
        <v>838576.275</v>
      </c>
      <c r="E17" s="83">
        <f>'SOR 200 07'!E16+'PO SUM 07'!E16</f>
        <v>137972.381</v>
      </c>
      <c r="F17" s="83">
        <f>'SOR 200 07'!F16+'PO SUM 07'!F16</f>
        <v>38647.926999999996</v>
      </c>
      <c r="G17" s="83">
        <f>'SOR 200 07'!G16+'PO SUM 07'!G16</f>
        <v>246287.879</v>
      </c>
      <c r="H17" s="83">
        <f>'SOR 200 07'!H16+'PO SUM 07'!H16</f>
        <v>0</v>
      </c>
      <c r="I17" s="83">
        <f>'SOR 200 07'!I16+'PO SUM 07'!I16</f>
        <v>1261484.4619999998</v>
      </c>
      <c r="J17" s="84">
        <f t="shared" si="0"/>
        <v>1279096.782</v>
      </c>
    </row>
    <row r="18" spans="1:10" ht="16.5" customHeight="1">
      <c r="A18" s="22" t="s">
        <v>23</v>
      </c>
      <c r="B18" s="23">
        <v>142</v>
      </c>
      <c r="C18" s="83">
        <f>'SOR 200 07'!C17+'PO SUM 07'!C17</f>
        <v>0</v>
      </c>
      <c r="D18" s="83">
        <f>'SOR 200 07'!D17+'PO SUM 07'!D17</f>
        <v>1157.212</v>
      </c>
      <c r="E18" s="83">
        <f>'SOR 200 07'!E17+'PO SUM 07'!E17</f>
        <v>12131.682</v>
      </c>
      <c r="F18" s="83">
        <f>'SOR 200 07'!F17+'PO SUM 07'!F17</f>
        <v>3043.652</v>
      </c>
      <c r="G18" s="83">
        <f>'SOR 200 07'!G17+'PO SUM 07'!G17</f>
        <v>174163.72100000002</v>
      </c>
      <c r="H18" s="83">
        <f>'SOR 200 07'!H17+'PO SUM 07'!H17</f>
        <v>0</v>
      </c>
      <c r="I18" s="83">
        <f>'SOR 200 07'!I17+'PO SUM 07'!I17</f>
        <v>190496.267</v>
      </c>
      <c r="J18" s="84">
        <f t="shared" si="0"/>
        <v>190496.267</v>
      </c>
    </row>
    <row r="19" spans="1:10" ht="16.5" customHeight="1">
      <c r="A19" s="22" t="s">
        <v>65</v>
      </c>
      <c r="B19" s="23">
        <v>143</v>
      </c>
      <c r="C19" s="83">
        <f>'SOR 200 07'!C18+'PO SUM 07'!C18</f>
        <v>0</v>
      </c>
      <c r="D19" s="83">
        <f>'SOR 200 07'!D18+'PO SUM 07'!D18</f>
        <v>10025</v>
      </c>
      <c r="E19" s="83">
        <f>'SOR 200 07'!E18+'PO SUM 07'!E18</f>
        <v>0</v>
      </c>
      <c r="F19" s="83">
        <f>'SOR 200 07'!F18+'PO SUM 07'!F18</f>
        <v>0</v>
      </c>
      <c r="G19" s="83">
        <f>'SOR 200 07'!G18+'PO SUM 07'!G18</f>
        <v>390319.52</v>
      </c>
      <c r="H19" s="83">
        <f>'SOR 200 07'!H18+'PO SUM 07'!H18</f>
        <v>0</v>
      </c>
      <c r="I19" s="83">
        <f>'SOR 200 07'!I18+'PO SUM 07'!I18</f>
        <v>400344.52</v>
      </c>
      <c r="J19" s="84">
        <f t="shared" si="0"/>
        <v>400344.52</v>
      </c>
    </row>
    <row r="20" spans="1:10" ht="16.5" customHeight="1">
      <c r="A20" s="22" t="s">
        <v>54</v>
      </c>
      <c r="B20" s="23">
        <v>144</v>
      </c>
      <c r="C20" s="83">
        <f>'SOR 200 07'!C19+'PO SUM 07'!C19</f>
        <v>0</v>
      </c>
      <c r="D20" s="83">
        <f>'SOR 200 07'!D19+'PO SUM 07'!D19</f>
        <v>1124948.1109999998</v>
      </c>
      <c r="E20" s="83">
        <f>'SOR 200 07'!E19+'PO SUM 07'!E19</f>
        <v>13000.927</v>
      </c>
      <c r="F20" s="83">
        <f>'SOR 200 07'!F19+'PO SUM 07'!F19</f>
        <v>3620.852</v>
      </c>
      <c r="G20" s="83">
        <f>'SOR 200 07'!G19+'PO SUM 07'!G19</f>
        <v>578972.215</v>
      </c>
      <c r="H20" s="83">
        <f>'SOR 200 07'!H19+'PO SUM 07'!H19</f>
        <v>1.2</v>
      </c>
      <c r="I20" s="83">
        <f>'SOR 200 07'!I19+'PO SUM 07'!I19</f>
        <v>1720543.305</v>
      </c>
      <c r="J20" s="84">
        <f t="shared" si="0"/>
        <v>1720543.305</v>
      </c>
    </row>
    <row r="21" spans="1:10" ht="16.5" customHeight="1">
      <c r="A21" s="22" t="s">
        <v>24</v>
      </c>
      <c r="B21" s="23">
        <v>151</v>
      </c>
      <c r="C21" s="83">
        <f>'SOR 200 07'!C20+'PO SUM 07'!C20</f>
        <v>253.865</v>
      </c>
      <c r="D21" s="83">
        <f>'SOR 200 07'!D20+'PO SUM 07'!D20</f>
        <v>61613.754</v>
      </c>
      <c r="E21" s="83">
        <f>'SOR 200 07'!E20+'PO SUM 07'!E20</f>
        <v>6394.465</v>
      </c>
      <c r="F21" s="83">
        <f>'SOR 200 07'!F20+'PO SUM 07'!F20</f>
        <v>9888.496</v>
      </c>
      <c r="G21" s="83">
        <f>'SOR 200 07'!G20+'PO SUM 07'!G20</f>
        <v>64788.766</v>
      </c>
      <c r="H21" s="83">
        <f>'SOR 200 07'!H20+'PO SUM 07'!H20</f>
        <v>9.4</v>
      </c>
      <c r="I21" s="83">
        <f>'SOR 200 07'!I20+'PO SUM 07'!I20</f>
        <v>142694.881</v>
      </c>
      <c r="J21" s="84">
        <f t="shared" si="0"/>
        <v>142948.74599999998</v>
      </c>
    </row>
    <row r="22" spans="1:10" ht="16.5" customHeight="1">
      <c r="A22" s="22" t="s">
        <v>25</v>
      </c>
      <c r="B22" s="23">
        <v>161</v>
      </c>
      <c r="C22" s="83">
        <f>'SOR 200 07'!C21+'PO SUM 07'!C21</f>
        <v>0</v>
      </c>
      <c r="D22" s="83">
        <f>'SOR 200 07'!D21+'PO SUM 07'!D21</f>
        <v>266998.374</v>
      </c>
      <c r="E22" s="83">
        <f>'SOR 200 07'!E21+'PO SUM 07'!E21</f>
        <v>0</v>
      </c>
      <c r="F22" s="83">
        <f>'SOR 200 07'!F21+'PO SUM 07'!F21</f>
        <v>0</v>
      </c>
      <c r="G22" s="83">
        <f>'SOR 200 07'!G21+'PO SUM 07'!G21</f>
        <v>283448.849</v>
      </c>
      <c r="H22" s="83">
        <f>'SOR 200 07'!H21+'PO SUM 07'!H21</f>
        <v>0</v>
      </c>
      <c r="I22" s="83">
        <f>'SOR 200 07'!I21+'PO SUM 07'!I21</f>
        <v>550447.223</v>
      </c>
      <c r="J22" s="84">
        <f t="shared" si="0"/>
        <v>550447.223</v>
      </c>
    </row>
    <row r="23" spans="1:10" ht="16.5" customHeight="1">
      <c r="A23" s="22" t="s">
        <v>26</v>
      </c>
      <c r="B23" s="23">
        <v>171</v>
      </c>
      <c r="C23" s="83">
        <f>'SOR 200 07'!C22+'PO SUM 07'!C22</f>
        <v>5157.918</v>
      </c>
      <c r="D23" s="83">
        <f>'SOR 200 07'!D22+'PO SUM 07'!D22</f>
        <v>312120.154</v>
      </c>
      <c r="E23" s="83">
        <f>'SOR 200 07'!E22+'PO SUM 07'!E22</f>
        <v>39962.505</v>
      </c>
      <c r="F23" s="83">
        <f>'SOR 200 07'!F22+'PO SUM 07'!F22</f>
        <v>99995.199</v>
      </c>
      <c r="G23" s="83">
        <f>'SOR 200 07'!G22+'PO SUM 07'!G22</f>
        <v>583935.413</v>
      </c>
      <c r="H23" s="83">
        <f>'SOR 200 07'!H22+'PO SUM 07'!H22</f>
        <v>462.57</v>
      </c>
      <c r="I23" s="83">
        <f>'SOR 200 07'!I22+'PO SUM 07'!I22</f>
        <v>1036475.841</v>
      </c>
      <c r="J23" s="84">
        <f t="shared" si="0"/>
        <v>1041633.759</v>
      </c>
    </row>
    <row r="24" spans="1:10" ht="16.5" customHeight="1">
      <c r="A24" s="22" t="s">
        <v>27</v>
      </c>
      <c r="B24" s="23">
        <v>172</v>
      </c>
      <c r="C24" s="83">
        <f>'SOR 200 07'!C23+'PO SUM 07'!C23</f>
        <v>0</v>
      </c>
      <c r="D24" s="83">
        <f>'SOR 200 07'!D23+'PO SUM 07'!D23</f>
        <v>0</v>
      </c>
      <c r="E24" s="83">
        <f>'SOR 200 07'!E23+'PO SUM 07'!E23</f>
        <v>78.892</v>
      </c>
      <c r="F24" s="83">
        <f>'SOR 200 07'!F23+'PO SUM 07'!F23</f>
        <v>1561.0729999999999</v>
      </c>
      <c r="G24" s="83">
        <f>'SOR 200 07'!G23+'PO SUM 07'!G23</f>
        <v>19718.002</v>
      </c>
      <c r="H24" s="83">
        <f>'SOR 200 07'!H23+'PO SUM 07'!H23</f>
        <v>0</v>
      </c>
      <c r="I24" s="83">
        <f>'SOR 200 07'!I23+'PO SUM 07'!I23</f>
        <v>21357.967</v>
      </c>
      <c r="J24" s="84">
        <f t="shared" si="0"/>
        <v>21357.967</v>
      </c>
    </row>
    <row r="25" spans="1:10" ht="28.5" customHeight="1">
      <c r="A25" s="88" t="s">
        <v>60</v>
      </c>
      <c r="B25" s="23">
        <v>181</v>
      </c>
      <c r="C25" s="83">
        <f>'SOR 200 07'!C24+'PO SUM 07'!C24</f>
        <v>0</v>
      </c>
      <c r="D25" s="83">
        <f>'SOR 200 07'!D24+'PO SUM 07'!D24</f>
        <v>0</v>
      </c>
      <c r="E25" s="83">
        <f>'SOR 200 07'!E24+'PO SUM 07'!E24</f>
        <v>0</v>
      </c>
      <c r="F25" s="83">
        <f>'SOR 200 07'!F24+'PO SUM 07'!F24</f>
        <v>0</v>
      </c>
      <c r="G25" s="83">
        <f>'SOR 200 07'!G24+'PO SUM 07'!G24</f>
        <v>0</v>
      </c>
      <c r="H25" s="83">
        <f>'SOR 200 07'!H24+'PO SUM 07'!H24</f>
        <v>0</v>
      </c>
      <c r="I25" s="83">
        <f>'SOR 200 07'!I24+'PO SUM 07'!I24</f>
        <v>0</v>
      </c>
      <c r="J25" s="84">
        <f t="shared" si="0"/>
        <v>0</v>
      </c>
    </row>
    <row r="26" spans="1:10" ht="16.5" customHeight="1">
      <c r="A26" s="22" t="s">
        <v>28</v>
      </c>
      <c r="B26" s="23">
        <v>191</v>
      </c>
      <c r="C26" s="83">
        <f>'SOR 200 07'!C25+'PO SUM 07'!C25</f>
        <v>1016.424</v>
      </c>
      <c r="D26" s="83">
        <f>'SOR 200 07'!D25+'PO SUM 07'!D25</f>
        <v>1708613.548</v>
      </c>
      <c r="E26" s="83">
        <f>'SOR 200 07'!E25+'PO SUM 07'!E25</f>
        <v>10436.100999999999</v>
      </c>
      <c r="F26" s="83">
        <f>'SOR 200 07'!F25+'PO SUM 07'!F25</f>
        <v>14565.525</v>
      </c>
      <c r="G26" s="83">
        <f>'SOR 200 07'!G25+'PO SUM 07'!G25</f>
        <v>391651.052</v>
      </c>
      <c r="H26" s="83">
        <f>'SOR 200 07'!H25+'PO SUM 07'!H25</f>
        <v>12926.48</v>
      </c>
      <c r="I26" s="83">
        <f>'SOR 200 07'!I25+'PO SUM 07'!I25</f>
        <v>2138192.7060000002</v>
      </c>
      <c r="J26" s="84">
        <f t="shared" si="0"/>
        <v>2139209.1300000004</v>
      </c>
    </row>
    <row r="27" spans="1:10" ht="16.5" customHeight="1" thickBot="1">
      <c r="A27" s="22"/>
      <c r="B27" s="23"/>
      <c r="C27" s="83" t="s">
        <v>11</v>
      </c>
      <c r="D27" s="25" t="s">
        <v>11</v>
      </c>
      <c r="E27" s="83"/>
      <c r="F27" s="25" t="s">
        <v>11</v>
      </c>
      <c r="G27" s="25" t="s">
        <v>11</v>
      </c>
      <c r="H27" s="25" t="s">
        <v>11</v>
      </c>
      <c r="I27" s="83" t="s">
        <v>11</v>
      </c>
      <c r="J27" s="84" t="s">
        <v>11</v>
      </c>
    </row>
    <row r="28" spans="1:11" s="14" customFormat="1" ht="16.5" customHeight="1" thickBot="1">
      <c r="A28" s="17" t="s">
        <v>44</v>
      </c>
      <c r="B28" s="18"/>
      <c r="C28" s="86">
        <f aca="true" t="shared" si="1" ref="C28:H28">SUM(C11:C27)</f>
        <v>579736.1419999999</v>
      </c>
      <c r="D28" s="86">
        <f t="shared" si="1"/>
        <v>14703016.449</v>
      </c>
      <c r="E28" s="86">
        <f t="shared" si="1"/>
        <v>1219269.2679999997</v>
      </c>
      <c r="F28" s="86">
        <f t="shared" si="1"/>
        <v>725146.041</v>
      </c>
      <c r="G28" s="86">
        <f t="shared" si="1"/>
        <v>3236985.804</v>
      </c>
      <c r="H28" s="86">
        <f t="shared" si="1"/>
        <v>14887.913</v>
      </c>
      <c r="I28" s="86">
        <f>SUM(I11:I27)</f>
        <v>19899305.475</v>
      </c>
      <c r="J28" s="80">
        <f>I28+C28</f>
        <v>20479041.617000002</v>
      </c>
      <c r="K28" s="87" t="s">
        <v>11</v>
      </c>
    </row>
    <row r="29" spans="1:10" ht="16.5" customHeight="1">
      <c r="A29" s="22"/>
      <c r="B29" s="23"/>
      <c r="C29" s="83" t="s">
        <v>11</v>
      </c>
      <c r="D29" s="25" t="s">
        <v>11</v>
      </c>
      <c r="E29" s="25" t="s">
        <v>11</v>
      </c>
      <c r="F29" s="25" t="s">
        <v>11</v>
      </c>
      <c r="G29" s="25" t="s">
        <v>11</v>
      </c>
      <c r="H29" s="25" t="s">
        <v>11</v>
      </c>
      <c r="I29" s="83" t="s">
        <v>11</v>
      </c>
      <c r="J29" s="84" t="s">
        <v>11</v>
      </c>
    </row>
    <row r="30" spans="1:10" ht="16.5" customHeight="1">
      <c r="A30" s="22" t="s">
        <v>30</v>
      </c>
      <c r="B30" s="23">
        <v>311</v>
      </c>
      <c r="C30" s="83">
        <f>'SOR 200 07'!C29+'PO SUM 07'!C29</f>
        <v>25294.549</v>
      </c>
      <c r="D30" s="83">
        <f>'SOR 200 07'!D29+'PO SUM 07'!D29</f>
        <v>68337.794</v>
      </c>
      <c r="E30" s="83">
        <f>'SOR 200 07'!E29+'PO SUM 07'!E29</f>
        <v>309050.26399999997</v>
      </c>
      <c r="F30" s="83">
        <f>'SOR 200 07'!F29+'PO SUM 07'!F29</f>
        <v>187833.78600000002</v>
      </c>
      <c r="G30" s="83">
        <f>'SOR 200 07'!G29+'PO SUM 07'!G29</f>
        <v>0</v>
      </c>
      <c r="H30" s="83">
        <f>'SOR 200 07'!H29+'PO SUM 07'!H29</f>
        <v>90.194</v>
      </c>
      <c r="I30" s="83">
        <f>'SOR 200 07'!I29+'PO SUM 07'!I29</f>
        <v>565312.0380000001</v>
      </c>
      <c r="J30" s="84">
        <f aca="true" t="shared" si="2" ref="J30:J43">I30+C30</f>
        <v>590606.587</v>
      </c>
    </row>
    <row r="31" spans="1:10" ht="16.5" customHeight="1">
      <c r="A31" s="22" t="s">
        <v>31</v>
      </c>
      <c r="B31" s="23">
        <v>321</v>
      </c>
      <c r="C31" s="83">
        <f>'SOR 200 07'!C30+'PO SUM 07'!C30</f>
        <v>0</v>
      </c>
      <c r="D31" s="83">
        <f>'SOR 200 07'!D30+'PO SUM 07'!D30</f>
        <v>2209122.5840000003</v>
      </c>
      <c r="E31" s="83">
        <f>'SOR 200 07'!E30+'PO SUM 07'!E30</f>
        <v>66020.1578</v>
      </c>
      <c r="F31" s="83">
        <f>'SOR 200 07'!F30+'PO SUM 07'!F30</f>
        <v>5336.088</v>
      </c>
      <c r="G31" s="83">
        <f>'SOR 200 07'!G30+'PO SUM 07'!G30</f>
        <v>563549.867</v>
      </c>
      <c r="H31" s="83">
        <f>'SOR 200 07'!H30+'PO SUM 07'!H30</f>
        <v>0</v>
      </c>
      <c r="I31" s="83">
        <f>'SOR 200 07'!I30+'PO SUM 07'!I30</f>
        <v>2844028.6968</v>
      </c>
      <c r="J31" s="84">
        <f t="shared" si="2"/>
        <v>2844028.6968</v>
      </c>
    </row>
    <row r="32" spans="1:10" ht="16.5" customHeight="1">
      <c r="A32" s="22" t="s">
        <v>61</v>
      </c>
      <c r="B32" s="23">
        <v>324</v>
      </c>
      <c r="C32" s="83">
        <f>'SOR 200 07'!C31+'PO SUM 07'!C31</f>
        <v>55.677</v>
      </c>
      <c r="D32" s="83">
        <f>'SOR 200 07'!D31+'PO SUM 07'!D31</f>
        <v>0</v>
      </c>
      <c r="E32" s="83">
        <f>'SOR 200 07'!E31+'PO SUM 07'!E31</f>
        <v>389.304</v>
      </c>
      <c r="F32" s="83">
        <f>'SOR 200 07'!F31+'PO SUM 07'!F31</f>
        <v>26.509</v>
      </c>
      <c r="G32" s="83">
        <f>'SOR 200 07'!G31+'PO SUM 07'!G31</f>
        <v>9156.280999999999</v>
      </c>
      <c r="H32" s="83">
        <f>'SOR 200 07'!H31+'PO SUM 07'!H31</f>
        <v>0</v>
      </c>
      <c r="I32" s="83">
        <f>'SOR 200 07'!I31+'PO SUM 07'!I31</f>
        <v>9572.094</v>
      </c>
      <c r="J32" s="84">
        <f t="shared" si="2"/>
        <v>9627.770999999999</v>
      </c>
    </row>
    <row r="33" spans="1:10" ht="16.5" customHeight="1">
      <c r="A33" s="22" t="s">
        <v>55</v>
      </c>
      <c r="B33" s="23">
        <v>340</v>
      </c>
      <c r="C33" s="83">
        <f>'SOR 200 07'!C32+'PO SUM 07'!C32</f>
        <v>1302.8880000000001</v>
      </c>
      <c r="D33" s="83">
        <f>'SOR 200 07'!D32+'PO SUM 07'!D32</f>
        <v>105809.45499999999</v>
      </c>
      <c r="E33" s="83">
        <f>'SOR 200 07'!E32+'PO SUM 07'!E32</f>
        <v>96827.49100000001</v>
      </c>
      <c r="F33" s="83">
        <f>'SOR 200 07'!F32+'PO SUM 07'!F32</f>
        <v>33765.217</v>
      </c>
      <c r="G33" s="83">
        <f>'SOR 200 07'!G32+'PO SUM 07'!G32</f>
        <v>62338.063</v>
      </c>
      <c r="H33" s="83">
        <f>'SOR 200 07'!H32+'PO SUM 07'!H32</f>
        <v>0</v>
      </c>
      <c r="I33" s="83">
        <f>'SOR 200 07'!I32+'PO SUM 07'!I32</f>
        <v>298740.226</v>
      </c>
      <c r="J33" s="84">
        <f t="shared" si="2"/>
        <v>300043.114</v>
      </c>
    </row>
    <row r="34" spans="1:10" ht="16.5" customHeight="1">
      <c r="A34" s="22" t="s">
        <v>66</v>
      </c>
      <c r="B34" s="23">
        <v>341</v>
      </c>
      <c r="C34" s="83">
        <f>'SOR 200 07'!C33+'PO SUM 07'!C33</f>
        <v>16362.244</v>
      </c>
      <c r="D34" s="83">
        <f>'SOR 200 07'!D33+'PO SUM 07'!D33</f>
        <v>1272456.147</v>
      </c>
      <c r="E34" s="83">
        <f>'SOR 200 07'!E33+'PO SUM 07'!E33</f>
        <v>34587.412</v>
      </c>
      <c r="F34" s="83">
        <f>'SOR 200 07'!F33+'PO SUM 07'!F33</f>
        <v>6482.437</v>
      </c>
      <c r="G34" s="83">
        <f>'SOR 200 07'!G33+'PO SUM 07'!G33</f>
        <v>240445.644</v>
      </c>
      <c r="H34" s="83">
        <f>'SOR 200 07'!H33+'PO SUM 07'!H33</f>
        <v>35</v>
      </c>
      <c r="I34" s="83">
        <f>'SOR 200 07'!I33+'PO SUM 07'!I33</f>
        <v>1554006.6400000001</v>
      </c>
      <c r="J34" s="84">
        <f t="shared" si="2"/>
        <v>1570368.884</v>
      </c>
    </row>
    <row r="35" spans="1:10" ht="16.5" customHeight="1">
      <c r="A35" s="22" t="s">
        <v>32</v>
      </c>
      <c r="B35" s="23">
        <v>342</v>
      </c>
      <c r="C35" s="83">
        <f>'SOR 200 07'!C34+'PO SUM 07'!C34</f>
        <v>392.341</v>
      </c>
      <c r="D35" s="83">
        <f>'SOR 200 07'!D34+'PO SUM 07'!D34</f>
        <v>119592.489</v>
      </c>
      <c r="E35" s="83">
        <f>'SOR 200 07'!E34+'PO SUM 07'!E34</f>
        <v>7408.6630000000005</v>
      </c>
      <c r="F35" s="83">
        <f>'SOR 200 07'!F34+'PO SUM 07'!F34</f>
        <v>9183.542</v>
      </c>
      <c r="G35" s="83">
        <f>'SOR 200 07'!G34+'PO SUM 07'!G34</f>
        <v>33165.923</v>
      </c>
      <c r="H35" s="83">
        <f>'SOR 200 07'!H34+'PO SUM 07'!H34</f>
        <v>1050</v>
      </c>
      <c r="I35" s="83">
        <f>'SOR 200 07'!I34+'PO SUM 07'!I34</f>
        <v>170400.61700000003</v>
      </c>
      <c r="J35" s="84">
        <f t="shared" si="2"/>
        <v>170792.958</v>
      </c>
    </row>
    <row r="36" spans="1:10" ht="16.5" customHeight="1">
      <c r="A36" s="22" t="s">
        <v>67</v>
      </c>
      <c r="B36" s="23">
        <v>343</v>
      </c>
      <c r="C36" s="83">
        <f>'SOR 200 07'!C35+'PO SUM 07'!C35</f>
        <v>0</v>
      </c>
      <c r="D36" s="83">
        <f>'SOR 200 07'!D35+'PO SUM 07'!D35</f>
        <v>7819.579</v>
      </c>
      <c r="E36" s="83">
        <f>'SOR 200 07'!E35+'PO SUM 07'!E35</f>
        <v>1077.938</v>
      </c>
      <c r="F36" s="83">
        <f>'SOR 200 07'!F35+'PO SUM 07'!F35</f>
        <v>0</v>
      </c>
      <c r="G36" s="83">
        <f>'SOR 200 07'!G35+'PO SUM 07'!G35</f>
        <v>193.601</v>
      </c>
      <c r="H36" s="83">
        <f>'SOR 200 07'!H35+'PO SUM 07'!H35</f>
        <v>0</v>
      </c>
      <c r="I36" s="83">
        <f>'SOR 200 07'!I35+'PO SUM 07'!I35</f>
        <v>9091.117999999999</v>
      </c>
      <c r="J36" s="84">
        <f t="shared" si="2"/>
        <v>9091.117999999999</v>
      </c>
    </row>
    <row r="37" spans="1:10" ht="16.5" customHeight="1">
      <c r="A37" s="22" t="s">
        <v>56</v>
      </c>
      <c r="B37" s="23">
        <v>344</v>
      </c>
      <c r="C37" s="83">
        <f>'SOR 200 07'!C36+'PO SUM 07'!C36</f>
        <v>1010.302</v>
      </c>
      <c r="D37" s="83">
        <f>'SOR 200 07'!D36+'PO SUM 07'!D36</f>
        <v>1079025.117</v>
      </c>
      <c r="E37" s="83">
        <f>'SOR 200 07'!E36+'PO SUM 07'!E36</f>
        <v>8869.298</v>
      </c>
      <c r="F37" s="83">
        <f>'SOR 200 07'!F36+'PO SUM 07'!F36</f>
        <v>5662.280000000001</v>
      </c>
      <c r="G37" s="83">
        <f>'SOR 200 07'!G36+'PO SUM 07'!G36</f>
        <v>506789.06</v>
      </c>
      <c r="H37" s="83">
        <f>'SOR 200 07'!H36+'PO SUM 07'!H36</f>
        <v>1.2</v>
      </c>
      <c r="I37" s="83">
        <f>'SOR 200 07'!I36+'PO SUM 07'!I36</f>
        <v>1600346.9549999998</v>
      </c>
      <c r="J37" s="84">
        <f t="shared" si="2"/>
        <v>1601357.2569999998</v>
      </c>
    </row>
    <row r="38" spans="1:10" ht="16.5" customHeight="1">
      <c r="A38" s="22" t="s">
        <v>33</v>
      </c>
      <c r="B38" s="23">
        <v>351</v>
      </c>
      <c r="C38" s="83">
        <f>'SOR 200 07'!C37+'PO SUM 07'!C37</f>
        <v>11.019</v>
      </c>
      <c r="D38" s="83">
        <f>'SOR 200 07'!D37+'PO SUM 07'!D37</f>
        <v>0</v>
      </c>
      <c r="E38" s="83">
        <f>'SOR 200 07'!E37+'PO SUM 07'!E37</f>
        <v>2395.869</v>
      </c>
      <c r="F38" s="83">
        <f>'SOR 200 07'!F37+'PO SUM 07'!F37</f>
        <v>1813.93</v>
      </c>
      <c r="G38" s="83">
        <f>'SOR 200 07'!G37+'PO SUM 07'!G37</f>
        <v>660.03</v>
      </c>
      <c r="H38" s="83">
        <f>'SOR 200 07'!H37+'PO SUM 07'!H37</f>
        <v>0</v>
      </c>
      <c r="I38" s="83">
        <f>'SOR 200 07'!I37+'PO SUM 07'!I37</f>
        <v>4869.829</v>
      </c>
      <c r="J38" s="84">
        <f t="shared" si="2"/>
        <v>4880.848</v>
      </c>
    </row>
    <row r="39" spans="1:10" ht="16.5" customHeight="1">
      <c r="A39" s="22" t="s">
        <v>25</v>
      </c>
      <c r="B39" s="23">
        <v>361</v>
      </c>
      <c r="C39" s="83">
        <f>'SOR 200 07'!C38+'PO SUM 07'!C38</f>
        <v>0</v>
      </c>
      <c r="D39" s="83">
        <f>'SOR 200 07'!D38+'PO SUM 07'!D38</f>
        <v>0</v>
      </c>
      <c r="E39" s="83">
        <f>'SOR 200 07'!E38+'PO SUM 07'!E38</f>
        <v>3.512</v>
      </c>
      <c r="F39" s="83">
        <f>'SOR 200 07'!F38+'PO SUM 07'!F38</f>
        <v>0</v>
      </c>
      <c r="G39" s="83">
        <f>'SOR 200 07'!G38+'PO SUM 07'!G38</f>
        <v>61.1</v>
      </c>
      <c r="H39" s="83">
        <f>'SOR 200 07'!H38+'PO SUM 07'!H38</f>
        <v>0</v>
      </c>
      <c r="I39" s="83">
        <f>'SOR 200 07'!I38+'PO SUM 07'!I38</f>
        <v>64.612</v>
      </c>
      <c r="J39" s="84">
        <f t="shared" si="2"/>
        <v>64.612</v>
      </c>
    </row>
    <row r="40" spans="1:10" ht="16.5" customHeight="1">
      <c r="A40" s="22" t="s">
        <v>26</v>
      </c>
      <c r="B40" s="23">
        <v>371</v>
      </c>
      <c r="C40" s="83">
        <f>'SOR 200 07'!C39+'PO SUM 07'!C39</f>
        <v>4427.096</v>
      </c>
      <c r="D40" s="83">
        <f>'SOR 200 07'!D39+'PO SUM 07'!D39</f>
        <v>237320.522</v>
      </c>
      <c r="E40" s="83">
        <f>'SOR 200 07'!E39+'PO SUM 07'!E39</f>
        <v>58196.67</v>
      </c>
      <c r="F40" s="83">
        <f>'SOR 200 07'!F39+'PO SUM 07'!F39</f>
        <v>91462.885</v>
      </c>
      <c r="G40" s="83">
        <f>'SOR 200 07'!G39+'PO SUM 07'!G39</f>
        <v>694723.128</v>
      </c>
      <c r="H40" s="83">
        <f>'SOR 200 07'!H39+'PO SUM 07'!H39</f>
        <v>76.309</v>
      </c>
      <c r="I40" s="83">
        <f>'SOR 200 07'!I39+'PO SUM 07'!I39</f>
        <v>1081779.514</v>
      </c>
      <c r="J40" s="84">
        <f t="shared" si="2"/>
        <v>1086206.6099999999</v>
      </c>
    </row>
    <row r="41" spans="1:10" ht="16.5" customHeight="1">
      <c r="A41" s="22" t="s">
        <v>34</v>
      </c>
      <c r="B41" s="23">
        <v>372</v>
      </c>
      <c r="C41" s="83">
        <f>'SOR 200 07'!C40+'PO SUM 07'!C40</f>
        <v>38.925</v>
      </c>
      <c r="D41" s="83">
        <f>'SOR 200 07'!D40+'PO SUM 07'!D40</f>
        <v>162.455</v>
      </c>
      <c r="E41" s="83">
        <f>'SOR 200 07'!E40+'PO SUM 07'!E40</f>
        <v>5376.916</v>
      </c>
      <c r="F41" s="83">
        <f>'SOR 200 07'!F40+'PO SUM 07'!F40</f>
        <v>4980.023</v>
      </c>
      <c r="G41" s="83">
        <f>'SOR 200 07'!G40+'PO SUM 07'!G40</f>
        <v>0</v>
      </c>
      <c r="H41" s="83">
        <f>'SOR 200 07'!H40+'PO SUM 07'!H40</f>
        <v>19.509999999999998</v>
      </c>
      <c r="I41" s="83">
        <f>'SOR 200 07'!I40+'PO SUM 07'!I40</f>
        <v>10538.904</v>
      </c>
      <c r="J41" s="84">
        <f t="shared" si="2"/>
        <v>10577.829</v>
      </c>
    </row>
    <row r="42" spans="1:10" ht="16.5" customHeight="1">
      <c r="A42" s="22" t="s">
        <v>35</v>
      </c>
      <c r="B42" s="23">
        <v>381</v>
      </c>
      <c r="C42" s="83">
        <f>'SOR 200 07'!C41+'PO SUM 07'!C41</f>
        <v>0</v>
      </c>
      <c r="D42" s="83">
        <f>'SOR 200 07'!D41+'PO SUM 07'!D41</f>
        <v>0</v>
      </c>
      <c r="E42" s="83">
        <f>'SOR 200 07'!E41+'PO SUM 07'!E41</f>
        <v>0</v>
      </c>
      <c r="F42" s="83">
        <f>'SOR 200 07'!F41+'PO SUM 07'!F41</f>
        <v>0</v>
      </c>
      <c r="G42" s="83">
        <f>'SOR 200 07'!G41+'PO SUM 07'!G41</f>
        <v>0</v>
      </c>
      <c r="H42" s="83">
        <f>'SOR 200 07'!H41+'PO SUM 07'!H41</f>
        <v>0</v>
      </c>
      <c r="I42" s="83">
        <f>'SOR 200 07'!I41+'PO SUM 07'!I41</f>
        <v>0</v>
      </c>
      <c r="J42" s="84">
        <f t="shared" si="2"/>
        <v>0</v>
      </c>
    </row>
    <row r="43" spans="1:10" ht="16.5" customHeight="1">
      <c r="A43" s="22" t="s">
        <v>36</v>
      </c>
      <c r="B43" s="23">
        <v>391</v>
      </c>
      <c r="C43" s="83">
        <f>'SOR 200 07'!C42+'PO SUM 07'!C42</f>
        <v>1675.082</v>
      </c>
      <c r="D43" s="83">
        <f>'SOR 200 07'!D42+'PO SUM 07'!D42</f>
        <v>801912.46</v>
      </c>
      <c r="E43" s="83">
        <f>'SOR 200 07'!E42+'PO SUM 07'!E42</f>
        <v>1295032.387</v>
      </c>
      <c r="F43" s="83">
        <f>'SOR 200 07'!F42+'PO SUM 07'!F42</f>
        <v>31114.953</v>
      </c>
      <c r="G43" s="83">
        <f>'SOR 200 07'!G42+'PO SUM 07'!G42</f>
        <v>330825.914</v>
      </c>
      <c r="H43" s="83">
        <f>'SOR 200 07'!H42+'PO SUM 07'!H42</f>
        <v>21</v>
      </c>
      <c r="I43" s="83">
        <f>'SOR 200 07'!I42+'PO SUM 07'!I42</f>
        <v>2458906.714</v>
      </c>
      <c r="J43" s="84">
        <f t="shared" si="2"/>
        <v>2460581.796</v>
      </c>
    </row>
    <row r="44" spans="1:10" ht="16.5" customHeight="1" thickBot="1">
      <c r="A44" s="22"/>
      <c r="B44" s="23"/>
      <c r="C44" s="83" t="s">
        <v>11</v>
      </c>
      <c r="D44" s="25" t="s">
        <v>11</v>
      </c>
      <c r="E44" s="25" t="s">
        <v>11</v>
      </c>
      <c r="F44" s="25" t="s">
        <v>11</v>
      </c>
      <c r="G44" s="25" t="s">
        <v>11</v>
      </c>
      <c r="H44" s="25" t="s">
        <v>11</v>
      </c>
      <c r="I44" s="83" t="s">
        <v>11</v>
      </c>
      <c r="J44" s="84" t="s">
        <v>11</v>
      </c>
    </row>
    <row r="45" spans="1:11" s="14" customFormat="1" ht="16.5" customHeight="1" thickBot="1">
      <c r="A45" s="17" t="s">
        <v>37</v>
      </c>
      <c r="B45" s="18"/>
      <c r="C45" s="86">
        <f aca="true" t="shared" si="3" ref="C45:H45">SUM(C30:C44)</f>
        <v>50570.12300000001</v>
      </c>
      <c r="D45" s="86">
        <f t="shared" si="3"/>
        <v>5901558.602000001</v>
      </c>
      <c r="E45" s="86">
        <f t="shared" si="3"/>
        <v>1885235.8818</v>
      </c>
      <c r="F45" s="86">
        <f t="shared" si="3"/>
        <v>377661.64999999997</v>
      </c>
      <c r="G45" s="86">
        <f t="shared" si="3"/>
        <v>2441908.6109999996</v>
      </c>
      <c r="H45" s="86">
        <f t="shared" si="3"/>
        <v>1293.213</v>
      </c>
      <c r="I45" s="86">
        <f>SUM(I30:I44)</f>
        <v>10607657.9578</v>
      </c>
      <c r="J45" s="80">
        <f>I45+C45</f>
        <v>10658228.0808</v>
      </c>
      <c r="K45" s="87" t="s">
        <v>11</v>
      </c>
    </row>
    <row r="46" spans="1:10" ht="13.5" thickBot="1">
      <c r="A46" s="111"/>
      <c r="B46" s="112"/>
      <c r="C46" s="116"/>
      <c r="D46" s="116"/>
      <c r="E46" s="116"/>
      <c r="F46" s="116"/>
      <c r="G46" s="116"/>
      <c r="H46" s="116"/>
      <c r="I46" s="116"/>
      <c r="J46" s="116"/>
    </row>
    <row r="47" spans="1:10" s="117" customFormat="1" ht="13.5" thickBot="1">
      <c r="A47" s="118" t="s">
        <v>63</v>
      </c>
      <c r="B47" s="119"/>
      <c r="C47" s="120">
        <f>SUM(C9+C28-C45)</f>
        <v>1603441.5740000003</v>
      </c>
      <c r="D47" s="120">
        <f aca="true" t="shared" si="4" ref="D47:I47">SUM(D9+D28-D45)</f>
        <v>178909810.10999998</v>
      </c>
      <c r="E47" s="120">
        <f t="shared" si="4"/>
        <v>10333606.5932</v>
      </c>
      <c r="F47" s="120">
        <f t="shared" si="4"/>
        <v>5658449.829</v>
      </c>
      <c r="G47" s="120">
        <f t="shared" si="4"/>
        <v>52488342.496</v>
      </c>
      <c r="H47" s="120">
        <f t="shared" si="4"/>
        <v>676515.577</v>
      </c>
      <c r="I47" s="120">
        <f t="shared" si="4"/>
        <v>248066724.60519996</v>
      </c>
      <c r="J47" s="120">
        <f>SUM(J9+J28-J45)</f>
        <v>249670166.1792</v>
      </c>
    </row>
    <row r="48" spans="3:10" ht="12.75">
      <c r="C48" s="33"/>
      <c r="D48" s="33"/>
      <c r="E48" s="33"/>
      <c r="F48" s="33"/>
      <c r="G48" s="33"/>
      <c r="H48" s="33"/>
      <c r="I48" s="33"/>
      <c r="J48" s="33"/>
    </row>
    <row r="49" spans="3:10" ht="12.75">
      <c r="C49" s="33"/>
      <c r="D49" s="33"/>
      <c r="E49" s="33"/>
      <c r="F49" s="33"/>
      <c r="G49" s="33"/>
      <c r="H49" s="33"/>
      <c r="I49" s="33"/>
      <c r="J49" s="33"/>
    </row>
  </sheetData>
  <mergeCells count="2">
    <mergeCell ref="A2:J2"/>
    <mergeCell ref="A3:J3"/>
  </mergeCells>
  <printOptions/>
  <pageMargins left="1.09" right="0.75" top="0.88" bottom="1" header="0.4921259845" footer="0.4921259845"/>
  <pageSetup horizontalDpi="1200" verticalDpi="12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 Ševčiková</dc:creator>
  <cp:keywords/>
  <dc:description/>
  <cp:lastModifiedBy>INF</cp:lastModifiedBy>
  <cp:lastPrinted>2008-04-07T12:03:09Z</cp:lastPrinted>
  <dcterms:created xsi:type="dcterms:W3CDTF">2004-03-24T16:53:30Z</dcterms:created>
  <dcterms:modified xsi:type="dcterms:W3CDTF">2008-04-07T12:03:43Z</dcterms:modified>
  <cp:category/>
  <cp:version/>
  <cp:contentType/>
  <cp:contentStatus/>
</cp:coreProperties>
</file>