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000xz003436\Desktop\výsledky dofinancování\DOTACE\"/>
    </mc:Choice>
  </mc:AlternateContent>
  <bookViews>
    <workbookView xWindow="0" yWindow="120" windowWidth="19200" windowHeight="11625"/>
  </bookViews>
  <sheets>
    <sheet name="List1" sheetId="1" r:id="rId1"/>
  </sheets>
  <externalReferences>
    <externalReference r:id="rId2"/>
    <externalReference r:id="rId3"/>
  </externalReferences>
  <definedNames>
    <definedName name="_FilterDatabase_0" localSheetId="0">List1!$A$3:$M$426</definedName>
    <definedName name="_FilterDatabase_0_0" localSheetId="0">List1!$A$3:$M$426</definedName>
    <definedName name="_xlnm._FilterDatabase" localSheetId="0" hidden="1">List1!$A$2:$M$428</definedName>
    <definedName name="_xlnm.Print_Titles" localSheetId="0">List1!$2:$2</definedName>
  </definedNames>
  <calcPr calcId="152511"/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3" i="1"/>
  <c r="N4" i="1" l="1"/>
  <c r="O4" i="1" s="1"/>
  <c r="N5" i="1"/>
  <c r="O5" i="1" s="1"/>
  <c r="N6" i="1"/>
  <c r="O6" i="1" s="1"/>
  <c r="N7" i="1"/>
  <c r="O7" i="1" s="1"/>
  <c r="N8" i="1"/>
  <c r="O8" i="1" s="1"/>
  <c r="N9" i="1"/>
  <c r="O9" i="1" s="1"/>
  <c r="N10" i="1"/>
  <c r="O10" i="1" s="1"/>
  <c r="N11" i="1"/>
  <c r="O11" i="1" s="1"/>
  <c r="N12" i="1"/>
  <c r="O12" i="1" s="1"/>
  <c r="N13" i="1"/>
  <c r="O13" i="1" s="1"/>
  <c r="N14" i="1"/>
  <c r="O14" i="1" s="1"/>
  <c r="N15" i="1"/>
  <c r="O15" i="1" s="1"/>
  <c r="N16" i="1"/>
  <c r="O16" i="1" s="1"/>
  <c r="N17" i="1"/>
  <c r="O17" i="1" s="1"/>
  <c r="N18" i="1"/>
  <c r="O18" i="1" s="1"/>
  <c r="N19" i="1"/>
  <c r="O19" i="1" s="1"/>
  <c r="N20" i="1"/>
  <c r="O20" i="1" s="1"/>
  <c r="N21" i="1"/>
  <c r="O21" i="1" s="1"/>
  <c r="N22" i="1"/>
  <c r="O22" i="1" s="1"/>
  <c r="N23" i="1"/>
  <c r="O23" i="1" s="1"/>
  <c r="N24" i="1"/>
  <c r="O24" i="1" s="1"/>
  <c r="N25" i="1"/>
  <c r="O25" i="1" s="1"/>
  <c r="N26" i="1"/>
  <c r="O26" i="1" s="1"/>
  <c r="N27" i="1"/>
  <c r="O27" i="1" s="1"/>
  <c r="N28" i="1"/>
  <c r="O28" i="1" s="1"/>
  <c r="N29" i="1"/>
  <c r="O29" i="1" s="1"/>
  <c r="N30" i="1"/>
  <c r="O30" i="1" s="1"/>
  <c r="N31" i="1"/>
  <c r="O31" i="1" s="1"/>
  <c r="N32" i="1"/>
  <c r="O32" i="1" s="1"/>
  <c r="N33" i="1"/>
  <c r="O33" i="1" s="1"/>
  <c r="N34" i="1"/>
  <c r="O34" i="1" s="1"/>
  <c r="N35" i="1"/>
  <c r="O35" i="1" s="1"/>
  <c r="N36" i="1"/>
  <c r="O36" i="1" s="1"/>
  <c r="N37" i="1"/>
  <c r="O37" i="1" s="1"/>
  <c r="N38" i="1"/>
  <c r="O38" i="1" s="1"/>
  <c r="N39" i="1"/>
  <c r="O39" i="1" s="1"/>
  <c r="N40" i="1"/>
  <c r="O40" i="1" s="1"/>
  <c r="N41" i="1"/>
  <c r="O41" i="1" s="1"/>
  <c r="N42" i="1"/>
  <c r="O42" i="1" s="1"/>
  <c r="N43" i="1"/>
  <c r="O43" i="1" s="1"/>
  <c r="N44" i="1"/>
  <c r="O44" i="1" s="1"/>
  <c r="N45" i="1"/>
  <c r="O45" i="1" s="1"/>
  <c r="N46" i="1"/>
  <c r="O46" i="1" s="1"/>
  <c r="N47" i="1"/>
  <c r="O47" i="1" s="1"/>
  <c r="N48" i="1"/>
  <c r="O48" i="1" s="1"/>
  <c r="N49" i="1"/>
  <c r="O49" i="1" s="1"/>
  <c r="N50" i="1"/>
  <c r="O50" i="1" s="1"/>
  <c r="N51" i="1"/>
  <c r="O51" i="1" s="1"/>
  <c r="N52" i="1"/>
  <c r="O52" i="1" s="1"/>
  <c r="N53" i="1"/>
  <c r="O53" i="1" s="1"/>
  <c r="N54" i="1"/>
  <c r="O54" i="1" s="1"/>
  <c r="N55" i="1"/>
  <c r="O55" i="1" s="1"/>
  <c r="N56" i="1"/>
  <c r="O56" i="1" s="1"/>
  <c r="N57" i="1"/>
  <c r="O57" i="1" s="1"/>
  <c r="N58" i="1"/>
  <c r="O58" i="1" s="1"/>
  <c r="N59" i="1"/>
  <c r="O59" i="1" s="1"/>
  <c r="N60" i="1"/>
  <c r="O60" i="1" s="1"/>
  <c r="O61" i="1"/>
  <c r="N62" i="1"/>
  <c r="O62" i="1" s="1"/>
  <c r="N63" i="1"/>
  <c r="O63" i="1" s="1"/>
  <c r="N64" i="1"/>
  <c r="O64" i="1" s="1"/>
  <c r="N65" i="1"/>
  <c r="O65" i="1" s="1"/>
  <c r="N66" i="1"/>
  <c r="O66" i="1" s="1"/>
  <c r="N67" i="1"/>
  <c r="O67" i="1" s="1"/>
  <c r="N68" i="1"/>
  <c r="O68" i="1" s="1"/>
  <c r="N69" i="1"/>
  <c r="O69" i="1" s="1"/>
  <c r="N70" i="1"/>
  <c r="O70" i="1" s="1"/>
  <c r="N71" i="1"/>
  <c r="O71" i="1" s="1"/>
  <c r="N72" i="1"/>
  <c r="O72" i="1" s="1"/>
  <c r="N73" i="1"/>
  <c r="O73" i="1" s="1"/>
  <c r="N74" i="1"/>
  <c r="O74" i="1" s="1"/>
  <c r="N75" i="1"/>
  <c r="O75" i="1" s="1"/>
  <c r="N76" i="1"/>
  <c r="O76" i="1" s="1"/>
  <c r="N77" i="1"/>
  <c r="O77" i="1" s="1"/>
  <c r="N78" i="1"/>
  <c r="O78" i="1" s="1"/>
  <c r="N79" i="1"/>
  <c r="O79" i="1" s="1"/>
  <c r="N80" i="1"/>
  <c r="O80" i="1" s="1"/>
  <c r="N81" i="1"/>
  <c r="O81" i="1" s="1"/>
  <c r="N82" i="1"/>
  <c r="O82" i="1" s="1"/>
  <c r="N83" i="1"/>
  <c r="O83" i="1" s="1"/>
  <c r="N84" i="1"/>
  <c r="O84" i="1" s="1"/>
  <c r="N85" i="1"/>
  <c r="O85" i="1" s="1"/>
  <c r="N86" i="1"/>
  <c r="O86" i="1" s="1"/>
  <c r="N87" i="1"/>
  <c r="O87" i="1" s="1"/>
  <c r="N88" i="1"/>
  <c r="O88" i="1" s="1"/>
  <c r="N89" i="1"/>
  <c r="O89" i="1" s="1"/>
  <c r="N90" i="1"/>
  <c r="O90" i="1" s="1"/>
  <c r="N91" i="1"/>
  <c r="O91" i="1" s="1"/>
  <c r="N92" i="1"/>
  <c r="O92" i="1" s="1"/>
  <c r="N93" i="1"/>
  <c r="O93" i="1" s="1"/>
  <c r="N94" i="1"/>
  <c r="O94" i="1" s="1"/>
  <c r="N95" i="1"/>
  <c r="O95" i="1" s="1"/>
  <c r="N96" i="1"/>
  <c r="O96" i="1" s="1"/>
  <c r="N97" i="1"/>
  <c r="O97" i="1" s="1"/>
  <c r="N98" i="1"/>
  <c r="O98" i="1" s="1"/>
  <c r="N99" i="1"/>
  <c r="O99" i="1" s="1"/>
  <c r="N100" i="1"/>
  <c r="O100" i="1" s="1"/>
  <c r="N101" i="1"/>
  <c r="O101" i="1" s="1"/>
  <c r="N102" i="1"/>
  <c r="O102" i="1" s="1"/>
  <c r="N103" i="1"/>
  <c r="O103" i="1" s="1"/>
  <c r="N104" i="1"/>
  <c r="O104" i="1" s="1"/>
  <c r="N105" i="1"/>
  <c r="O105" i="1" s="1"/>
  <c r="N106" i="1"/>
  <c r="O106" i="1" s="1"/>
  <c r="N107" i="1"/>
  <c r="O107" i="1" s="1"/>
  <c r="N108" i="1"/>
  <c r="O108" i="1" s="1"/>
  <c r="N109" i="1"/>
  <c r="O109" i="1" s="1"/>
  <c r="N110" i="1"/>
  <c r="O110" i="1" s="1"/>
  <c r="N111" i="1"/>
  <c r="O111" i="1" s="1"/>
  <c r="N112" i="1"/>
  <c r="O112" i="1" s="1"/>
  <c r="N113" i="1"/>
  <c r="O113" i="1" s="1"/>
  <c r="N114" i="1"/>
  <c r="O114" i="1" s="1"/>
  <c r="N115" i="1"/>
  <c r="O115" i="1" s="1"/>
  <c r="N116" i="1"/>
  <c r="O116" i="1" s="1"/>
  <c r="N117" i="1"/>
  <c r="O117" i="1" s="1"/>
  <c r="N118" i="1"/>
  <c r="O118" i="1" s="1"/>
  <c r="N119" i="1"/>
  <c r="O119" i="1" s="1"/>
  <c r="N120" i="1"/>
  <c r="O120" i="1" s="1"/>
  <c r="N121" i="1"/>
  <c r="O121" i="1" s="1"/>
  <c r="N122" i="1"/>
  <c r="O122" i="1" s="1"/>
  <c r="N123" i="1"/>
  <c r="O123" i="1" s="1"/>
  <c r="N124" i="1"/>
  <c r="O124" i="1" s="1"/>
  <c r="N125" i="1"/>
  <c r="O125" i="1" s="1"/>
  <c r="N126" i="1"/>
  <c r="O126" i="1" s="1"/>
  <c r="N127" i="1"/>
  <c r="O127" i="1" s="1"/>
  <c r="N128" i="1"/>
  <c r="O128" i="1" s="1"/>
  <c r="N129" i="1"/>
  <c r="O129" i="1" s="1"/>
  <c r="N130" i="1"/>
  <c r="O130" i="1" s="1"/>
  <c r="N131" i="1"/>
  <c r="O131" i="1" s="1"/>
  <c r="N132" i="1"/>
  <c r="O132" i="1" s="1"/>
  <c r="N133" i="1"/>
  <c r="O133" i="1" s="1"/>
  <c r="N134" i="1"/>
  <c r="O134" i="1" s="1"/>
  <c r="N135" i="1"/>
  <c r="O135" i="1" s="1"/>
  <c r="N136" i="1"/>
  <c r="O136" i="1" s="1"/>
  <c r="N137" i="1"/>
  <c r="O137" i="1" s="1"/>
  <c r="N138" i="1"/>
  <c r="O138" i="1" s="1"/>
  <c r="N139" i="1"/>
  <c r="O139" i="1" s="1"/>
  <c r="N140" i="1"/>
  <c r="O140" i="1" s="1"/>
  <c r="N141" i="1"/>
  <c r="O141" i="1" s="1"/>
  <c r="N142" i="1"/>
  <c r="O142" i="1" s="1"/>
  <c r="N143" i="1"/>
  <c r="O143" i="1" s="1"/>
  <c r="N144" i="1"/>
  <c r="O144" i="1" s="1"/>
  <c r="N145" i="1"/>
  <c r="O145" i="1" s="1"/>
  <c r="N146" i="1"/>
  <c r="O146" i="1" s="1"/>
  <c r="N147" i="1"/>
  <c r="O147" i="1" s="1"/>
  <c r="N148" i="1"/>
  <c r="O148" i="1" s="1"/>
  <c r="N149" i="1"/>
  <c r="O149" i="1" s="1"/>
  <c r="N150" i="1"/>
  <c r="O150" i="1" s="1"/>
  <c r="N151" i="1"/>
  <c r="O151" i="1" s="1"/>
  <c r="N152" i="1"/>
  <c r="O152" i="1" s="1"/>
  <c r="N153" i="1"/>
  <c r="O153" i="1" s="1"/>
  <c r="N154" i="1"/>
  <c r="O154" i="1" s="1"/>
  <c r="N155" i="1"/>
  <c r="O155" i="1" s="1"/>
  <c r="N156" i="1"/>
  <c r="O156" i="1" s="1"/>
  <c r="N157" i="1"/>
  <c r="O157" i="1" s="1"/>
  <c r="N158" i="1"/>
  <c r="O158" i="1" s="1"/>
  <c r="N159" i="1"/>
  <c r="O159" i="1" s="1"/>
  <c r="N160" i="1"/>
  <c r="O160" i="1" s="1"/>
  <c r="N161" i="1"/>
  <c r="O161" i="1" s="1"/>
  <c r="N162" i="1"/>
  <c r="O162" i="1" s="1"/>
  <c r="N163" i="1"/>
  <c r="O163" i="1" s="1"/>
  <c r="N164" i="1"/>
  <c r="O164" i="1" s="1"/>
  <c r="N165" i="1"/>
  <c r="O165" i="1" s="1"/>
  <c r="N166" i="1"/>
  <c r="O166" i="1" s="1"/>
  <c r="N167" i="1"/>
  <c r="O167" i="1" s="1"/>
  <c r="N168" i="1"/>
  <c r="O168" i="1" s="1"/>
  <c r="N169" i="1"/>
  <c r="O169" i="1" s="1"/>
  <c r="N170" i="1"/>
  <c r="O170" i="1" s="1"/>
  <c r="N171" i="1"/>
  <c r="O171" i="1" s="1"/>
  <c r="N172" i="1"/>
  <c r="O172" i="1" s="1"/>
  <c r="N173" i="1"/>
  <c r="O173" i="1" s="1"/>
  <c r="N174" i="1"/>
  <c r="O174" i="1" s="1"/>
  <c r="N175" i="1"/>
  <c r="O175" i="1" s="1"/>
  <c r="N176" i="1"/>
  <c r="O176" i="1" s="1"/>
  <c r="N177" i="1"/>
  <c r="O177" i="1" s="1"/>
  <c r="N178" i="1"/>
  <c r="O178" i="1" s="1"/>
  <c r="N179" i="1"/>
  <c r="O179" i="1" s="1"/>
  <c r="N180" i="1"/>
  <c r="O180" i="1" s="1"/>
  <c r="N181" i="1"/>
  <c r="O181" i="1" s="1"/>
  <c r="N182" i="1"/>
  <c r="O182" i="1" s="1"/>
  <c r="N183" i="1"/>
  <c r="O183" i="1" s="1"/>
  <c r="N184" i="1"/>
  <c r="O184" i="1" s="1"/>
  <c r="N185" i="1"/>
  <c r="O185" i="1" s="1"/>
  <c r="N186" i="1"/>
  <c r="O186" i="1" s="1"/>
  <c r="N187" i="1"/>
  <c r="O187" i="1" s="1"/>
  <c r="N188" i="1"/>
  <c r="O188" i="1" s="1"/>
  <c r="N189" i="1"/>
  <c r="O189" i="1" s="1"/>
  <c r="N190" i="1"/>
  <c r="O190" i="1" s="1"/>
  <c r="N191" i="1"/>
  <c r="O191" i="1" s="1"/>
  <c r="N192" i="1"/>
  <c r="O192" i="1" s="1"/>
  <c r="N193" i="1"/>
  <c r="O193" i="1" s="1"/>
  <c r="N194" i="1"/>
  <c r="O194" i="1" s="1"/>
  <c r="N195" i="1"/>
  <c r="O195" i="1" s="1"/>
  <c r="N196" i="1"/>
  <c r="O196" i="1" s="1"/>
  <c r="N197" i="1"/>
  <c r="O197" i="1" s="1"/>
  <c r="N198" i="1"/>
  <c r="O198" i="1" s="1"/>
  <c r="N199" i="1"/>
  <c r="O199" i="1" s="1"/>
  <c r="N200" i="1"/>
  <c r="O200" i="1" s="1"/>
  <c r="N201" i="1"/>
  <c r="O201" i="1" s="1"/>
  <c r="N202" i="1"/>
  <c r="O202" i="1" s="1"/>
  <c r="N203" i="1"/>
  <c r="O203" i="1" s="1"/>
  <c r="N204" i="1"/>
  <c r="O204" i="1" s="1"/>
  <c r="N205" i="1"/>
  <c r="O205" i="1" s="1"/>
  <c r="N206" i="1"/>
  <c r="O206" i="1" s="1"/>
  <c r="N207" i="1"/>
  <c r="O207" i="1" s="1"/>
  <c r="N208" i="1"/>
  <c r="O208" i="1" s="1"/>
  <c r="N209" i="1"/>
  <c r="O209" i="1" s="1"/>
  <c r="N210" i="1"/>
  <c r="O210" i="1" s="1"/>
  <c r="N211" i="1"/>
  <c r="O211" i="1" s="1"/>
  <c r="N212" i="1"/>
  <c r="O212" i="1" s="1"/>
  <c r="N213" i="1"/>
  <c r="O213" i="1" s="1"/>
  <c r="N214" i="1"/>
  <c r="O214" i="1" s="1"/>
  <c r="N215" i="1"/>
  <c r="O215" i="1" s="1"/>
  <c r="N216" i="1"/>
  <c r="O216" i="1" s="1"/>
  <c r="N217" i="1"/>
  <c r="O217" i="1" s="1"/>
  <c r="N218" i="1"/>
  <c r="O218" i="1" s="1"/>
  <c r="N219" i="1"/>
  <c r="O219" i="1" s="1"/>
  <c r="N220" i="1"/>
  <c r="O220" i="1" s="1"/>
  <c r="N221" i="1"/>
  <c r="O221" i="1" s="1"/>
  <c r="N222" i="1"/>
  <c r="O222" i="1" s="1"/>
  <c r="N223" i="1"/>
  <c r="O223" i="1" s="1"/>
  <c r="N224" i="1"/>
  <c r="O224" i="1" s="1"/>
  <c r="N225" i="1"/>
  <c r="O225" i="1" s="1"/>
  <c r="N226" i="1"/>
  <c r="O226" i="1" s="1"/>
  <c r="N227" i="1"/>
  <c r="O227" i="1" s="1"/>
  <c r="N228" i="1"/>
  <c r="O228" i="1" s="1"/>
  <c r="N229" i="1"/>
  <c r="O229" i="1" s="1"/>
  <c r="N230" i="1"/>
  <c r="O230" i="1" s="1"/>
  <c r="N231" i="1"/>
  <c r="O231" i="1" s="1"/>
  <c r="N232" i="1"/>
  <c r="O232" i="1" s="1"/>
  <c r="N233" i="1"/>
  <c r="O233" i="1" s="1"/>
  <c r="N234" i="1"/>
  <c r="O234" i="1" s="1"/>
  <c r="N235" i="1"/>
  <c r="O235" i="1" s="1"/>
  <c r="N236" i="1"/>
  <c r="O236" i="1" s="1"/>
  <c r="N237" i="1"/>
  <c r="O237" i="1" s="1"/>
  <c r="N238" i="1"/>
  <c r="O238" i="1" s="1"/>
  <c r="N239" i="1"/>
  <c r="O239" i="1" s="1"/>
  <c r="N240" i="1"/>
  <c r="O240" i="1" s="1"/>
  <c r="N241" i="1"/>
  <c r="O241" i="1" s="1"/>
  <c r="N242" i="1"/>
  <c r="O242" i="1" s="1"/>
  <c r="N243" i="1"/>
  <c r="O243" i="1" s="1"/>
  <c r="N244" i="1"/>
  <c r="O244" i="1" s="1"/>
  <c r="N245" i="1"/>
  <c r="O245" i="1" s="1"/>
  <c r="N246" i="1"/>
  <c r="O246" i="1" s="1"/>
  <c r="N247" i="1"/>
  <c r="O247" i="1" s="1"/>
  <c r="N248" i="1"/>
  <c r="O248" i="1" s="1"/>
  <c r="N249" i="1"/>
  <c r="O249" i="1" s="1"/>
  <c r="N250" i="1"/>
  <c r="O250" i="1" s="1"/>
  <c r="N251" i="1"/>
  <c r="O251" i="1" s="1"/>
  <c r="N252" i="1"/>
  <c r="O252" i="1" s="1"/>
  <c r="N253" i="1"/>
  <c r="O253" i="1" s="1"/>
  <c r="N254" i="1"/>
  <c r="O254" i="1" s="1"/>
  <c r="N255" i="1"/>
  <c r="O255" i="1" s="1"/>
  <c r="N256" i="1"/>
  <c r="O256" i="1" s="1"/>
  <c r="N257" i="1"/>
  <c r="O257" i="1" s="1"/>
  <c r="N258" i="1"/>
  <c r="O258" i="1" s="1"/>
  <c r="N259" i="1"/>
  <c r="O259" i="1" s="1"/>
  <c r="N260" i="1"/>
  <c r="O260" i="1" s="1"/>
  <c r="N261" i="1"/>
  <c r="O261" i="1" s="1"/>
  <c r="N262" i="1"/>
  <c r="O262" i="1" s="1"/>
  <c r="N263" i="1"/>
  <c r="O263" i="1" s="1"/>
  <c r="N264" i="1"/>
  <c r="O264" i="1" s="1"/>
  <c r="N265" i="1"/>
  <c r="O265" i="1" s="1"/>
  <c r="N266" i="1"/>
  <c r="O266" i="1" s="1"/>
  <c r="N267" i="1"/>
  <c r="O267" i="1" s="1"/>
  <c r="N268" i="1"/>
  <c r="O268" i="1" s="1"/>
  <c r="N269" i="1"/>
  <c r="O269" i="1" s="1"/>
  <c r="N270" i="1"/>
  <c r="O270" i="1" s="1"/>
  <c r="N271" i="1"/>
  <c r="O271" i="1" s="1"/>
  <c r="N272" i="1"/>
  <c r="O272" i="1" s="1"/>
  <c r="N273" i="1"/>
  <c r="O273" i="1" s="1"/>
  <c r="N274" i="1"/>
  <c r="O274" i="1" s="1"/>
  <c r="N275" i="1"/>
  <c r="O275" i="1" s="1"/>
  <c r="N276" i="1"/>
  <c r="O276" i="1" s="1"/>
  <c r="N277" i="1"/>
  <c r="O277" i="1" s="1"/>
  <c r="N278" i="1"/>
  <c r="O278" i="1" s="1"/>
  <c r="N279" i="1"/>
  <c r="O279" i="1" s="1"/>
  <c r="N280" i="1"/>
  <c r="O280" i="1" s="1"/>
  <c r="N281" i="1"/>
  <c r="O281" i="1" s="1"/>
  <c r="N282" i="1"/>
  <c r="O282" i="1" s="1"/>
  <c r="N283" i="1"/>
  <c r="O283" i="1" s="1"/>
  <c r="N284" i="1"/>
  <c r="O284" i="1" s="1"/>
  <c r="N285" i="1"/>
  <c r="O285" i="1" s="1"/>
  <c r="N286" i="1"/>
  <c r="O286" i="1" s="1"/>
  <c r="N287" i="1"/>
  <c r="O287" i="1" s="1"/>
  <c r="N288" i="1"/>
  <c r="O288" i="1" s="1"/>
  <c r="N289" i="1"/>
  <c r="O289" i="1" s="1"/>
  <c r="N290" i="1"/>
  <c r="O290" i="1" s="1"/>
  <c r="N291" i="1"/>
  <c r="O291" i="1" s="1"/>
  <c r="N292" i="1"/>
  <c r="O292" i="1" s="1"/>
  <c r="N293" i="1"/>
  <c r="O293" i="1" s="1"/>
  <c r="N294" i="1"/>
  <c r="O294" i="1" s="1"/>
  <c r="N295" i="1"/>
  <c r="O295" i="1" s="1"/>
  <c r="N296" i="1"/>
  <c r="O296" i="1" s="1"/>
  <c r="N297" i="1"/>
  <c r="O297" i="1" s="1"/>
  <c r="N298" i="1"/>
  <c r="O298" i="1" s="1"/>
  <c r="N299" i="1"/>
  <c r="O299" i="1" s="1"/>
  <c r="N300" i="1"/>
  <c r="O300" i="1" s="1"/>
  <c r="N301" i="1"/>
  <c r="O301" i="1" s="1"/>
  <c r="N302" i="1"/>
  <c r="O302" i="1" s="1"/>
  <c r="N303" i="1"/>
  <c r="O303" i="1" s="1"/>
  <c r="N304" i="1"/>
  <c r="O304" i="1" s="1"/>
  <c r="N305" i="1"/>
  <c r="O305" i="1" s="1"/>
  <c r="N306" i="1"/>
  <c r="O306" i="1" s="1"/>
  <c r="N307" i="1"/>
  <c r="O307" i="1" s="1"/>
  <c r="N308" i="1"/>
  <c r="O308" i="1" s="1"/>
  <c r="N309" i="1"/>
  <c r="O309" i="1" s="1"/>
  <c r="N310" i="1"/>
  <c r="O310" i="1" s="1"/>
  <c r="N311" i="1"/>
  <c r="O311" i="1" s="1"/>
  <c r="N312" i="1"/>
  <c r="O312" i="1" s="1"/>
  <c r="N313" i="1"/>
  <c r="O313" i="1" s="1"/>
  <c r="N314" i="1"/>
  <c r="O314" i="1" s="1"/>
  <c r="N315" i="1"/>
  <c r="O315" i="1" s="1"/>
  <c r="N316" i="1"/>
  <c r="O316" i="1" s="1"/>
  <c r="N317" i="1"/>
  <c r="O317" i="1" s="1"/>
  <c r="N318" i="1"/>
  <c r="O318" i="1" s="1"/>
  <c r="N319" i="1"/>
  <c r="O319" i="1" s="1"/>
  <c r="N320" i="1"/>
  <c r="O320" i="1" s="1"/>
  <c r="N321" i="1"/>
  <c r="O321" i="1" s="1"/>
  <c r="N322" i="1"/>
  <c r="O322" i="1" s="1"/>
  <c r="N323" i="1"/>
  <c r="O323" i="1" s="1"/>
  <c r="N324" i="1"/>
  <c r="O324" i="1" s="1"/>
  <c r="N325" i="1"/>
  <c r="O325" i="1" s="1"/>
  <c r="N326" i="1"/>
  <c r="O326" i="1" s="1"/>
  <c r="N327" i="1"/>
  <c r="O327" i="1" s="1"/>
  <c r="N328" i="1"/>
  <c r="O328" i="1" s="1"/>
  <c r="N329" i="1"/>
  <c r="O329" i="1" s="1"/>
  <c r="N330" i="1"/>
  <c r="O330" i="1" s="1"/>
  <c r="N331" i="1"/>
  <c r="O331" i="1" s="1"/>
  <c r="N332" i="1"/>
  <c r="O332" i="1" s="1"/>
  <c r="N333" i="1"/>
  <c r="O333" i="1" s="1"/>
  <c r="N334" i="1"/>
  <c r="O334" i="1" s="1"/>
  <c r="N335" i="1"/>
  <c r="O335" i="1" s="1"/>
  <c r="N336" i="1"/>
  <c r="O336" i="1" s="1"/>
  <c r="N337" i="1"/>
  <c r="O337" i="1" s="1"/>
  <c r="N338" i="1"/>
  <c r="O338" i="1" s="1"/>
  <c r="N339" i="1"/>
  <c r="O339" i="1" s="1"/>
  <c r="N340" i="1"/>
  <c r="O340" i="1" s="1"/>
  <c r="N341" i="1"/>
  <c r="O341" i="1" s="1"/>
  <c r="N342" i="1"/>
  <c r="O342" i="1" s="1"/>
  <c r="N343" i="1"/>
  <c r="O343" i="1" s="1"/>
  <c r="N344" i="1"/>
  <c r="O344" i="1" s="1"/>
  <c r="N345" i="1"/>
  <c r="O345" i="1" s="1"/>
  <c r="N346" i="1"/>
  <c r="O346" i="1" s="1"/>
  <c r="N347" i="1"/>
  <c r="O347" i="1" s="1"/>
  <c r="N348" i="1"/>
  <c r="O348" i="1" s="1"/>
  <c r="N349" i="1"/>
  <c r="O349" i="1" s="1"/>
  <c r="N350" i="1"/>
  <c r="O350" i="1" s="1"/>
  <c r="N351" i="1"/>
  <c r="O351" i="1" s="1"/>
  <c r="N352" i="1"/>
  <c r="O352" i="1" s="1"/>
  <c r="N353" i="1"/>
  <c r="O353" i="1" s="1"/>
  <c r="N354" i="1"/>
  <c r="O354" i="1" s="1"/>
  <c r="N355" i="1"/>
  <c r="O355" i="1" s="1"/>
  <c r="N356" i="1"/>
  <c r="O356" i="1" s="1"/>
  <c r="N357" i="1"/>
  <c r="O357" i="1" s="1"/>
  <c r="N358" i="1"/>
  <c r="O358" i="1" s="1"/>
  <c r="N359" i="1"/>
  <c r="O359" i="1" s="1"/>
  <c r="N360" i="1"/>
  <c r="O360" i="1" s="1"/>
  <c r="N361" i="1"/>
  <c r="O361" i="1" s="1"/>
  <c r="N362" i="1"/>
  <c r="O362" i="1" s="1"/>
  <c r="N363" i="1"/>
  <c r="O363" i="1" s="1"/>
  <c r="N364" i="1"/>
  <c r="O364" i="1" s="1"/>
  <c r="N365" i="1"/>
  <c r="O365" i="1" s="1"/>
  <c r="N366" i="1"/>
  <c r="O366" i="1" s="1"/>
  <c r="N367" i="1"/>
  <c r="O367" i="1" s="1"/>
  <c r="N368" i="1"/>
  <c r="O368" i="1" s="1"/>
  <c r="N369" i="1"/>
  <c r="O369" i="1" s="1"/>
  <c r="N370" i="1"/>
  <c r="O370" i="1" s="1"/>
  <c r="N371" i="1"/>
  <c r="O371" i="1" s="1"/>
  <c r="N372" i="1"/>
  <c r="O372" i="1" s="1"/>
  <c r="N373" i="1"/>
  <c r="O373" i="1" s="1"/>
  <c r="N375" i="1"/>
  <c r="O375" i="1" s="1"/>
  <c r="N376" i="1"/>
  <c r="O376" i="1" s="1"/>
  <c r="N377" i="1"/>
  <c r="O377" i="1" s="1"/>
  <c r="N378" i="1"/>
  <c r="O378" i="1" s="1"/>
  <c r="N379" i="1"/>
  <c r="O379" i="1" s="1"/>
  <c r="N380" i="1"/>
  <c r="O380" i="1" s="1"/>
  <c r="N381" i="1"/>
  <c r="O381" i="1" s="1"/>
  <c r="N382" i="1"/>
  <c r="O382" i="1" s="1"/>
  <c r="N383" i="1"/>
  <c r="O383" i="1" s="1"/>
  <c r="N384" i="1"/>
  <c r="O384" i="1" s="1"/>
  <c r="N385" i="1"/>
  <c r="O385" i="1" s="1"/>
  <c r="N386" i="1"/>
  <c r="O386" i="1" s="1"/>
  <c r="N387" i="1"/>
  <c r="O387" i="1" s="1"/>
  <c r="N388" i="1"/>
  <c r="O388" i="1" s="1"/>
  <c r="N389" i="1"/>
  <c r="O389" i="1" s="1"/>
  <c r="N390" i="1"/>
  <c r="O390" i="1" s="1"/>
  <c r="N391" i="1"/>
  <c r="O391" i="1" s="1"/>
  <c r="N392" i="1"/>
  <c r="O392" i="1" s="1"/>
  <c r="N393" i="1"/>
  <c r="O393" i="1" s="1"/>
  <c r="N394" i="1"/>
  <c r="O394" i="1" s="1"/>
  <c r="N395" i="1"/>
  <c r="O395" i="1" s="1"/>
  <c r="N396" i="1"/>
  <c r="O396" i="1" s="1"/>
  <c r="N397" i="1"/>
  <c r="O397" i="1" s="1"/>
  <c r="N398" i="1"/>
  <c r="O398" i="1" s="1"/>
  <c r="N399" i="1"/>
  <c r="O399" i="1" s="1"/>
  <c r="N400" i="1"/>
  <c r="O400" i="1" s="1"/>
  <c r="N401" i="1"/>
  <c r="O401" i="1" s="1"/>
  <c r="N402" i="1"/>
  <c r="O402" i="1" s="1"/>
  <c r="N403" i="1"/>
  <c r="O403" i="1" s="1"/>
  <c r="N404" i="1"/>
  <c r="O404" i="1" s="1"/>
  <c r="N405" i="1"/>
  <c r="O405" i="1" s="1"/>
  <c r="N406" i="1"/>
  <c r="O406" i="1" s="1"/>
  <c r="N407" i="1"/>
  <c r="O407" i="1" s="1"/>
  <c r="N408" i="1"/>
  <c r="O408" i="1" s="1"/>
  <c r="N409" i="1"/>
  <c r="O409" i="1" s="1"/>
  <c r="N410" i="1"/>
  <c r="O410" i="1" s="1"/>
  <c r="N411" i="1"/>
  <c r="O411" i="1" s="1"/>
  <c r="N412" i="1"/>
  <c r="O412" i="1" s="1"/>
  <c r="N413" i="1"/>
  <c r="O413" i="1" s="1"/>
  <c r="N414" i="1"/>
  <c r="O414" i="1" s="1"/>
  <c r="N415" i="1"/>
  <c r="O415" i="1" s="1"/>
  <c r="N416" i="1"/>
  <c r="O416" i="1" s="1"/>
  <c r="N417" i="1"/>
  <c r="O417" i="1" s="1"/>
  <c r="N418" i="1"/>
  <c r="O418" i="1" s="1"/>
  <c r="N419" i="1"/>
  <c r="O419" i="1" s="1"/>
  <c r="N420" i="1"/>
  <c r="O420" i="1" s="1"/>
  <c r="N421" i="1"/>
  <c r="O421" i="1" s="1"/>
  <c r="N422" i="1"/>
  <c r="O422" i="1" s="1"/>
  <c r="N423" i="1"/>
  <c r="O423" i="1" s="1"/>
  <c r="N424" i="1"/>
  <c r="O424" i="1" s="1"/>
  <c r="N425" i="1"/>
  <c r="O425" i="1" s="1"/>
  <c r="N426" i="1"/>
  <c r="O426" i="1" s="1"/>
  <c r="N3" i="1"/>
  <c r="N427" i="1" l="1"/>
  <c r="O3" i="1"/>
  <c r="O427" i="1" s="1"/>
  <c r="J427" i="1"/>
  <c r="I427" i="1" l="1"/>
  <c r="K427" i="1" l="1"/>
</calcChain>
</file>

<file path=xl/sharedStrings.xml><?xml version="1.0" encoding="utf-8"?>
<sst xmlns="http://schemas.openxmlformats.org/spreadsheetml/2006/main" count="1898" uniqueCount="594">
  <si>
    <t>Název</t>
  </si>
  <si>
    <t>IČ</t>
  </si>
  <si>
    <t>Druh služby</t>
  </si>
  <si>
    <t>Název služby</t>
  </si>
  <si>
    <t>A DOMA z.s.</t>
  </si>
  <si>
    <t>osobní asistence</t>
  </si>
  <si>
    <t>Osobní asistence Čtyřlístek</t>
  </si>
  <si>
    <t>H</t>
  </si>
  <si>
    <t>AC Facility, s.r.o.</t>
  </si>
  <si>
    <t>domovy se zvláštním režimem</t>
  </si>
  <si>
    <t>AC Facility s.r.o.</t>
  </si>
  <si>
    <t>L</t>
  </si>
  <si>
    <t>ACORUS, z.ú.</t>
  </si>
  <si>
    <t>krizová pomoc</t>
  </si>
  <si>
    <t>ACORUS - krizová pomoc</t>
  </si>
  <si>
    <t>odborné sociální poradenství</t>
  </si>
  <si>
    <t>ACORUS - poradna pro osoby ohrožené domácím násilím</t>
  </si>
  <si>
    <t>ÚV</t>
  </si>
  <si>
    <t>azylové domy</t>
  </si>
  <si>
    <t>ACORUS - azylový dům</t>
  </si>
  <si>
    <t>Akord, Organizační jednotka - DENNÍ STACIONÁŘ</t>
  </si>
  <si>
    <t>denní stacionáře</t>
  </si>
  <si>
    <t>Denní stacionář AKORD</t>
  </si>
  <si>
    <t>Alzheimercentrum Filipov o.p.s.</t>
  </si>
  <si>
    <t>Alzheimercentrum Prácheň o.p.s.</t>
  </si>
  <si>
    <t>domovy pro osoby se zdravotním postižením</t>
  </si>
  <si>
    <t>Alzheimercentrum Průhonice, z.ú.</t>
  </si>
  <si>
    <t>Alzheimercentrum Průhonice z.ú.</t>
  </si>
  <si>
    <t>Alzheimercentrum Zlosyň o.p.s.</t>
  </si>
  <si>
    <t>Anima - terapie, z.ú.</t>
  </si>
  <si>
    <t>Poradna pro rodiny se závislostí</t>
  </si>
  <si>
    <t>Arcidiecézní charita Praha</t>
  </si>
  <si>
    <t>Denní stacionář pro seniory</t>
  </si>
  <si>
    <t>Dům Gloria - azylový dům pro ženy a matky s dětmi</t>
  </si>
  <si>
    <t>pečovatelská služba</t>
  </si>
  <si>
    <t>Pečovatelská služba</t>
  </si>
  <si>
    <t>sociální rehabilitace</t>
  </si>
  <si>
    <t>Dům Fatima - centrum pro tělesně postižené</t>
  </si>
  <si>
    <t>Azylový dům sv. Terezie - Poradna pro lidi v tísni</t>
  </si>
  <si>
    <t>noclehárny</t>
  </si>
  <si>
    <t>Azylový dům sv. Terezie - noclehárny</t>
  </si>
  <si>
    <t>Domov se zvláštním režimem</t>
  </si>
  <si>
    <t>Azylový dům sv. Terezie - Azylové domy</t>
  </si>
  <si>
    <t>terénní programy</t>
  </si>
  <si>
    <t>ADCH Praha- terénní program</t>
  </si>
  <si>
    <t>nízkoprahová denní centra</t>
  </si>
  <si>
    <t>Azylový dům sv. Terezie - nízkoprahové denní centrum</t>
  </si>
  <si>
    <t>Poradna pro migranty a uprchlíky</t>
  </si>
  <si>
    <t>Agentura asistenční služby pro lidi s tělesným postižením</t>
  </si>
  <si>
    <t>domovy pro seniory</t>
  </si>
  <si>
    <t>Domov pro seniory kardinála Berana</t>
  </si>
  <si>
    <t>Armáda spásy v ČR, z.s.</t>
  </si>
  <si>
    <t>Centrum sociálních služeb Bohuslava Bureše - nízkoprahové denní centrum</t>
  </si>
  <si>
    <t>Centrum sociálních služeb Bohuslava Bureše - noclehárna</t>
  </si>
  <si>
    <t>Centrum sociálních služeb Bohuslava Bureše - azylový dům</t>
  </si>
  <si>
    <t>Centrum sociální služeb Lidická - Sociální rehabilitace</t>
  </si>
  <si>
    <t>Centrum sociálních služeb Lidická - terénní programy</t>
  </si>
  <si>
    <t>Asistence, o.p.s.</t>
  </si>
  <si>
    <t>Podporované zaměstnávání a Tranzitní program</t>
  </si>
  <si>
    <t>Baobab z.s.</t>
  </si>
  <si>
    <t>Student</t>
  </si>
  <si>
    <t>Aktivizace a rozvoj sociálních dovedností (arteterapeutický ateliér)</t>
  </si>
  <si>
    <t>Centrum sociálně rehabilitačních služeb</t>
  </si>
  <si>
    <t>Bílý kruh bezpečí, z.s.</t>
  </si>
  <si>
    <t>Poradna Bílého kruhu bezpečí, Praha</t>
  </si>
  <si>
    <t>BONA, o.p.s.</t>
  </si>
  <si>
    <t>chráněné bydlení</t>
  </si>
  <si>
    <t>Chráněné bydlení</t>
  </si>
  <si>
    <t>podpora samostatného bydlení</t>
  </si>
  <si>
    <t>Podpora samostatného bydlení</t>
  </si>
  <si>
    <t>Sociální rehabilitace</t>
  </si>
  <si>
    <t>Centrin CZ s.r.o.</t>
  </si>
  <si>
    <t>Centrin</t>
  </si>
  <si>
    <t>Centrum ALMA, o.p.s.</t>
  </si>
  <si>
    <t>služby následné péče</t>
  </si>
  <si>
    <t>Poradna ALMA</t>
  </si>
  <si>
    <t>Centrum Anabell, z. s.</t>
  </si>
  <si>
    <t>Odborné sociální poradenství v KCA Praha</t>
  </si>
  <si>
    <t>Centrum MARTIN o.p.s.</t>
  </si>
  <si>
    <t>Vzdělání a praxe pro vstup na trh práce pro osoby s mentálním postižením</t>
  </si>
  <si>
    <t>sociálně terapeutické dílny</t>
  </si>
  <si>
    <t>Sociálně terapeutická dílna - Café MARTIN</t>
  </si>
  <si>
    <t>Centrum pro integraci cizinců</t>
  </si>
  <si>
    <t>Perspektiva - sociální rehabilitace pro migranty</t>
  </si>
  <si>
    <t>Centrum pro neslyšící a nedoslýchavé pro Prahu a Středočeský kraj, o.p.s.</t>
  </si>
  <si>
    <t>tlumočnické služby</t>
  </si>
  <si>
    <t>Tlumočnické služby Centrum pro neslyšící a nedoslýchavé</t>
  </si>
  <si>
    <t>sociálně aktivizační služby pro seniory a osoby se zdravotním postižením</t>
  </si>
  <si>
    <t>SAS pro neslyšící Praha Modřany-Centrum pro neslyšící a nedoslýchavé pro Prahu a Středočeský kraj</t>
  </si>
  <si>
    <t>Centrum sociálně zdravotních služeb</t>
  </si>
  <si>
    <t>AT linka a AT poradna</t>
  </si>
  <si>
    <t>nízkoprahová zařízení pro děti a mládež</t>
  </si>
  <si>
    <t>Klub 17</t>
  </si>
  <si>
    <t>Centrum sociální a ošetřovatelské pomoci Praha 15</t>
  </si>
  <si>
    <t>Odborné sociální poradenství</t>
  </si>
  <si>
    <t>odlehčovací služby</t>
  </si>
  <si>
    <t>Odlehčovací služby</t>
  </si>
  <si>
    <t>Centrum sociální a ošetřovatelské pomoci Praha 5</t>
  </si>
  <si>
    <t>Dům sociálních služeb Na Neklance</t>
  </si>
  <si>
    <t>Centrum sociální a ošetřovatelské pomoci v Praze 10, příspěvková organizace</t>
  </si>
  <si>
    <t>Domov pro seniory Zvonková</t>
  </si>
  <si>
    <t>Domov pro seniory Vršovický zámeček</t>
  </si>
  <si>
    <t>Domov se zvláštním režimem Vršovický zámeček</t>
  </si>
  <si>
    <t>Domov seniorů U vršovického nádraží 1547/5</t>
  </si>
  <si>
    <t>Domov se zvláštním režimem Zvonková</t>
  </si>
  <si>
    <t>Odlehčovací služby U vršovického nádraží</t>
  </si>
  <si>
    <t>Odlehčovací služby Vršovický zámeček</t>
  </si>
  <si>
    <t>Odlehčovací služby Zvonková</t>
  </si>
  <si>
    <t>Centrum sociálních služeb Hvozdy, o.p.s.</t>
  </si>
  <si>
    <t>týdenní stacionáře</t>
  </si>
  <si>
    <t>Týdenní stacionář</t>
  </si>
  <si>
    <t>Centrum sociálních služeb Nebušice</t>
  </si>
  <si>
    <t>Terénní pečovatelská služba</t>
  </si>
  <si>
    <t>Pobytové odlehčovací služby</t>
  </si>
  <si>
    <t>Centrum sociálních služeb Praha</t>
  </si>
  <si>
    <t>Azylový dům Michle</t>
  </si>
  <si>
    <t>Azylový dům pro ženy</t>
  </si>
  <si>
    <t>Azylový dům Šromova</t>
  </si>
  <si>
    <t>Centrum sociálních služeb Praha - terénní programy</t>
  </si>
  <si>
    <t>Loď Hermes - noclehárna</t>
  </si>
  <si>
    <t>Azylový dům s ošetřovatelskou službou</t>
  </si>
  <si>
    <t>Azylový dům Skloněná</t>
  </si>
  <si>
    <t>Informační a poradenské centrum Kontakt</t>
  </si>
  <si>
    <t>intervenční centra</t>
  </si>
  <si>
    <t>Intervenční centrum - Intervenční centra</t>
  </si>
  <si>
    <t>Resocializační a reintegrační programy</t>
  </si>
  <si>
    <t>Poradna pro rodinu, manželství a mezilidské vztahy</t>
  </si>
  <si>
    <t>Azylový dům pro matky s dětmi</t>
  </si>
  <si>
    <t>telefonická krizová pomoc</t>
  </si>
  <si>
    <t>Pražská linka důvěry</t>
  </si>
  <si>
    <t>Triangl - centrum pro rodinu</t>
  </si>
  <si>
    <t>Sociálně právní poradna Centrum</t>
  </si>
  <si>
    <t>Centrum sociálních služeb Praha 2</t>
  </si>
  <si>
    <t>Domov pro seniory Máchova</t>
  </si>
  <si>
    <t>Denní stacionář</t>
  </si>
  <si>
    <t>Pobytová odlehčovací služba</t>
  </si>
  <si>
    <t>Domov pro seniory Jana Masaryka</t>
  </si>
  <si>
    <t>Cesta domů, z.ú.</t>
  </si>
  <si>
    <t>Odlehčovací služby Cesty domů</t>
  </si>
  <si>
    <t>Cestou necestou, z.s.</t>
  </si>
  <si>
    <t>sociálně aktivizační služby pro rodiny s dětmi</t>
  </si>
  <si>
    <t>Psychosociální podpora pro rodinu</t>
  </si>
  <si>
    <t>Česká alzheimerovská společnost, o.p.s.</t>
  </si>
  <si>
    <t>Respitní péče ČALS</t>
  </si>
  <si>
    <t>Konzultace České alzheimerovské společnosti</t>
  </si>
  <si>
    <t>Česká společnost pro duševní zdraví</t>
  </si>
  <si>
    <t>Psychosociální služby pro duševně nemocné občany a lidi v závažné psychické krizi</t>
  </si>
  <si>
    <t>Česká unie neslyšících</t>
  </si>
  <si>
    <t>CSS ČUN Praha SAS</t>
  </si>
  <si>
    <t>Tlumočnická služba ČUN</t>
  </si>
  <si>
    <t>Člověk v tísni, o.p.s.</t>
  </si>
  <si>
    <t>Odborné sociální poradenství Praha</t>
  </si>
  <si>
    <t>Terénní sociální práce Praha</t>
  </si>
  <si>
    <t>Člověk zpět k člověku</t>
  </si>
  <si>
    <t>Dům domácí péče</t>
  </si>
  <si>
    <t>Denní psychoterapeutické sanatorium Ondřejov s.r.o.</t>
  </si>
  <si>
    <t>Chráněný byt pro duševně nemocné muže a ženy</t>
  </si>
  <si>
    <t>Dětské centrum Paprsek</t>
  </si>
  <si>
    <t>DC Paprsek - Domov Červený Vrch</t>
  </si>
  <si>
    <t>Středisko Lahovice - chráněné bydlení</t>
  </si>
  <si>
    <t>Středisko Hloubětín - denní stacionář</t>
  </si>
  <si>
    <t>Dětské krizové centrum, z.ú.</t>
  </si>
  <si>
    <t>Dětské krizové centrum - Krizová pomoc dětem týraným, zneužívaným (syn CAN), jinak ohroženým - a jejich rodinám</t>
  </si>
  <si>
    <t>Dětské krizové centrum - Komplexní interdisciplinární péče o děti z dysfunkčních rodin a o děti a jejich rodiny v závažných životních situacích</t>
  </si>
  <si>
    <t>Diakonie Církve bratrské</t>
  </si>
  <si>
    <t>centra denních služeb</t>
  </si>
  <si>
    <t>Centrum denních služeb Černý Most</t>
  </si>
  <si>
    <t>Chráněné bydlení Černý Most</t>
  </si>
  <si>
    <t>Bethesda - domov pro seniory</t>
  </si>
  <si>
    <t>Chráněné bydlení na Xaverově</t>
  </si>
  <si>
    <t>Osobní asistence Černý Most</t>
  </si>
  <si>
    <t>Diakonie ČCE - Středisko křesťanské pomoci v Praze</t>
  </si>
  <si>
    <t>Pečovatelská služba Ďáblice - Diakonie ČCE - SKP v Praze</t>
  </si>
  <si>
    <t>Azylový dům pro matky s dětmi - Diakonie ČCE - SKP v Praze</t>
  </si>
  <si>
    <t>Pečovatelská služba Vinohrady-Vršovice - Diakonie ČCE - SKP v Praze</t>
  </si>
  <si>
    <t>SOS centrum - Diakonie ČCE - SKP v Praze</t>
  </si>
  <si>
    <t>Následná péče Dobroduš - Diakonie ČCE - SKP v Praze</t>
  </si>
  <si>
    <t>Pečovatelská služba Klamovka - Diakonie ČCE - SKP v Praze</t>
  </si>
  <si>
    <t>Terénní sociální práce v ohrožených rodinách - Diakonie ČCE - SKP v Praze</t>
  </si>
  <si>
    <t>Diakonie ČCE - středisko Praha</t>
  </si>
  <si>
    <t>raná péče</t>
  </si>
  <si>
    <t>Raná péče</t>
  </si>
  <si>
    <t>Odlehčovací služba</t>
  </si>
  <si>
    <t>Sociálně terapeutická dílna</t>
  </si>
  <si>
    <t>Denní stacionář Ratolest</t>
  </si>
  <si>
    <t>Diakonie ČCE - středisko Zvonek v Praze 4</t>
  </si>
  <si>
    <t>Domov pro osoby se zdravotním postižením</t>
  </si>
  <si>
    <t>Centrum denních služeb</t>
  </si>
  <si>
    <t>Dílna Eliáš</t>
  </si>
  <si>
    <t>Keramická dílna Eliáš</t>
  </si>
  <si>
    <t>Dílna Gawain</t>
  </si>
  <si>
    <t>Dílny tvořivosti, o.p.s.</t>
  </si>
  <si>
    <t>sociálně terapeutická dílna Dílen tvořivosti</t>
  </si>
  <si>
    <t>Dívčí katolická střední škola</t>
  </si>
  <si>
    <t>Křižovnická pečovatelská služba</t>
  </si>
  <si>
    <t>DOM - Dům otevřených možností, o.p.s.</t>
  </si>
  <si>
    <t>DOMJOB</t>
  </si>
  <si>
    <t>domy na půl cesty</t>
  </si>
  <si>
    <t>DOM 8 Dům na půl cesty</t>
  </si>
  <si>
    <t>DOM TYKADLO</t>
  </si>
  <si>
    <t>DPC BYDLO</t>
  </si>
  <si>
    <t>Domov Maxov</t>
  </si>
  <si>
    <t>Sociálně terapeutické dílny</t>
  </si>
  <si>
    <t>Domov pro osoby se zdravotním postižením Kytlice</t>
  </si>
  <si>
    <t>domov pro osoby se zdravotním postižením</t>
  </si>
  <si>
    <t>domov pro seniory</t>
  </si>
  <si>
    <t>Domov pro osoby se zdravotním postižením Leontýn</t>
  </si>
  <si>
    <t>Domov pro osoby se zvláštním režimem Leontýn</t>
  </si>
  <si>
    <t>Domov pro osoby se zdravotním postižením Lochovice</t>
  </si>
  <si>
    <t>Domov pro osoby se zdravotním postižením Rudné u Nejdku, příspěvková organizace</t>
  </si>
  <si>
    <t>Domov pro osoby se zdravotním postižením Rudné u Nejdku</t>
  </si>
  <si>
    <t>Domov pro osoby se zdravotním postižením Sulická</t>
  </si>
  <si>
    <t>Domov pro seniory Ďáblice</t>
  </si>
  <si>
    <t>Domov pro seniory Ďáblice - Domov Modřínová</t>
  </si>
  <si>
    <t>Domov pro seniory Dobřichovice</t>
  </si>
  <si>
    <t>Domov pro seniory</t>
  </si>
  <si>
    <t>Domov pro seniory Elišky Purkyňové</t>
  </si>
  <si>
    <t>Domov pro seniory Elišk Purkyňové</t>
  </si>
  <si>
    <t>Domov pro seniory Háje</t>
  </si>
  <si>
    <t>Denní stacionář Parkinson</t>
  </si>
  <si>
    <t>Domov pro seniory Heřmanův Městec</t>
  </si>
  <si>
    <t>Domov pro seniory Hortenzie</t>
  </si>
  <si>
    <t>Domov pro seniory Chodov</t>
  </si>
  <si>
    <t>Domov pro seniory Kobylisy</t>
  </si>
  <si>
    <t>domov se zvláštním režimem</t>
  </si>
  <si>
    <t>Domov pro seniory Krč</t>
  </si>
  <si>
    <t>pobytová služba</t>
  </si>
  <si>
    <t>Domov pro seniory Malešice</t>
  </si>
  <si>
    <t>Domov pro seniory Nová slunečnice</t>
  </si>
  <si>
    <t>Domov pro seniory Pyšely</t>
  </si>
  <si>
    <t>Domov pro seniory Zahradní Město</t>
  </si>
  <si>
    <t>Domov se zvláštním režimem Krásná Lípa</t>
  </si>
  <si>
    <t>Domov se zvláštním režimem Terezín</t>
  </si>
  <si>
    <t>Domov Sedlec SPMP o.p.s.</t>
  </si>
  <si>
    <t>Domov Sedlec SPMP o.p.s. - chráněné bydlení</t>
  </si>
  <si>
    <t>Domov Sedlec SPMP o.p.s. - denní stacionář</t>
  </si>
  <si>
    <t>Domov seniorů Vysočany s.r.o.</t>
  </si>
  <si>
    <t>Domov sociálních služeb Vlašská</t>
  </si>
  <si>
    <t>centrum denních služeb</t>
  </si>
  <si>
    <t>týdenní pobyt</t>
  </si>
  <si>
    <t>celoroční pobyt</t>
  </si>
  <si>
    <t>Domov Sue Ryder, z.ú.</t>
  </si>
  <si>
    <t>Domov Sue Ryder - Domov</t>
  </si>
  <si>
    <t>Domov sv. Karla Boromejského</t>
  </si>
  <si>
    <t>Domov sv. Karla Boromejského - odlehčovací služba</t>
  </si>
  <si>
    <t>Domov sv. Karla Boromejského - denní stacionář</t>
  </si>
  <si>
    <t>sociální služby poskytované ve zdravotnických zařízeních lůžkové péče</t>
  </si>
  <si>
    <t>Domov sv. Karla Boromejského - sociální služby poskytované ve zdravotnických zařízeních ústavní péče</t>
  </si>
  <si>
    <t>Domov svaté Rodiny</t>
  </si>
  <si>
    <t>Domov Svojšice</t>
  </si>
  <si>
    <t>Domov Zvíkovecká kytička</t>
  </si>
  <si>
    <t>Dům dětí a mládeže Praha 3 - Ulita</t>
  </si>
  <si>
    <t>Streetwork Beztíže</t>
  </si>
  <si>
    <t>Klub Beztíže</t>
  </si>
  <si>
    <t>Dům s pečovatelskou službou Harmonie</t>
  </si>
  <si>
    <t>Dům s pečovatelskou službou Kolovraty</t>
  </si>
  <si>
    <t>Dům tří přání, z.ú.</t>
  </si>
  <si>
    <t>Dům Přemysla Pittra pro děti</t>
  </si>
  <si>
    <t>Ambulantně teréní centrum, Centrum pro děti Mezipatro</t>
  </si>
  <si>
    <t>EDA cz, z.ú.</t>
  </si>
  <si>
    <t>Raná péče EDA, o.p.s.</t>
  </si>
  <si>
    <t>Ekumenická síť pro aktivity mladých, o.p.s.</t>
  </si>
  <si>
    <t>Domov na půl cesty MAJÁK</t>
  </si>
  <si>
    <t>ERGO Aktiv, o.p.s.</t>
  </si>
  <si>
    <t>Denní stacionář pro osoby se ZPM</t>
  </si>
  <si>
    <t>ESET - HELP, z. s.</t>
  </si>
  <si>
    <t>Podpora zaměstnávání</t>
  </si>
  <si>
    <t>Komunitní terénní tým</t>
  </si>
  <si>
    <t>Centrum denních aktivit - Klub Hekrovka</t>
  </si>
  <si>
    <t>Farní charita Holešovice</t>
  </si>
  <si>
    <t>Farní charita Neratovice</t>
  </si>
  <si>
    <t>Pečovatelská služba - střediska Farní charity Neratovice</t>
  </si>
  <si>
    <t>Farní charita Praha 1 Nové Město</t>
  </si>
  <si>
    <t>Nízkoprahové denní centrum pro ženy</t>
  </si>
  <si>
    <t>Program Máří</t>
  </si>
  <si>
    <t>Farní charita Praha 4 - Chodov</t>
  </si>
  <si>
    <t>Charitní služba osobní asistence</t>
  </si>
  <si>
    <t>Charitní pečovatelská služba</t>
  </si>
  <si>
    <t>Farní charita Starý Knín</t>
  </si>
  <si>
    <t>Osobní asistence v malých sídlech Středočeského kraje a v Praze</t>
  </si>
  <si>
    <t>Fokus Praha, z.ú.</t>
  </si>
  <si>
    <t>Tým bydlení Praha - Dům</t>
  </si>
  <si>
    <t>CDA Dům u Libuše</t>
  </si>
  <si>
    <t>Dílna Hvězdáři</t>
  </si>
  <si>
    <t>CEDRA - sociálně terapeutická dílna</t>
  </si>
  <si>
    <t>Krizový tým a Komunitní centrum Bohnice</t>
  </si>
  <si>
    <t>Komunitní tým Sever Komunitní tým Břevnov</t>
  </si>
  <si>
    <t>TPZ</t>
  </si>
  <si>
    <t>Komunitní tým Podskalí</t>
  </si>
  <si>
    <t>Tým bydlení Praha - Byty</t>
  </si>
  <si>
    <t>Tým bydlení Praha - Podpora</t>
  </si>
  <si>
    <t>Fosa, o.p.s.</t>
  </si>
  <si>
    <t>Podpora samostatnosti Osa</t>
  </si>
  <si>
    <t>Podporované zaměstnávání FORMIKA</t>
  </si>
  <si>
    <t>Osobní asistence Osa</t>
  </si>
  <si>
    <t>Gerontologické centrum</t>
  </si>
  <si>
    <t>Denní stacionář Gerontologického centra</t>
  </si>
  <si>
    <t>Osobní asistence v Gerontologickém centru</t>
  </si>
  <si>
    <t>Green Doors z.ú.</t>
  </si>
  <si>
    <t>Sociální poradna</t>
  </si>
  <si>
    <t>Tréninková kavárna Café Na půl cesty</t>
  </si>
  <si>
    <t>Tréninková kavárna Klubu V.kolona</t>
  </si>
  <si>
    <t>Tréninková restaurace Mlsná kavka</t>
  </si>
  <si>
    <t>Začleňování na trh práce</t>
  </si>
  <si>
    <t>Handicap centrum Srdce, o.p.s.</t>
  </si>
  <si>
    <t>Týdenní stacionář Handicap centra Srdce</t>
  </si>
  <si>
    <t>HEWER, z.s.</t>
  </si>
  <si>
    <t>Osobní asistence pro Prahu</t>
  </si>
  <si>
    <t>Horizont - centrum služeb pro seniory, středisko Diakonie a misie CČSH</t>
  </si>
  <si>
    <t>Horizont - pečovatelská služba</t>
  </si>
  <si>
    <t>Horizont - denní stacionář</t>
  </si>
  <si>
    <t>Hornomlýnská, o.p.s.</t>
  </si>
  <si>
    <t>Centrum Filipovka - Osobní asistence pro děti se zdravotním postižením</t>
  </si>
  <si>
    <t>Centrum Filipovka - Odlehčovací služba pro děti se zdravotním postižením</t>
  </si>
  <si>
    <t>Husitské centrum o. p. s.</t>
  </si>
  <si>
    <t>Nízkoprahový klub Husita</t>
  </si>
  <si>
    <t>InBáze, z. s.</t>
  </si>
  <si>
    <t>InBáze, z. s. - Sociálně aktivizační služby pro rodiny migrantů s dětmi žijícími v hl. m. Praze</t>
  </si>
  <si>
    <t>InBáze, z. s. - Odborné sociální poradenství</t>
  </si>
  <si>
    <t>Integrační centrum ZAHRADA v Praze 3</t>
  </si>
  <si>
    <t>Integrační centrum Zahrada v Praze 3</t>
  </si>
  <si>
    <t>Integrované centrum pro osoby se zdravotním postižením Horní Poustevna</t>
  </si>
  <si>
    <t>Integrované centrum pro osoby se zdravotním postižením Horní Poustevna - Dílna u Markétky</t>
  </si>
  <si>
    <t>INTERNA Co, spol. s r.o.</t>
  </si>
  <si>
    <t>INTERNA Co., spol. s r.o.</t>
  </si>
  <si>
    <t>JAHODA, o.p.s.</t>
  </si>
  <si>
    <t>Nízkoprahový klub Jahoda</t>
  </si>
  <si>
    <t>Nízkoprahový klub Džagoda</t>
  </si>
  <si>
    <t>Terén Jahoda</t>
  </si>
  <si>
    <t>Jedličkův ústav a Mateřská škola a Základní škola a Střední škola</t>
  </si>
  <si>
    <t>Jedličkův ústav - týdenní stacionář</t>
  </si>
  <si>
    <t>Jedličkův ústav - denní stacionář</t>
  </si>
  <si>
    <t>Jihoměstská sociální a.s.</t>
  </si>
  <si>
    <t>Domov pro seniory Jižní Město</t>
  </si>
  <si>
    <t>Ošetřovatelské centrum</t>
  </si>
  <si>
    <t>K srdci klíč, o. p. s.</t>
  </si>
  <si>
    <t>Nízkoprahové denní centrum v Praze 6</t>
  </si>
  <si>
    <t>Azylový dům pro muže v Praze</t>
  </si>
  <si>
    <t>Klub občanů bezbariérového domu Vondroušova, z.s.</t>
  </si>
  <si>
    <t>Klub vozíčkářů Petýrkova, o.p.s.</t>
  </si>
  <si>
    <t>Osobní asistence</t>
  </si>
  <si>
    <t>Kolpingova rodina Praha 8</t>
  </si>
  <si>
    <t>Kolpingův dům-SAS pro matky s dětmi v tréninkových bytech</t>
  </si>
  <si>
    <t>Kolpingův dům - azyl pro matky s dětmi</t>
  </si>
  <si>
    <t>Kolpingův dům - krizová pomoc</t>
  </si>
  <si>
    <t>LATA - programy pro mládež a rodinu, z.ú.</t>
  </si>
  <si>
    <t>Podpůrná individuální práce s rodinou</t>
  </si>
  <si>
    <t>Léčebna dlouhodobě nemocných</t>
  </si>
  <si>
    <t>LRS Chvaly, o.p.s.</t>
  </si>
  <si>
    <t>Pečovatelská služba ve spojení s domácí ošetřovatelskou péčí</t>
  </si>
  <si>
    <t>Rozvoj kognitivních funkcí</t>
  </si>
  <si>
    <t>Magdaléna, o.p.s.</t>
  </si>
  <si>
    <t>Následná péče - Doléčovací centrum Magdaléna</t>
  </si>
  <si>
    <t>Maltézská pomoc, o.p.s.</t>
  </si>
  <si>
    <t>Terénní program Pomoc lidem v nouzi</t>
  </si>
  <si>
    <t>Městská část Praha 20</t>
  </si>
  <si>
    <t>Městská část Praha 22</t>
  </si>
  <si>
    <t>Městská nemocnice následné péče</t>
  </si>
  <si>
    <t>META, o.p.s. - Společnost pro příležitosti mladých migrantů</t>
  </si>
  <si>
    <t>Poradenské a informační centrum pro mladé migranty</t>
  </si>
  <si>
    <t>Modrý klíč o.p.s.</t>
  </si>
  <si>
    <t>Modrý klíč o.p.s. - denní stacionáře</t>
  </si>
  <si>
    <t>Modrý klíč o.p.s. - odlehčovací služby</t>
  </si>
  <si>
    <t>Modrý klíč o.p.s. - týdenní stacionáře</t>
  </si>
  <si>
    <t>NADĚJE</t>
  </si>
  <si>
    <t>Dům Naděje Praha-Žižkov - azylový dům</t>
  </si>
  <si>
    <t>Středisko Naděje Praha-U Bulhara - nízkoprahové denní centrum</t>
  </si>
  <si>
    <t>Středisko Naděje Praha - terénní program</t>
  </si>
  <si>
    <t>Středisko Naděje Praha-Na Slupi - noclehárna</t>
  </si>
  <si>
    <t>Dům Naděje Praha-Záběhlice - azylový dům</t>
  </si>
  <si>
    <t>Dům Naděje Praha-Žižkov - noclehárna</t>
  </si>
  <si>
    <t>Dům Naděje Praha-Radotín - azylový dům</t>
  </si>
  <si>
    <t>Dům Naděje Praha-Vršovice - azylový dům</t>
  </si>
  <si>
    <t>Středisko Naděje Praha-Bolzanova - nízkoprahové denní centrum</t>
  </si>
  <si>
    <t>Národní ústav pro autismus, z.ú.</t>
  </si>
  <si>
    <t>Chráněné bydlení pro lidi s autismem</t>
  </si>
  <si>
    <t>Osobní asistence pro lidi s autismem</t>
  </si>
  <si>
    <t>Sociální rehabilitace pro lidi s autismem</t>
  </si>
  <si>
    <t>Raná péče pro rodiny dětí s autismem</t>
  </si>
  <si>
    <t>Natama, o.p.s.</t>
  </si>
  <si>
    <t>Poradna (náhradní) rodinné péče NATAMA</t>
  </si>
  <si>
    <t>Neposeda z.ú.</t>
  </si>
  <si>
    <t>Autobus</t>
  </si>
  <si>
    <t>HoPo</t>
  </si>
  <si>
    <t>Křižovatka</t>
  </si>
  <si>
    <t>Nový Prostor, z.ú.</t>
  </si>
  <si>
    <t>Street - paper sociální rehabilitace</t>
  </si>
  <si>
    <t>Občanská poradna Praha</t>
  </si>
  <si>
    <t>Občanská poradna Praha 1</t>
  </si>
  <si>
    <t>Občanské sdružení Kaleidoskop</t>
  </si>
  <si>
    <t>DBT centrum</t>
  </si>
  <si>
    <t>Ambulance Kaleidoskop</t>
  </si>
  <si>
    <t>OBČANSKÉ SDRUŽENÍ MARTIN, z.s.</t>
  </si>
  <si>
    <t>Návštěvní služba</t>
  </si>
  <si>
    <t>Občanské sdružení Melius, z.s.</t>
  </si>
  <si>
    <t>Terénní osobní asistence</t>
  </si>
  <si>
    <t>Občanské sdružení Sluneční zahrada</t>
  </si>
  <si>
    <t>Chráněná dílna svatý Prokop u červeného javoru</t>
  </si>
  <si>
    <t>Oblastní spolek Českého červeného kříže Praha 9</t>
  </si>
  <si>
    <t>Domov se zvláštním režimem Hejnická</t>
  </si>
  <si>
    <t>Gerocentrum slunné stáří</t>
  </si>
  <si>
    <t>Domov pro seniory Bojčenkova</t>
  </si>
  <si>
    <t>Obvodní ústav sociálně - zdravotnických služeb</t>
  </si>
  <si>
    <t>Centrum aktivizačních programů</t>
  </si>
  <si>
    <t>Dům sociálních služeb</t>
  </si>
  <si>
    <t>Okamžik, z.ú.</t>
  </si>
  <si>
    <t>Centrum aktivního života zrakově postižených</t>
  </si>
  <si>
    <t>Poradenské centrum</t>
  </si>
  <si>
    <t>Ošetřovatelský domov Praha 3</t>
  </si>
  <si>
    <t>Ošetřovatelský domov-Domov pro seniory</t>
  </si>
  <si>
    <t>Ošetřovatelský domov - Odlehčovací služby</t>
  </si>
  <si>
    <t>Otevřené srdce, o.p.s.</t>
  </si>
  <si>
    <t>Azylový dům pro matky s dětmi Otevřené srdce</t>
  </si>
  <si>
    <t>Palata-Domov pro zrakově postižené</t>
  </si>
  <si>
    <t>Palata - Domov pro zrakově postižené</t>
  </si>
  <si>
    <t>Pečovatelská služba Praha - Radotín</t>
  </si>
  <si>
    <t>Pečovatelská služba Praha 3</t>
  </si>
  <si>
    <t>Pečovatelská služba Prahy 6</t>
  </si>
  <si>
    <t>Pečovatelské centrum Praha 7</t>
  </si>
  <si>
    <t>Sociálně odlehčovací centrum</t>
  </si>
  <si>
    <t>Pobočka Diakonie Církve bratrské v Praze 3</t>
  </si>
  <si>
    <t>Stacionář pro děti s kombinovaným postižením</t>
  </si>
  <si>
    <t>Pobytové rehabilitační a rekvalifikační středisko pro nevidomé Dědina, o.p.s.</t>
  </si>
  <si>
    <t>Pobytové rehabilitační a rekvalifikační středisko pro nevidomé Dědina o.p.s.</t>
  </si>
  <si>
    <t>POHODA - společnost pro normální život lidí s postižením, o.p.s.</t>
  </si>
  <si>
    <t>Terénní odlehčovací služba</t>
  </si>
  <si>
    <t>Bydlení POHODA</t>
  </si>
  <si>
    <t>Klub POHODA</t>
  </si>
  <si>
    <t>Asistence POHODA</t>
  </si>
  <si>
    <t>Polovina nebe, o.p.s.</t>
  </si>
  <si>
    <t>PONTE D22, z.ú.</t>
  </si>
  <si>
    <t>Prev-Centrum, z.ú.</t>
  </si>
  <si>
    <t>Prev-Centrum, z.ú. - Nízkoprahové služby</t>
  </si>
  <si>
    <t>kontaktní centra</t>
  </si>
  <si>
    <t>Prev-Centrum, Ambulantní léčba</t>
  </si>
  <si>
    <t>proFem o.p.s. konzultační středisko pro ženské projekty</t>
  </si>
  <si>
    <t>AdvoCats for Women - bezplatné sociálně právní poradenství pro obět domácího násilí</t>
  </si>
  <si>
    <t>PROGRESSIVE o.p.s.</t>
  </si>
  <si>
    <t>Stage 5 - kontaktní a poradenské závislostí v hl. m. Praze</t>
  </si>
  <si>
    <t>No Biohazard - terénní program pro uživatele nealkoholových drog v hl. m. Praze</t>
  </si>
  <si>
    <t>PROSAZ, z. ú.</t>
  </si>
  <si>
    <t>PROSAZ - pečovatelská služba</t>
  </si>
  <si>
    <t>PROSAZ - osobní asistence</t>
  </si>
  <si>
    <t>Proxima Sociale o.p.s.</t>
  </si>
  <si>
    <t>Nízkoprahové zařízení pro děti a mládež Klub Jižní pól</t>
  </si>
  <si>
    <t>Azylový byt Proxima Sociale o.p.s.</t>
  </si>
  <si>
    <t>Terenní programy v Praze 13 - Proxima Sociale o.p.s.</t>
  </si>
  <si>
    <t>Nízkoprahová zařízení pro děti a mládež Jedna Trojka</t>
  </si>
  <si>
    <t>Podpora rodiny Proxima Sociale o.p.s.</t>
  </si>
  <si>
    <t>Nízkoprahové zařízení pro děti a mládež Krok</t>
  </si>
  <si>
    <t>Občanská poradna Proxima Sociale o.p.s.</t>
  </si>
  <si>
    <t>Terénní programy v Praze 9 a 12 - Proxima Sociale o.p.s.</t>
  </si>
  <si>
    <t>Terénní programy v Praze 11 a 15 - Proxima Sociale o.p.s.</t>
  </si>
  <si>
    <t>Krizová pomoc Proxima Sociale o.p.s.</t>
  </si>
  <si>
    <t>Nízkoprahové zařízení pro děti a mládež Klub Radotín</t>
  </si>
  <si>
    <t>Psychiatrická nemocnice Bohnice</t>
  </si>
  <si>
    <t>Sociální lůžka v Psychiatrické nemocnici Bohnice</t>
  </si>
  <si>
    <t>R - Mosty, z.s.</t>
  </si>
  <si>
    <t>Nízkoprahový klub R-mosty</t>
  </si>
  <si>
    <t>Sociální poradna R-mosty</t>
  </si>
  <si>
    <t>Radost - dětský domov o.p.s.</t>
  </si>
  <si>
    <t>Radost - dětský domov</t>
  </si>
  <si>
    <t>REMEDIUM Praha o.p.s.</t>
  </si>
  <si>
    <t>Klub Remedium</t>
  </si>
  <si>
    <t>Občanská poradna REMEDIUM</t>
  </si>
  <si>
    <t>Romodrom o.p.s.</t>
  </si>
  <si>
    <t>Nízkoprahové zařízení pro děti a mládež - Hl. m. Praha</t>
  </si>
  <si>
    <t>ROSA - centrum pro ženy, z.s.</t>
  </si>
  <si>
    <t>ROSA - Informační a poradenské centrum pro ženy oběti domácího násilí</t>
  </si>
  <si>
    <t>ROSA - azylový dům pro ženy oběti domácího násilí a jejich děti</t>
  </si>
  <si>
    <t>Ruka pro život o.p.s.</t>
  </si>
  <si>
    <t>Denní stacionář Praha</t>
  </si>
  <si>
    <t>Rytmus - od klienta k občanovi o.p.s.</t>
  </si>
  <si>
    <t>Podpora samostatného bydlení Praha</t>
  </si>
  <si>
    <t>Sociální rehabilitace metodou podporované zaměstnávání</t>
  </si>
  <si>
    <t>Salesiánské středisko mládeže - středisko volného času, o.p.s.</t>
  </si>
  <si>
    <t>Nízkoprahový klub Vrtule</t>
  </si>
  <si>
    <t>SANANIM z.ú.</t>
  </si>
  <si>
    <t>Centrum pro osoby v konfliktu se zákonem</t>
  </si>
  <si>
    <t>Terénní program SANANIM 2 pro práci se specifickými skupinami</t>
  </si>
  <si>
    <t>Centrum ambulantní detoxifikace a substituce</t>
  </si>
  <si>
    <t>Kontaktní centrum SANANIM</t>
  </si>
  <si>
    <t>Terénní programy SANANIM</t>
  </si>
  <si>
    <t>Poradna pro rodiče</t>
  </si>
  <si>
    <t>SDMO - Sdružení pro komplexní péči při dětské mozkové obrně, z.s.</t>
  </si>
  <si>
    <t>Sociálně aktivizační služby poskytované osobám s dětskou mozkovou obrno (DMO)</t>
  </si>
  <si>
    <t>Sdružení na pomoc dětem s handicapy, z.ú.</t>
  </si>
  <si>
    <t>Nízkoprahový klub Pacific</t>
  </si>
  <si>
    <t>Sociálně aktivizační služby pro rodiny s dětmi</t>
  </si>
  <si>
    <t>Centrum denních služeb v Komunitním centru Motýlek</t>
  </si>
  <si>
    <t>Sdružení pro integraci a migraci, o.p.s.</t>
  </si>
  <si>
    <t>Sedmibarevno z.ú.</t>
  </si>
  <si>
    <t>Sedmibarevno</t>
  </si>
  <si>
    <t>Sluneční domov o.p.s.</t>
  </si>
  <si>
    <t>Sluneční domov-týdenní stacionář rodinného typu pro osoby s autismem</t>
  </si>
  <si>
    <t>Sociální služby Běchovice</t>
  </si>
  <si>
    <t>Centrum krátkodobé péče</t>
  </si>
  <si>
    <t>Sociální služby městské části Praha 12, příspěvková organizace</t>
  </si>
  <si>
    <t>sekce azylového bydlení</t>
  </si>
  <si>
    <t>sociálně ošetřovatelské centrum</t>
  </si>
  <si>
    <t>Sociální služby Praha 9, z.ú.</t>
  </si>
  <si>
    <t>Denní stacionář Hejnická</t>
  </si>
  <si>
    <t>Domov seniorů</t>
  </si>
  <si>
    <t>SOS dětské vesničky, z.s.</t>
  </si>
  <si>
    <t>SOS Kompas</t>
  </si>
  <si>
    <t>Společnost DUHA, z.ú.</t>
  </si>
  <si>
    <t>Podpora samostatného bydlení Společnosti DUHA</t>
  </si>
  <si>
    <t>Chráněné bydlení Společnosti DUHA</t>
  </si>
  <si>
    <t>Společnou cestou z.s.</t>
  </si>
  <si>
    <t>Azylové ubytování Společnou cestou</t>
  </si>
  <si>
    <t>Aktivizace rodin Společnou cestou</t>
  </si>
  <si>
    <t>Občanská poradna Společnou cestou</t>
  </si>
  <si>
    <t>SPRP, z.s.</t>
  </si>
  <si>
    <t>Společnost pro ranou péči - celorepublikové, nadregionální služby</t>
  </si>
  <si>
    <t>Středisko křesťanské pomoci Horní Počernice</t>
  </si>
  <si>
    <t>Středisko křesťanské pomoci - Azylový dům</t>
  </si>
  <si>
    <t>Středisko prevence a léčby drogových závislostí DROP IN o.p.s.</t>
  </si>
  <si>
    <t>Odborné sociální poradenství, Integrace rodiny AL Centrum pro rodinu</t>
  </si>
  <si>
    <t>Středisko sociálních služeb</t>
  </si>
  <si>
    <t>Středisko sociálních služeb Prahy 13</t>
  </si>
  <si>
    <t>pečovatelská služba terénní</t>
  </si>
  <si>
    <t>denní stacionář</t>
  </si>
  <si>
    <t>STŘEP - České centrum pro sanaci rodiny, z.ú.</t>
  </si>
  <si>
    <t>Středisko Praha</t>
  </si>
  <si>
    <t>Svaz tělesně postižených v České republice z. s.</t>
  </si>
  <si>
    <t>Sociální poradenství STP Karlín</t>
  </si>
  <si>
    <t>TŘI, o.p.s.</t>
  </si>
  <si>
    <t>Odlehčovací služba pobytová</t>
  </si>
  <si>
    <t>TyfloCentrum Praha, o.p.s.</t>
  </si>
  <si>
    <t>průvodcovské a předčitatelské služby</t>
  </si>
  <si>
    <t>Unie ROSKA - reg. org. ROSKA PRAHA, z.p.s.</t>
  </si>
  <si>
    <t>Úřad městské části Praha - Zbraslav</t>
  </si>
  <si>
    <t>Úřad městské části Praha 21 - Pečovatelská služba</t>
  </si>
  <si>
    <t>Ústav sociálních služeb v Praze 4</t>
  </si>
  <si>
    <t>Domovinka</t>
  </si>
  <si>
    <t>Pečovatelská služba ÚSS4</t>
  </si>
  <si>
    <t>DS OZ Jílovská</t>
  </si>
  <si>
    <t>Via Roseta o.p.s.</t>
  </si>
  <si>
    <t>Eliášův obchod</t>
  </si>
  <si>
    <t>Ateliér Via Roseta</t>
  </si>
  <si>
    <t>YMCA Praha</t>
  </si>
  <si>
    <t>NZDM Ymkárium</t>
  </si>
  <si>
    <t>NZDM Dixie</t>
  </si>
  <si>
    <t>Základní škola a střední škola waldorfská, Dílna JINAN</t>
  </si>
  <si>
    <t>Dílna JINAN</t>
  </si>
  <si>
    <t>Židovská obec v Praze</t>
  </si>
  <si>
    <t>Sociální odddělení</t>
  </si>
  <si>
    <t>Domov sociální péče Hagibor</t>
  </si>
  <si>
    <t>Penzion Charlese Jordana</t>
  </si>
  <si>
    <t>Komplexní domácí péče EZRA</t>
  </si>
  <si>
    <t>ŽIVOT 90, z.ú.</t>
  </si>
  <si>
    <t>Pečovatelská služba pro seniory</t>
  </si>
  <si>
    <t>Odlehčovací pobytové rehabillitační centrum</t>
  </si>
  <si>
    <t>Sociální a odborné poradenství pro seniory a jejich blízké</t>
  </si>
  <si>
    <t>Identifikátor</t>
  </si>
  <si>
    <t>Jednotka</t>
  </si>
  <si>
    <t xml:space="preserve">Jednotka kvantitativně dle Základní sítě nebo požadavku služby </t>
  </si>
  <si>
    <t>Cenová hladina uprvená o specifika</t>
  </si>
  <si>
    <t xml:space="preserve">Výpočet veřejné podpory </t>
  </si>
  <si>
    <t xml:space="preserve">Požadavek / maximální návrh podpory </t>
  </si>
  <si>
    <t>Zdůvodnění nepodpory v grantovém řízení HMP pro rok 2017</t>
  </si>
  <si>
    <t>Zřizovatel příspěvkové organizace</t>
  </si>
  <si>
    <t>MHMP</t>
  </si>
  <si>
    <t>služba je financována z fondů ESF</t>
  </si>
  <si>
    <t>služba není v souladu se Střednědobím plánem rozvoje sociálních služeb na území hlavního města Prahy na období 2016-2018</t>
  </si>
  <si>
    <t>služba je zafinancována z jiných zdrojů</t>
  </si>
  <si>
    <t>organizace ukončila realizaci služby</t>
  </si>
  <si>
    <t>Městská část Praha 15</t>
  </si>
  <si>
    <t>Městská část Praha 10</t>
  </si>
  <si>
    <t>Městská část Praha 2</t>
  </si>
  <si>
    <t>Městská část Praha 8</t>
  </si>
  <si>
    <t>Městská část Praha 1</t>
  </si>
  <si>
    <t>Městská část Praha 5</t>
  </si>
  <si>
    <t>Městská část Praha - Nebušice</t>
  </si>
  <si>
    <t>Městská část Praha - Kolovraty</t>
  </si>
  <si>
    <t>Městská část Praha - Dubeč</t>
  </si>
  <si>
    <t>Městská část Praha 3</t>
  </si>
  <si>
    <t>Městská část Praha 6</t>
  </si>
  <si>
    <t>Městská část Praha 20 je přímo poskytovatel služby</t>
  </si>
  <si>
    <t>Městská část Praha 22 je přímo poskytovatel služby</t>
  </si>
  <si>
    <t>Městská část Praha 7</t>
  </si>
  <si>
    <t>Městská část Praha 12</t>
  </si>
  <si>
    <t>Ministerstvo zdravotnictví</t>
  </si>
  <si>
    <t>Městská část Praha 13</t>
  </si>
  <si>
    <t>Městská část Praha Zbraslav  je přímo poskytovatel služby</t>
  </si>
  <si>
    <t>Městská část Praha 21  je přímo poskytovatel služby</t>
  </si>
  <si>
    <t>Městská část Praha 4</t>
  </si>
  <si>
    <t>Celkem</t>
  </si>
  <si>
    <t>Městská část Praha - 16 je přímo poskytovatel služby</t>
  </si>
  <si>
    <t>Městská část Praha 17</t>
  </si>
  <si>
    <t>Přidělená dotace HMP na rok 2017</t>
  </si>
  <si>
    <t>Návrh na dofinancování pro rok2017</t>
  </si>
  <si>
    <t>Návrh celkové dotace na rok 2017</t>
  </si>
  <si>
    <t xml:space="preserve">služba ukončila činnost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</si>
</sst>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20"/>
      <color rgb="FF000000"/>
      <name val="Calibri"/>
      <family val="2"/>
      <charset val="238"/>
    </font>
    <font>
      <sz val="11"/>
      <color rgb="FF0061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FAC090"/>
      </patternFill>
    </fill>
    <fill>
      <patternFill patternType="solid">
        <fgColor theme="4" tint="0.59999389629810485"/>
        <bgColor rgb="FFFFCC99"/>
      </patternFill>
    </fill>
    <fill>
      <patternFill patternType="solid">
        <fgColor theme="4" tint="0.59999389629810485"/>
        <bgColor rgb="FFFF6699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9" borderId="0" applyNumberFormat="0" applyBorder="0" applyAlignment="0" applyProtection="0"/>
  </cellStyleXfs>
  <cellXfs count="3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3" fontId="0" fillId="0" borderId="0" xfId="0" applyNumberFormat="1"/>
    <xf numFmtId="0" fontId="0" fillId="2" borderId="0" xfId="0" applyFill="1"/>
    <xf numFmtId="0" fontId="0" fillId="2" borderId="0" xfId="0" applyFill="1" applyAlignment="1">
      <alignment wrapText="1"/>
    </xf>
    <xf numFmtId="3" fontId="0" fillId="2" borderId="0" xfId="0" applyNumberFormat="1" applyFill="1"/>
    <xf numFmtId="3" fontId="0" fillId="2" borderId="0" xfId="0" applyNumberForma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/>
    <xf numFmtId="3" fontId="0" fillId="0" borderId="1" xfId="0" applyNumberForma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3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1" fillId="0" borderId="0" xfId="0" applyNumberFormat="1" applyFont="1"/>
    <xf numFmtId="0" fontId="2" fillId="3" borderId="2" xfId="0" applyFont="1" applyFill="1" applyBorder="1" applyAlignment="1">
      <alignment horizontal="center" vertical="center" wrapText="1"/>
    </xf>
    <xf numFmtId="4" fontId="2" fillId="5" borderId="2" xfId="0" applyNumberFormat="1" applyFont="1" applyFill="1" applyBorder="1" applyAlignment="1">
      <alignment horizontal="center" vertical="center" wrapText="1"/>
    </xf>
    <xf numFmtId="3" fontId="2" fillId="3" borderId="2" xfId="0" applyNumberFormat="1" applyFont="1" applyFill="1" applyBorder="1" applyAlignment="1">
      <alignment horizontal="center" vertical="center" wrapText="1"/>
    </xf>
    <xf numFmtId="3" fontId="2" fillId="6" borderId="2" xfId="0" applyNumberFormat="1" applyFont="1" applyFill="1" applyBorder="1" applyAlignment="1">
      <alignment horizontal="center" vertical="center" wrapText="1"/>
    </xf>
    <xf numFmtId="3" fontId="2" fillId="7" borderId="2" xfId="0" applyNumberFormat="1" applyFont="1" applyFill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3" fontId="0" fillId="8" borderId="2" xfId="0" applyNumberFormat="1" applyFill="1" applyBorder="1" applyAlignment="1">
      <alignment horizontal="center" vertical="center"/>
    </xf>
    <xf numFmtId="3" fontId="0" fillId="8" borderId="2" xfId="0" applyNumberFormat="1" applyFill="1" applyBorder="1" applyAlignment="1">
      <alignment horizontal="center" vertical="center" wrapText="1"/>
    </xf>
    <xf numFmtId="0" fontId="3" fillId="0" borderId="0" xfId="0" applyFont="1"/>
    <xf numFmtId="3" fontId="4" fillId="9" borderId="0" xfId="1" applyNumberFormat="1" applyAlignment="1">
      <alignment horizontal="center" vertical="center"/>
    </xf>
  </cellXfs>
  <cellStyles count="2">
    <cellStyle name="Normální" xfId="0" builtinId="0"/>
    <cellStyle name="Správně" xfId="1" builtinId="26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3399"/>
      <rgbColor rgb="FF00FFFF"/>
      <rgbColor rgb="FF800000"/>
      <rgbColor rgb="FF008000"/>
      <rgbColor rgb="FF000080"/>
      <rgbColor rgb="FF77933C"/>
      <rgbColor rgb="FF800080"/>
      <rgbColor rgb="FF008080"/>
      <rgbColor rgb="FFCCC1DA"/>
      <rgbColor rgb="FFE6B9B8"/>
      <rgbColor rgb="FF8EB4E3"/>
      <rgbColor rgb="FF993366"/>
      <rgbColor rgb="FFEBF1DE"/>
      <rgbColor rgb="FFDBEEF4"/>
      <rgbColor rgb="FF660066"/>
      <rgbColor rgb="FFFF6699"/>
      <rgbColor rgb="FF0066CC"/>
      <rgbColor rgb="FFC6D9F1"/>
      <rgbColor rgb="FF000080"/>
      <rgbColor rgb="FFFF00FF"/>
      <rgbColor rgb="FFFCD5B5"/>
      <rgbColor rgb="FF00FFFF"/>
      <rgbColor rgb="FF800080"/>
      <rgbColor rgb="FF800000"/>
      <rgbColor rgb="FF008080"/>
      <rgbColor rgb="FF0000FF"/>
      <rgbColor rgb="FF00CCFF"/>
      <rgbColor rgb="FFE6E0EC"/>
      <rgbColor rgb="FFD7E4BD"/>
      <rgbColor rgb="FFFDEADA"/>
      <rgbColor rgb="FF93CDDD"/>
      <rgbColor rgb="FFD99694"/>
      <rgbColor rgb="FFB3A2C7"/>
      <rgbColor rgb="FFFFCC99"/>
      <rgbColor rgb="FF3366FF"/>
      <rgbColor rgb="FFB7DEE8"/>
      <rgbColor rgb="FFC3D69B"/>
      <rgbColor rgb="FFFFC000"/>
      <rgbColor rgb="FFFAC090"/>
      <rgbColor rgb="FFE46C0A"/>
      <rgbColor rgb="FF666699"/>
      <rgbColor rgb="FFC4BD97"/>
      <rgbColor rgb="FF003366"/>
      <rgbColor rgb="FF31859C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CD5B5"/>
      <color rgb="FFCAE2BC"/>
      <color rgb="FFC6E0B6"/>
      <color rgb="FFD7E4BD"/>
      <color rgb="FF808000"/>
      <color rgb="FFB3A2C7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000xz003664/Documents/HMP%202017/Dofinancov&#225;n&#237;%202017/Hodnot&#237;c&#237;%20tabulka_verze%2051_4_pro%20p&#345;eno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MP%202017\Dofinancov&#225;n&#237;%202017\Hodnot&#237;c&#237;%20tabulka_verze%2051_4_pro%20p&#345;en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List2"/>
      <sheetName val="List3"/>
    </sheetNames>
    <sheetDataSet>
      <sheetData sheetId="0">
        <row r="1">
          <cell r="B1" t="str">
            <v>Informace o poskytovateli</v>
          </cell>
          <cell r="C1">
            <v>0</v>
          </cell>
          <cell r="D1">
            <v>0</v>
          </cell>
          <cell r="E1" t="str">
            <v>jednotka</v>
          </cell>
          <cell r="F1" t="str">
            <v>jednotka plán</v>
          </cell>
          <cell r="G1" t="str">
            <v>cenová hladina NOVÁ - 20%</v>
          </cell>
          <cell r="H1" t="str">
            <v xml:space="preserve">CENOVÁ HLADINA 20% uprvená o specifika </v>
          </cell>
          <cell r="I1" t="str">
            <v>výchozí data výpočet veřejné podpory PO ZVÝŠENÍ 20%</v>
          </cell>
          <cell r="J1" t="str">
            <v>výpočet veřejné podpory (po odečtu úhrad)</v>
          </cell>
          <cell r="K1" t="str">
            <v>výpočet veřejné podpory po odečtu úhrad PO ZVÝŠENÍ 20%</v>
          </cell>
          <cell r="L1" t="str">
            <v>Maximální návrh podpory</v>
          </cell>
          <cell r="M1" t="str">
            <v>optimální návrh za HPM celkem PO NAVÝŠENÍ 20%</v>
          </cell>
          <cell r="N1" t="str">
            <v>PŘIDĚLENÁ DOTACE</v>
          </cell>
          <cell r="O1" t="str">
            <v>PŘIDĚLENÝ GRANT</v>
          </cell>
          <cell r="P1" t="str">
            <v>Návrh na dofonancování DOTACE zaokrouhleno</v>
          </cell>
          <cell r="Q1" t="str">
            <v>Maximální návrh grant</v>
          </cell>
          <cell r="R1" t="str">
            <v>Maximální návrh grant Dofinancování</v>
          </cell>
          <cell r="S1" t="str">
            <v>Návrh na dofonancování GRANTY zaokrouhleno</v>
          </cell>
        </row>
        <row r="2">
          <cell r="B2" t="str">
            <v>Název</v>
          </cell>
          <cell r="C2" t="str">
            <v>Druh služby</v>
          </cell>
          <cell r="D2" t="str">
            <v>Název služby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</row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</row>
        <row r="4"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</row>
        <row r="5">
          <cell r="A5" t="str">
            <v>identifikátor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</row>
        <row r="6">
          <cell r="A6">
            <v>1408443</v>
          </cell>
          <cell r="B6" t="str">
            <v>A DOMA z.s.</v>
          </cell>
          <cell r="C6" t="str">
            <v>osobní asistence</v>
          </cell>
          <cell r="D6" t="str">
            <v>Osobní asistence Čtyřlístek</v>
          </cell>
          <cell r="E6" t="str">
            <v>H</v>
          </cell>
          <cell r="F6">
            <v>30000</v>
          </cell>
          <cell r="G6">
            <v>399</v>
          </cell>
          <cell r="H6">
            <v>399</v>
          </cell>
          <cell r="I6">
            <v>11970000</v>
          </cell>
          <cell r="J6">
            <v>7800000</v>
          </cell>
          <cell r="K6">
            <v>9270000</v>
          </cell>
          <cell r="L6">
            <v>2829153</v>
          </cell>
          <cell r="M6">
            <v>9270000</v>
          </cell>
          <cell r="N6">
            <v>2829000</v>
          </cell>
          <cell r="O6">
            <v>1493000</v>
          </cell>
          <cell r="P6">
            <v>0</v>
          </cell>
          <cell r="Q6">
            <v>1493970</v>
          </cell>
          <cell r="R6">
            <v>1739000</v>
          </cell>
          <cell r="S6">
            <v>1304000</v>
          </cell>
        </row>
        <row r="7">
          <cell r="A7">
            <v>7825745</v>
          </cell>
          <cell r="B7" t="str">
            <v>AC Facility, s.r.o.</v>
          </cell>
          <cell r="C7" t="str">
            <v>domovy se zvláštním režimem</v>
          </cell>
          <cell r="D7" t="str">
            <v>AC Facility s.r.o.</v>
          </cell>
          <cell r="E7" t="str">
            <v>L</v>
          </cell>
          <cell r="F7">
            <v>0</v>
          </cell>
          <cell r="G7">
            <v>473556</v>
          </cell>
          <cell r="H7">
            <v>544589.4</v>
          </cell>
          <cell r="I7">
            <v>0</v>
          </cell>
          <cell r="J7">
            <v>0</v>
          </cell>
          <cell r="K7">
            <v>0</v>
          </cell>
          <cell r="L7">
            <v>4387200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</row>
        <row r="8">
          <cell r="A8">
            <v>3009554</v>
          </cell>
          <cell r="B8" t="str">
            <v>ACORUS, z.ú.</v>
          </cell>
          <cell r="C8" t="str">
            <v>krizová pomoc</v>
          </cell>
          <cell r="D8" t="str">
            <v>ACORUS - krizová pomoc</v>
          </cell>
          <cell r="E8" t="str">
            <v>L</v>
          </cell>
          <cell r="F8">
            <v>4</v>
          </cell>
          <cell r="G8">
            <v>289446</v>
          </cell>
          <cell r="H8">
            <v>318390.59999999998</v>
          </cell>
          <cell r="I8">
            <v>1273562.3999999999</v>
          </cell>
          <cell r="J8">
            <v>1117160</v>
          </cell>
          <cell r="K8">
            <v>1273562.3999999999</v>
          </cell>
          <cell r="L8">
            <v>475411</v>
          </cell>
          <cell r="M8">
            <v>1273562.3999999999</v>
          </cell>
          <cell r="N8">
            <v>475000</v>
          </cell>
          <cell r="O8">
            <v>123000</v>
          </cell>
          <cell r="P8">
            <v>0</v>
          </cell>
          <cell r="Q8">
            <v>123998</v>
          </cell>
          <cell r="R8">
            <v>42236</v>
          </cell>
          <cell r="S8">
            <v>31000</v>
          </cell>
        </row>
        <row r="9">
          <cell r="A9">
            <v>3301272</v>
          </cell>
          <cell r="B9" t="str">
            <v>ACORUS, z.ú.</v>
          </cell>
          <cell r="C9" t="str">
            <v>odborné sociální poradenství</v>
          </cell>
          <cell r="D9" t="str">
            <v>ACORUS - poradna pro osoby ohrožené domácím násilím</v>
          </cell>
          <cell r="E9" t="str">
            <v>ÚV</v>
          </cell>
          <cell r="F9">
            <v>1.7</v>
          </cell>
          <cell r="G9">
            <v>522690</v>
          </cell>
          <cell r="H9">
            <v>522690</v>
          </cell>
          <cell r="I9">
            <v>888573</v>
          </cell>
          <cell r="J9">
            <v>779450</v>
          </cell>
          <cell r="K9">
            <v>888573</v>
          </cell>
          <cell r="L9">
            <v>321800</v>
          </cell>
          <cell r="M9">
            <v>888573</v>
          </cell>
          <cell r="N9">
            <v>321000</v>
          </cell>
          <cell r="O9">
            <v>136000</v>
          </cell>
          <cell r="P9">
            <v>0</v>
          </cell>
          <cell r="Q9">
            <v>136201</v>
          </cell>
          <cell r="R9">
            <v>116729</v>
          </cell>
          <cell r="S9">
            <v>87000</v>
          </cell>
        </row>
        <row r="10">
          <cell r="A10">
            <v>8004178</v>
          </cell>
          <cell r="B10" t="str">
            <v>ACORUS, z.ú.</v>
          </cell>
          <cell r="C10" t="str">
            <v>azylové domy</v>
          </cell>
          <cell r="D10" t="str">
            <v>ACORUS - azylový dům</v>
          </cell>
          <cell r="E10" t="str">
            <v>L</v>
          </cell>
          <cell r="F10">
            <v>24</v>
          </cell>
          <cell r="G10">
            <v>149454</v>
          </cell>
          <cell r="H10">
            <v>149454</v>
          </cell>
          <cell r="I10">
            <v>3586896</v>
          </cell>
          <cell r="J10">
            <v>3146400</v>
          </cell>
          <cell r="K10">
            <v>3586896</v>
          </cell>
          <cell r="L10">
            <v>2750887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533372</v>
          </cell>
          <cell r="R10">
            <v>286222</v>
          </cell>
          <cell r="S10">
            <v>0</v>
          </cell>
        </row>
        <row r="11">
          <cell r="A11">
            <v>4659709</v>
          </cell>
          <cell r="B11" t="str">
            <v>Akord, Organizační jednotka - DENNÍ STACIONÁŘ</v>
          </cell>
          <cell r="C11" t="str">
            <v>denní stacionáře</v>
          </cell>
          <cell r="D11" t="str">
            <v>Denní stacionář AKORD</v>
          </cell>
          <cell r="E11" t="str">
            <v>ÚV</v>
          </cell>
          <cell r="F11">
            <v>12.44</v>
          </cell>
          <cell r="G11">
            <v>478686</v>
          </cell>
          <cell r="H11">
            <v>574423.19999999995</v>
          </cell>
          <cell r="I11">
            <v>7145824.6079999991</v>
          </cell>
          <cell r="J11">
            <v>5560107.8072106261</v>
          </cell>
          <cell r="K11">
            <v>6437665.215210625</v>
          </cell>
          <cell r="L11">
            <v>3575970</v>
          </cell>
          <cell r="M11">
            <v>5472015.4329290316</v>
          </cell>
          <cell r="N11">
            <v>3071000</v>
          </cell>
          <cell r="O11">
            <v>879000</v>
          </cell>
          <cell r="P11">
            <v>504000</v>
          </cell>
          <cell r="Q11">
            <v>879680</v>
          </cell>
          <cell r="R11">
            <v>700960</v>
          </cell>
          <cell r="S11">
            <v>525000</v>
          </cell>
        </row>
        <row r="12">
          <cell r="A12">
            <v>9924510</v>
          </cell>
          <cell r="B12" t="str">
            <v>Alzheimercentrum Filipov o.p.s.</v>
          </cell>
          <cell r="C12" t="str">
            <v>domovy se zvláštním režimem</v>
          </cell>
          <cell r="D12" t="str">
            <v>Alzheimercentrum Filipov o.p.s.</v>
          </cell>
          <cell r="E12" t="str">
            <v>L</v>
          </cell>
          <cell r="F12">
            <v>0</v>
          </cell>
          <cell r="G12">
            <v>473556</v>
          </cell>
          <cell r="H12">
            <v>544589.4</v>
          </cell>
          <cell r="I12">
            <v>0</v>
          </cell>
          <cell r="J12">
            <v>0</v>
          </cell>
          <cell r="K12">
            <v>0</v>
          </cell>
          <cell r="L12">
            <v>1152207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2000000</v>
          </cell>
          <cell r="R12">
            <v>0</v>
          </cell>
          <cell r="S12">
            <v>0</v>
          </cell>
        </row>
        <row r="13">
          <cell r="A13">
            <v>4542627</v>
          </cell>
          <cell r="B13" t="str">
            <v>Alzheimercentrum Prácheň o.p.s.</v>
          </cell>
          <cell r="C13" t="str">
            <v>domovy se zvláštním režimem</v>
          </cell>
          <cell r="D13" t="str">
            <v>Alzheimercentrum Prácheň o.p.s.</v>
          </cell>
          <cell r="E13" t="str">
            <v>L</v>
          </cell>
          <cell r="F13">
            <v>0</v>
          </cell>
          <cell r="G13">
            <v>473556</v>
          </cell>
          <cell r="H13">
            <v>544589.4</v>
          </cell>
          <cell r="I13">
            <v>0</v>
          </cell>
          <cell r="J13">
            <v>0</v>
          </cell>
          <cell r="K13">
            <v>0</v>
          </cell>
          <cell r="L13">
            <v>1190000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A14">
            <v>7446328</v>
          </cell>
          <cell r="B14" t="str">
            <v>Alzheimercentrum Prácheň o.p.s.</v>
          </cell>
          <cell r="C14" t="str">
            <v>domovy pro osoby se zdravotním postižením</v>
          </cell>
          <cell r="D14" t="str">
            <v>Alzheimercentrum Prácheň o.p.s.</v>
          </cell>
          <cell r="E14" t="str">
            <v>L</v>
          </cell>
          <cell r="F14">
            <v>0</v>
          </cell>
          <cell r="G14">
            <v>473556</v>
          </cell>
          <cell r="H14">
            <v>544589.4</v>
          </cell>
          <cell r="I14">
            <v>0</v>
          </cell>
          <cell r="J14">
            <v>0</v>
          </cell>
          <cell r="K14">
            <v>0</v>
          </cell>
          <cell r="L14">
            <v>1540000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</row>
        <row r="15">
          <cell r="A15">
            <v>4776459</v>
          </cell>
          <cell r="B15" t="str">
            <v>Alzheimercentrum Průhonice, z.ú.</v>
          </cell>
          <cell r="C15" t="str">
            <v>domovy se zvláštním režimem</v>
          </cell>
          <cell r="D15" t="str">
            <v>Alzheimercentrum Průhonice z.ú.</v>
          </cell>
          <cell r="E15" t="str">
            <v>L</v>
          </cell>
          <cell r="F15">
            <v>0</v>
          </cell>
          <cell r="G15">
            <v>473556</v>
          </cell>
          <cell r="H15">
            <v>520911.6</v>
          </cell>
          <cell r="I15">
            <v>0</v>
          </cell>
          <cell r="J15">
            <v>0</v>
          </cell>
          <cell r="K15">
            <v>0</v>
          </cell>
          <cell r="L15">
            <v>3593885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3500000</v>
          </cell>
          <cell r="R15">
            <v>0</v>
          </cell>
          <cell r="S15">
            <v>0</v>
          </cell>
        </row>
        <row r="16">
          <cell r="A16">
            <v>8941598</v>
          </cell>
          <cell r="B16" t="str">
            <v>Alzheimercentrum Zlosyň o.p.s.</v>
          </cell>
          <cell r="C16" t="str">
            <v>domovy se zvláštním režimem</v>
          </cell>
          <cell r="D16" t="str">
            <v>Alzheimercentrum Zlosyň o.p.s.</v>
          </cell>
          <cell r="E16" t="str">
            <v>L</v>
          </cell>
          <cell r="F16">
            <v>0</v>
          </cell>
          <cell r="G16">
            <v>473556</v>
          </cell>
          <cell r="H16">
            <v>544589.4</v>
          </cell>
          <cell r="I16">
            <v>0</v>
          </cell>
          <cell r="J16">
            <v>0</v>
          </cell>
          <cell r="K16">
            <v>0</v>
          </cell>
          <cell r="L16">
            <v>1830300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2500000</v>
          </cell>
          <cell r="R16">
            <v>0</v>
          </cell>
          <cell r="S16">
            <v>0</v>
          </cell>
        </row>
        <row r="17">
          <cell r="A17">
            <v>3617065</v>
          </cell>
          <cell r="B17" t="str">
            <v>Anima - terapie, z.ú.</v>
          </cell>
          <cell r="C17" t="str">
            <v>odborné sociální poradenství</v>
          </cell>
          <cell r="D17" t="str">
            <v>Poradna pro rodiny se závislostí</v>
          </cell>
          <cell r="E17" t="str">
            <v>ÚV</v>
          </cell>
          <cell r="F17">
            <v>2.4</v>
          </cell>
          <cell r="G17">
            <v>522690</v>
          </cell>
          <cell r="H17">
            <v>522690</v>
          </cell>
          <cell r="I17">
            <v>1254456</v>
          </cell>
          <cell r="J17">
            <v>1100400</v>
          </cell>
          <cell r="K17">
            <v>1254456</v>
          </cell>
          <cell r="L17">
            <v>466000</v>
          </cell>
          <cell r="M17">
            <v>1254456</v>
          </cell>
          <cell r="N17">
            <v>466000</v>
          </cell>
          <cell r="O17">
            <v>197000</v>
          </cell>
          <cell r="P17">
            <v>0</v>
          </cell>
          <cell r="Q17">
            <v>197000</v>
          </cell>
          <cell r="R17">
            <v>209800</v>
          </cell>
          <cell r="S17">
            <v>157000</v>
          </cell>
        </row>
        <row r="18">
          <cell r="A18">
            <v>1457478</v>
          </cell>
          <cell r="B18" t="str">
            <v>Arcidiecézní charita Praha</v>
          </cell>
          <cell r="C18" t="str">
            <v>denní stacionáře</v>
          </cell>
          <cell r="D18" t="str">
            <v>Denní stacionář pro seniory</v>
          </cell>
          <cell r="E18" t="str">
            <v>ÚV</v>
          </cell>
          <cell r="F18">
            <v>3</v>
          </cell>
          <cell r="G18">
            <v>478686</v>
          </cell>
          <cell r="H18">
            <v>478686</v>
          </cell>
          <cell r="I18">
            <v>1436058</v>
          </cell>
          <cell r="J18">
            <v>1132520</v>
          </cell>
          <cell r="K18">
            <v>1392858</v>
          </cell>
          <cell r="L18">
            <v>828000</v>
          </cell>
          <cell r="M18">
            <v>1392858</v>
          </cell>
          <cell r="N18">
            <v>736000</v>
          </cell>
          <cell r="O18">
            <v>310000</v>
          </cell>
          <cell r="P18">
            <v>92000</v>
          </cell>
          <cell r="Q18">
            <v>310000</v>
          </cell>
          <cell r="R18">
            <v>229000</v>
          </cell>
          <cell r="S18">
            <v>171000</v>
          </cell>
        </row>
        <row r="19">
          <cell r="A19">
            <v>1500866</v>
          </cell>
          <cell r="B19" t="str">
            <v>Arcidiecézní charita Praha</v>
          </cell>
          <cell r="C19" t="str">
            <v>azylové domy</v>
          </cell>
          <cell r="D19" t="str">
            <v>Dům Gloria - azylový dům pro ženy a matky s dětmi</v>
          </cell>
          <cell r="E19" t="str">
            <v>L</v>
          </cell>
          <cell r="F19">
            <v>40</v>
          </cell>
          <cell r="G19">
            <v>149454</v>
          </cell>
          <cell r="H19">
            <v>149454</v>
          </cell>
          <cell r="I19">
            <v>5978160</v>
          </cell>
          <cell r="J19">
            <v>5244000</v>
          </cell>
          <cell r="K19">
            <v>5978160</v>
          </cell>
          <cell r="L19">
            <v>3848000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690000</v>
          </cell>
          <cell r="R19">
            <v>684000</v>
          </cell>
          <cell r="S19">
            <v>0</v>
          </cell>
        </row>
        <row r="20">
          <cell r="A20">
            <v>1572865</v>
          </cell>
          <cell r="B20" t="str">
            <v>Arcidiecézní charita Praha</v>
          </cell>
          <cell r="C20" t="str">
            <v>pečovatelská služba</v>
          </cell>
          <cell r="D20" t="str">
            <v>Pečovatelská služba</v>
          </cell>
          <cell r="E20" t="str">
            <v>ÚV</v>
          </cell>
          <cell r="F20">
            <v>4.8</v>
          </cell>
          <cell r="G20">
            <v>475608</v>
          </cell>
          <cell r="H20">
            <v>475608</v>
          </cell>
          <cell r="I20">
            <v>2282918.4</v>
          </cell>
          <cell r="J20">
            <v>1827230.2420640672</v>
          </cell>
          <cell r="K20">
            <v>2107588.6420640671</v>
          </cell>
          <cell r="L20">
            <v>1294000</v>
          </cell>
          <cell r="M20">
            <v>2107588.6420640671</v>
          </cell>
          <cell r="N20">
            <v>1187000</v>
          </cell>
          <cell r="O20">
            <v>510000</v>
          </cell>
          <cell r="P20">
            <v>107000</v>
          </cell>
          <cell r="Q20">
            <v>510000</v>
          </cell>
          <cell r="R20">
            <v>128000</v>
          </cell>
          <cell r="S20">
            <v>96000</v>
          </cell>
        </row>
        <row r="21">
          <cell r="A21">
            <v>1980929</v>
          </cell>
          <cell r="B21" t="str">
            <v>Arcidiecézní charita Praha</v>
          </cell>
          <cell r="C21" t="str">
            <v>sociální rehabilitace</v>
          </cell>
          <cell r="D21" t="str">
            <v>Dům Fatima - centrum pro tělesně postižené</v>
          </cell>
          <cell r="E21" t="str">
            <v>L</v>
          </cell>
          <cell r="F21">
            <v>14</v>
          </cell>
          <cell r="G21">
            <v>325242</v>
          </cell>
          <cell r="H21">
            <v>390290.4</v>
          </cell>
          <cell r="I21">
            <v>5464065.6000000006</v>
          </cell>
          <cell r="J21">
            <v>4793040</v>
          </cell>
          <cell r="K21">
            <v>5464065.6000000006</v>
          </cell>
          <cell r="L21">
            <v>3395000</v>
          </cell>
          <cell r="M21">
            <v>5464065.6000000006</v>
          </cell>
          <cell r="N21">
            <v>3115000</v>
          </cell>
          <cell r="O21">
            <v>798000</v>
          </cell>
          <cell r="P21">
            <v>280000</v>
          </cell>
          <cell r="Q21">
            <v>798000</v>
          </cell>
          <cell r="R21">
            <v>721000</v>
          </cell>
          <cell r="S21">
            <v>540000</v>
          </cell>
        </row>
        <row r="22">
          <cell r="A22">
            <v>3615489</v>
          </cell>
          <cell r="B22" t="str">
            <v>Arcidiecézní charita Praha</v>
          </cell>
          <cell r="C22" t="str">
            <v>odborné sociální poradenství</v>
          </cell>
          <cell r="D22" t="str">
            <v>Azylový dům sv. Terezie - Poradna pro lidi v tísni</v>
          </cell>
          <cell r="E22" t="str">
            <v>ÚV</v>
          </cell>
          <cell r="F22">
            <v>1.4</v>
          </cell>
          <cell r="G22">
            <v>522690</v>
          </cell>
          <cell r="H22">
            <v>522690</v>
          </cell>
          <cell r="I22">
            <v>731766</v>
          </cell>
          <cell r="J22">
            <v>641900</v>
          </cell>
          <cell r="K22">
            <v>731766</v>
          </cell>
          <cell r="L22">
            <v>486000</v>
          </cell>
          <cell r="M22">
            <v>731766</v>
          </cell>
          <cell r="N22">
            <v>417000</v>
          </cell>
          <cell r="O22">
            <v>155000</v>
          </cell>
          <cell r="P22">
            <v>69000</v>
          </cell>
          <cell r="Q22">
            <v>155900</v>
          </cell>
          <cell r="R22">
            <v>129000</v>
          </cell>
          <cell r="S22">
            <v>68000</v>
          </cell>
        </row>
        <row r="23">
          <cell r="A23">
            <v>3700404</v>
          </cell>
          <cell r="B23" t="str">
            <v>Arcidiecézní charita Praha</v>
          </cell>
          <cell r="C23" t="str">
            <v>noclehárny</v>
          </cell>
          <cell r="D23" t="str">
            <v>Azylový dům sv. Terezie - noclehárny</v>
          </cell>
          <cell r="E23" t="str">
            <v>L</v>
          </cell>
          <cell r="F23">
            <v>42</v>
          </cell>
          <cell r="G23">
            <v>86070</v>
          </cell>
          <cell r="H23">
            <v>86070</v>
          </cell>
          <cell r="I23">
            <v>3614940</v>
          </cell>
          <cell r="J23">
            <v>3171000</v>
          </cell>
          <cell r="K23">
            <v>3614940</v>
          </cell>
          <cell r="L23">
            <v>2181000</v>
          </cell>
          <cell r="M23">
            <v>3614940</v>
          </cell>
          <cell r="N23">
            <v>2061000</v>
          </cell>
          <cell r="O23">
            <v>600000</v>
          </cell>
          <cell r="P23">
            <v>120000</v>
          </cell>
          <cell r="Q23">
            <v>600000</v>
          </cell>
          <cell r="R23">
            <v>840000</v>
          </cell>
          <cell r="S23">
            <v>625000</v>
          </cell>
        </row>
        <row r="24">
          <cell r="A24">
            <v>5110566</v>
          </cell>
          <cell r="B24" t="str">
            <v>Arcidiecézní charita Praha</v>
          </cell>
          <cell r="C24" t="str">
            <v>domovy se zvláštním režimem</v>
          </cell>
          <cell r="D24" t="str">
            <v>Domov se zvláštním režimem</v>
          </cell>
          <cell r="E24" t="str">
            <v>L</v>
          </cell>
          <cell r="F24">
            <v>8</v>
          </cell>
          <cell r="G24">
            <v>473556</v>
          </cell>
          <cell r="H24">
            <v>544589.4</v>
          </cell>
          <cell r="I24">
            <v>4356715.2</v>
          </cell>
          <cell r="J24">
            <v>2321680</v>
          </cell>
          <cell r="K24">
            <v>2856715.2</v>
          </cell>
          <cell r="L24">
            <v>1400000</v>
          </cell>
          <cell r="M24">
            <v>2856715.2</v>
          </cell>
          <cell r="N24">
            <v>1400000</v>
          </cell>
          <cell r="O24">
            <v>510000</v>
          </cell>
          <cell r="P24">
            <v>0</v>
          </cell>
          <cell r="Q24">
            <v>510000</v>
          </cell>
          <cell r="R24">
            <v>771000</v>
          </cell>
          <cell r="S24">
            <v>578000</v>
          </cell>
        </row>
        <row r="25">
          <cell r="A25">
            <v>5192117</v>
          </cell>
          <cell r="B25" t="str">
            <v>Arcidiecézní charita Praha</v>
          </cell>
          <cell r="C25" t="str">
            <v>azylové domy</v>
          </cell>
          <cell r="D25" t="str">
            <v>Azylový dům sv. Terezie - Azylové domy</v>
          </cell>
          <cell r="E25" t="str">
            <v>L</v>
          </cell>
          <cell r="F25">
            <v>34</v>
          </cell>
          <cell r="G25">
            <v>107616</v>
          </cell>
          <cell r="H25">
            <v>107616</v>
          </cell>
          <cell r="I25">
            <v>3658944</v>
          </cell>
          <cell r="J25">
            <v>3209600</v>
          </cell>
          <cell r="K25">
            <v>3658944</v>
          </cell>
          <cell r="L25">
            <v>1827000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381000</v>
          </cell>
          <cell r="R25">
            <v>148000</v>
          </cell>
          <cell r="S25">
            <v>0</v>
          </cell>
        </row>
        <row r="26">
          <cell r="A26">
            <v>6484125</v>
          </cell>
          <cell r="B26" t="str">
            <v>Arcidiecézní charita Praha</v>
          </cell>
          <cell r="C26" t="str">
            <v>terénní programy</v>
          </cell>
          <cell r="D26" t="str">
            <v>ADCH Praha- terénní program</v>
          </cell>
          <cell r="E26" t="str">
            <v>ÚV</v>
          </cell>
          <cell r="F26">
            <v>2.2000000000000002</v>
          </cell>
          <cell r="G26">
            <v>519612</v>
          </cell>
          <cell r="H26">
            <v>519612</v>
          </cell>
          <cell r="I26">
            <v>1143146.4000000001</v>
          </cell>
          <cell r="J26">
            <v>1002760.0000000001</v>
          </cell>
          <cell r="K26">
            <v>1143146.4000000001</v>
          </cell>
          <cell r="L26">
            <v>791000</v>
          </cell>
          <cell r="M26">
            <v>1085989.08</v>
          </cell>
          <cell r="N26">
            <v>619000</v>
          </cell>
          <cell r="O26">
            <v>187000</v>
          </cell>
          <cell r="P26">
            <v>172000</v>
          </cell>
          <cell r="Q26">
            <v>187000</v>
          </cell>
          <cell r="R26">
            <v>175000</v>
          </cell>
          <cell r="S26">
            <v>80000</v>
          </cell>
        </row>
        <row r="27">
          <cell r="A27">
            <v>6879970</v>
          </cell>
          <cell r="B27" t="str">
            <v>Arcidiecézní charita Praha</v>
          </cell>
          <cell r="C27" t="str">
            <v>nízkoprahová denní centra</v>
          </cell>
          <cell r="D27" t="str">
            <v>Azylový dům sv. Terezie - nízkoprahové denní centrum</v>
          </cell>
          <cell r="E27" t="str">
            <v>ÚV</v>
          </cell>
          <cell r="F27">
            <v>7.78</v>
          </cell>
          <cell r="G27">
            <v>494988</v>
          </cell>
          <cell r="H27">
            <v>494988</v>
          </cell>
          <cell r="I27">
            <v>3851006.64</v>
          </cell>
          <cell r="J27">
            <v>3378076</v>
          </cell>
          <cell r="K27">
            <v>3851006.64</v>
          </cell>
          <cell r="L27">
            <v>1998000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840000</v>
          </cell>
          <cell r="R27">
            <v>675000</v>
          </cell>
          <cell r="S27">
            <v>0</v>
          </cell>
        </row>
        <row r="28">
          <cell r="A28">
            <v>7026827</v>
          </cell>
          <cell r="B28" t="str">
            <v>Arcidiecézní charita Praha</v>
          </cell>
          <cell r="C28" t="str">
            <v>odborné sociální poradenství</v>
          </cell>
          <cell r="D28" t="str">
            <v>Poradna pro migranty a uprchlíky</v>
          </cell>
          <cell r="E28" t="str">
            <v>ÚV</v>
          </cell>
          <cell r="F28">
            <v>3</v>
          </cell>
          <cell r="G28">
            <v>522690</v>
          </cell>
          <cell r="H28">
            <v>522690</v>
          </cell>
          <cell r="I28">
            <v>1568070</v>
          </cell>
          <cell r="J28">
            <v>1375500</v>
          </cell>
          <cell r="K28">
            <v>1568070</v>
          </cell>
          <cell r="L28">
            <v>840000</v>
          </cell>
          <cell r="M28">
            <v>1568070</v>
          </cell>
          <cell r="N28">
            <v>840000</v>
          </cell>
          <cell r="O28">
            <v>481000</v>
          </cell>
          <cell r="P28">
            <v>0</v>
          </cell>
          <cell r="Q28">
            <v>520000</v>
          </cell>
          <cell r="R28">
            <v>329000</v>
          </cell>
          <cell r="S28">
            <v>185000</v>
          </cell>
        </row>
        <row r="29">
          <cell r="A29">
            <v>8140618</v>
          </cell>
          <cell r="B29" t="str">
            <v>Arcidiecézní charita Praha</v>
          </cell>
          <cell r="C29" t="str">
            <v>osobní asistence</v>
          </cell>
          <cell r="D29" t="str">
            <v>Agentura asistenční služby pro lidi s tělesným postižením</v>
          </cell>
          <cell r="E29" t="str">
            <v>H</v>
          </cell>
          <cell r="F29">
            <v>1215</v>
          </cell>
          <cell r="G29">
            <v>399</v>
          </cell>
          <cell r="H29">
            <v>399</v>
          </cell>
          <cell r="I29">
            <v>484785</v>
          </cell>
          <cell r="J29">
            <v>315900</v>
          </cell>
          <cell r="K29">
            <v>375435</v>
          </cell>
          <cell r="L29">
            <v>750000</v>
          </cell>
          <cell r="M29">
            <v>375435</v>
          </cell>
          <cell r="N29">
            <v>205000</v>
          </cell>
          <cell r="O29">
            <v>110000</v>
          </cell>
          <cell r="P29">
            <v>60000</v>
          </cell>
          <cell r="Q29">
            <v>160000</v>
          </cell>
          <cell r="R29">
            <v>85000</v>
          </cell>
          <cell r="S29">
            <v>0</v>
          </cell>
        </row>
        <row r="30">
          <cell r="A30">
            <v>8168193</v>
          </cell>
          <cell r="B30" t="str">
            <v>Arcidiecézní charita Praha</v>
          </cell>
          <cell r="C30" t="str">
            <v>domovy pro seniory</v>
          </cell>
          <cell r="D30" t="str">
            <v>Domov pro seniory kardinála Berana</v>
          </cell>
          <cell r="E30" t="str">
            <v>L</v>
          </cell>
          <cell r="F30">
            <v>15</v>
          </cell>
          <cell r="G30">
            <v>421002</v>
          </cell>
          <cell r="H30">
            <v>421002</v>
          </cell>
          <cell r="I30">
            <v>6315030</v>
          </cell>
          <cell r="J30">
            <v>2767500</v>
          </cell>
          <cell r="K30">
            <v>3543030</v>
          </cell>
          <cell r="L30">
            <v>1548000</v>
          </cell>
          <cell r="M30">
            <v>3365878.5</v>
          </cell>
          <cell r="N30">
            <v>1548000</v>
          </cell>
          <cell r="O30">
            <v>680000</v>
          </cell>
          <cell r="P30">
            <v>0</v>
          </cell>
          <cell r="Q30">
            <v>680000</v>
          </cell>
          <cell r="R30">
            <v>997000</v>
          </cell>
          <cell r="S30">
            <v>747000</v>
          </cell>
        </row>
        <row r="31">
          <cell r="A31">
            <v>2134037</v>
          </cell>
          <cell r="B31" t="str">
            <v>Armáda spásy v ČR, z.s.</v>
          </cell>
          <cell r="C31" t="str">
            <v>nízkoprahová denní centra</v>
          </cell>
          <cell r="D31" t="str">
            <v>Centrum sociálních služeb Bohuslava Bureše - nízkoprahové denní centrum</v>
          </cell>
          <cell r="E31" t="str">
            <v>ÚV</v>
          </cell>
          <cell r="F31">
            <v>8.3000000000000007</v>
          </cell>
          <cell r="G31">
            <v>494988</v>
          </cell>
          <cell r="H31">
            <v>618735</v>
          </cell>
          <cell r="I31">
            <v>5135500.5</v>
          </cell>
          <cell r="J31">
            <v>3603860.0000000005</v>
          </cell>
          <cell r="K31">
            <v>5135500.5</v>
          </cell>
          <cell r="L31">
            <v>3782198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1259355</v>
          </cell>
          <cell r="R31">
            <v>1690180</v>
          </cell>
          <cell r="S31">
            <v>0</v>
          </cell>
        </row>
        <row r="32">
          <cell r="A32">
            <v>3534205</v>
          </cell>
          <cell r="B32" t="str">
            <v>Armáda spásy v ČR, z.s.</v>
          </cell>
          <cell r="C32" t="str">
            <v>noclehárny</v>
          </cell>
          <cell r="D32" t="str">
            <v>Centrum sociálních služeb Bohuslava Bureše - noclehárna</v>
          </cell>
          <cell r="E32" t="str">
            <v>L</v>
          </cell>
          <cell r="F32">
            <v>56</v>
          </cell>
          <cell r="G32">
            <v>86070</v>
          </cell>
          <cell r="H32">
            <v>86070</v>
          </cell>
          <cell r="I32">
            <v>4819920</v>
          </cell>
          <cell r="J32">
            <v>4228000</v>
          </cell>
          <cell r="K32">
            <v>4819920</v>
          </cell>
          <cell r="L32">
            <v>2864527</v>
          </cell>
          <cell r="M32">
            <v>4819920</v>
          </cell>
          <cell r="N32">
            <v>2748000</v>
          </cell>
          <cell r="O32">
            <v>849000</v>
          </cell>
          <cell r="P32">
            <v>116000</v>
          </cell>
          <cell r="Q32">
            <v>849828</v>
          </cell>
          <cell r="R32">
            <v>905893</v>
          </cell>
          <cell r="S32">
            <v>679000</v>
          </cell>
        </row>
        <row r="33">
          <cell r="A33">
            <v>4165916</v>
          </cell>
          <cell r="B33" t="str">
            <v>Armáda spásy v ČR, z.s.</v>
          </cell>
          <cell r="C33" t="str">
            <v>azylové domy</v>
          </cell>
          <cell r="D33" t="str">
            <v>Centrum sociálních služeb Bohuslava Bureše - azylový dům</v>
          </cell>
          <cell r="E33" t="str">
            <v>L</v>
          </cell>
          <cell r="F33">
            <v>108</v>
          </cell>
          <cell r="G33">
            <v>107616</v>
          </cell>
          <cell r="H33">
            <v>107616</v>
          </cell>
          <cell r="I33">
            <v>11622528</v>
          </cell>
          <cell r="J33">
            <v>10195200</v>
          </cell>
          <cell r="K33">
            <v>11622528</v>
          </cell>
          <cell r="L33">
            <v>6998745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2316817</v>
          </cell>
          <cell r="R33">
            <v>952571</v>
          </cell>
          <cell r="S33">
            <v>0</v>
          </cell>
        </row>
        <row r="34">
          <cell r="A34">
            <v>7966860</v>
          </cell>
          <cell r="B34" t="str">
            <v>Armáda spásy v ČR, z.s.</v>
          </cell>
          <cell r="C34" t="str">
            <v>sociální rehabilitace</v>
          </cell>
          <cell r="D34" t="str">
            <v>Centrum sociální služeb Lidická - Sociální rehabilitace</v>
          </cell>
          <cell r="E34" t="str">
            <v>ÚV</v>
          </cell>
          <cell r="F34">
            <v>3.35</v>
          </cell>
          <cell r="G34">
            <v>521550</v>
          </cell>
          <cell r="H34">
            <v>521550</v>
          </cell>
          <cell r="I34">
            <v>1747192.5</v>
          </cell>
          <cell r="J34">
            <v>1532625</v>
          </cell>
          <cell r="K34">
            <v>1747192.5</v>
          </cell>
          <cell r="L34">
            <v>1031685</v>
          </cell>
          <cell r="M34">
            <v>1747192.5</v>
          </cell>
          <cell r="N34">
            <v>996000</v>
          </cell>
          <cell r="O34">
            <v>425000</v>
          </cell>
          <cell r="P34">
            <v>35000</v>
          </cell>
          <cell r="Q34">
            <v>425751</v>
          </cell>
          <cell r="R34">
            <v>0</v>
          </cell>
          <cell r="S34">
            <v>0</v>
          </cell>
        </row>
        <row r="35">
          <cell r="A35">
            <v>9767396</v>
          </cell>
          <cell r="B35" t="str">
            <v>Armáda spásy v ČR, z.s.</v>
          </cell>
          <cell r="C35" t="str">
            <v>terénní programy</v>
          </cell>
          <cell r="D35" t="str">
            <v>Centrum sociálních služeb Lidická - terénní programy</v>
          </cell>
          <cell r="E35" t="str">
            <v>ÚV</v>
          </cell>
          <cell r="F35">
            <v>10.199999999999999</v>
          </cell>
          <cell r="G35">
            <v>519612</v>
          </cell>
          <cell r="H35">
            <v>519612</v>
          </cell>
          <cell r="I35">
            <v>5300042.3999999994</v>
          </cell>
          <cell r="J35">
            <v>4649160</v>
          </cell>
          <cell r="K35">
            <v>5300042.3999999994</v>
          </cell>
          <cell r="L35">
            <v>2495499</v>
          </cell>
          <cell r="M35">
            <v>5300042.3999999994</v>
          </cell>
          <cell r="N35">
            <v>2495000</v>
          </cell>
          <cell r="O35">
            <v>1473000</v>
          </cell>
          <cell r="P35">
            <v>0</v>
          </cell>
          <cell r="Q35">
            <v>1473833</v>
          </cell>
          <cell r="R35">
            <v>0</v>
          </cell>
          <cell r="S35">
            <v>0</v>
          </cell>
        </row>
        <row r="36">
          <cell r="A36">
            <v>8483647</v>
          </cell>
          <cell r="B36" t="str">
            <v>Asistence, o.p.s.</v>
          </cell>
          <cell r="C36" t="str">
            <v>osobní asistence</v>
          </cell>
          <cell r="D36" t="str">
            <v>osobní asistence</v>
          </cell>
          <cell r="E36" t="str">
            <v>H</v>
          </cell>
          <cell r="F36">
            <v>35000</v>
          </cell>
          <cell r="G36">
            <v>399</v>
          </cell>
          <cell r="H36">
            <v>399</v>
          </cell>
          <cell r="I36">
            <v>13965000</v>
          </cell>
          <cell r="J36">
            <v>9100000</v>
          </cell>
          <cell r="K36">
            <v>10815000</v>
          </cell>
          <cell r="L36">
            <v>3200000</v>
          </cell>
          <cell r="M36">
            <v>10274250</v>
          </cell>
          <cell r="N36">
            <v>3200000</v>
          </cell>
          <cell r="O36">
            <v>2200000</v>
          </cell>
          <cell r="P36">
            <v>0</v>
          </cell>
          <cell r="Q36">
            <v>2200000</v>
          </cell>
          <cell r="R36">
            <v>1910000</v>
          </cell>
          <cell r="S36">
            <v>1432000</v>
          </cell>
        </row>
        <row r="37">
          <cell r="A37">
            <v>8759757</v>
          </cell>
          <cell r="B37" t="str">
            <v>Asistence, o.p.s.</v>
          </cell>
          <cell r="C37" t="str">
            <v>sociální rehabilitace</v>
          </cell>
          <cell r="D37" t="str">
            <v>Podporované zaměstnávání a Tranzitní program</v>
          </cell>
          <cell r="E37" t="str">
            <v>ÚV</v>
          </cell>
          <cell r="F37">
            <v>8.1999999999999993</v>
          </cell>
          <cell r="G37">
            <v>521550</v>
          </cell>
          <cell r="H37">
            <v>521550</v>
          </cell>
          <cell r="I37">
            <v>4276710</v>
          </cell>
          <cell r="J37">
            <v>3751499.9999999995</v>
          </cell>
          <cell r="K37">
            <v>4276710</v>
          </cell>
          <cell r="L37">
            <v>2100000</v>
          </cell>
          <cell r="M37">
            <v>4276710</v>
          </cell>
          <cell r="N37">
            <v>2100000</v>
          </cell>
          <cell r="O37">
            <v>721000</v>
          </cell>
          <cell r="P37">
            <v>0</v>
          </cell>
          <cell r="Q37">
            <v>721000</v>
          </cell>
          <cell r="R37">
            <v>590000</v>
          </cell>
          <cell r="S37">
            <v>442000</v>
          </cell>
        </row>
        <row r="38">
          <cell r="A38">
            <v>2701185</v>
          </cell>
          <cell r="B38" t="str">
            <v>Baobab z.s.</v>
          </cell>
          <cell r="C38" t="str">
            <v>sociální rehabilitace</v>
          </cell>
          <cell r="D38" t="str">
            <v>Student</v>
          </cell>
          <cell r="E38" t="str">
            <v>ÚV</v>
          </cell>
          <cell r="F38">
            <v>1.87</v>
          </cell>
          <cell r="G38">
            <v>521550</v>
          </cell>
          <cell r="H38">
            <v>521550</v>
          </cell>
          <cell r="I38">
            <v>975298.5</v>
          </cell>
          <cell r="J38">
            <v>855525</v>
          </cell>
          <cell r="K38">
            <v>975298.5</v>
          </cell>
          <cell r="L38">
            <v>988361</v>
          </cell>
          <cell r="M38">
            <v>926533.57499999995</v>
          </cell>
          <cell r="N38">
            <v>528000</v>
          </cell>
          <cell r="O38">
            <v>284000</v>
          </cell>
          <cell r="P38">
            <v>114000</v>
          </cell>
          <cell r="Q38">
            <v>380000</v>
          </cell>
          <cell r="R38">
            <v>171853</v>
          </cell>
          <cell r="S38">
            <v>0</v>
          </cell>
        </row>
        <row r="39">
          <cell r="A39">
            <v>4882420</v>
          </cell>
          <cell r="B39" t="str">
            <v>Baobab z.s.</v>
          </cell>
          <cell r="C39" t="str">
            <v>sociální rehabilitace</v>
          </cell>
          <cell r="D39" t="str">
            <v>Aktivizace a rozvoj sociálních dovedností (arteterapeutický ateliér)</v>
          </cell>
          <cell r="E39" t="str">
            <v>ÚV</v>
          </cell>
          <cell r="F39">
            <v>1.3</v>
          </cell>
          <cell r="G39">
            <v>521550</v>
          </cell>
          <cell r="H39">
            <v>521550</v>
          </cell>
          <cell r="I39">
            <v>678015</v>
          </cell>
          <cell r="J39">
            <v>485865</v>
          </cell>
          <cell r="K39">
            <v>678015</v>
          </cell>
          <cell r="L39">
            <v>605900</v>
          </cell>
          <cell r="M39">
            <v>644114.25</v>
          </cell>
          <cell r="N39">
            <v>300000</v>
          </cell>
          <cell r="O39">
            <v>161000</v>
          </cell>
          <cell r="P39">
            <v>183000</v>
          </cell>
          <cell r="Q39">
            <v>260000</v>
          </cell>
          <cell r="R39">
            <v>208258</v>
          </cell>
          <cell r="S39">
            <v>0</v>
          </cell>
        </row>
        <row r="40">
          <cell r="A40">
            <v>5177448</v>
          </cell>
          <cell r="B40" t="str">
            <v>Baobab z.s.</v>
          </cell>
          <cell r="C40" t="str">
            <v>sociální rehabilitace</v>
          </cell>
          <cell r="D40" t="str">
            <v>Centrum sociálně rehabilitačních služeb</v>
          </cell>
          <cell r="E40" t="str">
            <v>L</v>
          </cell>
          <cell r="F40">
            <v>15</v>
          </cell>
          <cell r="G40">
            <v>325242</v>
          </cell>
          <cell r="H40">
            <v>374028.3</v>
          </cell>
          <cell r="I40">
            <v>5610424.5</v>
          </cell>
          <cell r="J40">
            <v>4265235</v>
          </cell>
          <cell r="K40">
            <v>5610424.5</v>
          </cell>
          <cell r="L40">
            <v>2115455</v>
          </cell>
          <cell r="M40">
            <v>5610424.5</v>
          </cell>
          <cell r="N40">
            <v>2115000</v>
          </cell>
          <cell r="O40">
            <v>832000</v>
          </cell>
          <cell r="P40">
            <v>0</v>
          </cell>
          <cell r="Q40">
            <v>832000</v>
          </cell>
          <cell r="R40">
            <v>301102</v>
          </cell>
          <cell r="S40">
            <v>225000</v>
          </cell>
        </row>
        <row r="41">
          <cell r="A41">
            <v>6288606</v>
          </cell>
          <cell r="B41" t="str">
            <v>Bílý kruh bezpečí, z.s.</v>
          </cell>
          <cell r="C41" t="str">
            <v>odborné sociální poradenství</v>
          </cell>
          <cell r="D41" t="str">
            <v>Poradna Bílého kruhu bezpečí, Praha</v>
          </cell>
          <cell r="E41" t="str">
            <v>ÚV</v>
          </cell>
          <cell r="F41">
            <v>3.4</v>
          </cell>
          <cell r="G41">
            <v>522690</v>
          </cell>
          <cell r="H41">
            <v>522690</v>
          </cell>
          <cell r="I41">
            <v>1777146</v>
          </cell>
          <cell r="J41">
            <v>1558900</v>
          </cell>
          <cell r="K41">
            <v>1777146</v>
          </cell>
          <cell r="L41">
            <v>1837128</v>
          </cell>
          <cell r="M41">
            <v>1688288.7</v>
          </cell>
          <cell r="N41">
            <v>911000</v>
          </cell>
          <cell r="O41">
            <v>262000</v>
          </cell>
          <cell r="P41">
            <v>515000</v>
          </cell>
          <cell r="Q41">
            <v>262500</v>
          </cell>
          <cell r="R41">
            <v>0</v>
          </cell>
          <cell r="S41">
            <v>0</v>
          </cell>
        </row>
        <row r="42">
          <cell r="A42">
            <v>4970864</v>
          </cell>
          <cell r="B42" t="str">
            <v>BONA, o.p.s.</v>
          </cell>
          <cell r="C42" t="str">
            <v>chráněné bydlení</v>
          </cell>
          <cell r="D42" t="str">
            <v>Chráněné bydlení</v>
          </cell>
          <cell r="E42" t="str">
            <v>L</v>
          </cell>
          <cell r="F42">
            <v>57</v>
          </cell>
          <cell r="G42">
            <v>342000</v>
          </cell>
          <cell r="H42">
            <v>342000</v>
          </cell>
          <cell r="I42">
            <v>19494000</v>
          </cell>
          <cell r="J42">
            <v>14364000</v>
          </cell>
          <cell r="K42">
            <v>16758000</v>
          </cell>
          <cell r="L42">
            <v>5432000</v>
          </cell>
          <cell r="M42">
            <v>15920100</v>
          </cell>
          <cell r="N42">
            <v>5432000</v>
          </cell>
          <cell r="O42">
            <v>578000</v>
          </cell>
          <cell r="P42">
            <v>0</v>
          </cell>
          <cell r="Q42">
            <v>578000</v>
          </cell>
          <cell r="R42">
            <v>118000</v>
          </cell>
          <cell r="S42">
            <v>88000</v>
          </cell>
        </row>
        <row r="43">
          <cell r="A43">
            <v>6417961</v>
          </cell>
          <cell r="B43" t="str">
            <v>BONA, o.p.s.</v>
          </cell>
          <cell r="C43" t="str">
            <v>podpora samostatného bydlení</v>
          </cell>
          <cell r="D43" t="str">
            <v>Podpora samostatného bydlení</v>
          </cell>
          <cell r="E43" t="str">
            <v>ÚV</v>
          </cell>
          <cell r="F43">
            <v>3.7</v>
          </cell>
          <cell r="G43">
            <v>506616</v>
          </cell>
          <cell r="H43">
            <v>506616</v>
          </cell>
          <cell r="I43">
            <v>1874479.2000000002</v>
          </cell>
          <cell r="J43">
            <v>1512137.1428571427</v>
          </cell>
          <cell r="K43">
            <v>1742336.3428571429</v>
          </cell>
          <cell r="L43">
            <v>1481454</v>
          </cell>
          <cell r="M43">
            <v>1655219.5257142857</v>
          </cell>
          <cell r="N43">
            <v>933000</v>
          </cell>
          <cell r="O43">
            <v>234000</v>
          </cell>
          <cell r="P43">
            <v>488000</v>
          </cell>
          <cell r="Q43">
            <v>234000</v>
          </cell>
          <cell r="R43">
            <v>330000</v>
          </cell>
          <cell r="S43">
            <v>0</v>
          </cell>
        </row>
        <row r="44">
          <cell r="A44">
            <v>8396961</v>
          </cell>
          <cell r="B44" t="str">
            <v>BONA, o.p.s.</v>
          </cell>
          <cell r="C44" t="str">
            <v>sociální rehabilitace</v>
          </cell>
          <cell r="D44" t="str">
            <v>Sociální rehabilitace</v>
          </cell>
          <cell r="E44" t="str">
            <v>ÚV</v>
          </cell>
          <cell r="F44">
            <v>7.4</v>
          </cell>
          <cell r="G44">
            <v>521550</v>
          </cell>
          <cell r="H44">
            <v>573705</v>
          </cell>
          <cell r="I44">
            <v>4245417</v>
          </cell>
          <cell r="J44">
            <v>3385500</v>
          </cell>
          <cell r="K44">
            <v>4245417</v>
          </cell>
          <cell r="L44">
            <v>4089000</v>
          </cell>
          <cell r="M44">
            <v>4245417</v>
          </cell>
          <cell r="N44">
            <v>2200000</v>
          </cell>
          <cell r="O44">
            <v>547000</v>
          </cell>
          <cell r="P44">
            <v>1498000</v>
          </cell>
          <cell r="Q44">
            <v>547000</v>
          </cell>
          <cell r="R44">
            <v>855000</v>
          </cell>
          <cell r="S44">
            <v>0</v>
          </cell>
        </row>
        <row r="45">
          <cell r="A45">
            <v>1219689</v>
          </cell>
          <cell r="B45" t="str">
            <v>Centrin CZ s.r.o.</v>
          </cell>
          <cell r="C45" t="str">
            <v>domovy se zvláštním režimem</v>
          </cell>
          <cell r="D45" t="str">
            <v>Centrin</v>
          </cell>
          <cell r="E45" t="str">
            <v>L</v>
          </cell>
          <cell r="F45">
            <v>25</v>
          </cell>
          <cell r="G45">
            <v>473556</v>
          </cell>
          <cell r="H45">
            <v>473556</v>
          </cell>
          <cell r="I45">
            <v>11838900</v>
          </cell>
          <cell r="J45">
            <v>6053000</v>
          </cell>
          <cell r="K45">
            <v>7506900</v>
          </cell>
          <cell r="L45">
            <v>2166000</v>
          </cell>
          <cell r="M45">
            <v>7506900</v>
          </cell>
          <cell r="N45">
            <v>2166000</v>
          </cell>
          <cell r="O45">
            <v>500000</v>
          </cell>
          <cell r="P45">
            <v>0</v>
          </cell>
          <cell r="Q45">
            <v>500000</v>
          </cell>
          <cell r="R45">
            <v>500000</v>
          </cell>
          <cell r="S45">
            <v>375000</v>
          </cell>
        </row>
        <row r="46">
          <cell r="A46">
            <v>4668716</v>
          </cell>
          <cell r="B46" t="str">
            <v>Centrin CZ s.r.o.</v>
          </cell>
          <cell r="C46" t="str">
            <v>domovy pro seniory</v>
          </cell>
          <cell r="D46" t="str">
            <v>Centrin</v>
          </cell>
          <cell r="E46" t="str">
            <v>L</v>
          </cell>
          <cell r="F46">
            <v>20</v>
          </cell>
          <cell r="G46">
            <v>421002</v>
          </cell>
          <cell r="H46">
            <v>421002</v>
          </cell>
          <cell r="I46">
            <v>8420040</v>
          </cell>
          <cell r="J46">
            <v>3906000</v>
          </cell>
          <cell r="K46">
            <v>4940040</v>
          </cell>
          <cell r="L46">
            <v>2137000</v>
          </cell>
          <cell r="M46">
            <v>4693038</v>
          </cell>
          <cell r="N46">
            <v>2137000</v>
          </cell>
          <cell r="O46">
            <v>500000</v>
          </cell>
          <cell r="P46">
            <v>0</v>
          </cell>
          <cell r="Q46">
            <v>500000</v>
          </cell>
          <cell r="R46">
            <v>500000</v>
          </cell>
          <cell r="S46">
            <v>375000</v>
          </cell>
        </row>
        <row r="47">
          <cell r="A47">
            <v>4851969</v>
          </cell>
          <cell r="B47" t="str">
            <v>Centrum ALMA, o.p.s.</v>
          </cell>
          <cell r="C47" t="str">
            <v>služby následné péče</v>
          </cell>
          <cell r="D47" t="str">
            <v>Poradna ALMA</v>
          </cell>
          <cell r="E47" t="str">
            <v>ÚV</v>
          </cell>
          <cell r="F47">
            <v>4.28</v>
          </cell>
          <cell r="G47">
            <v>530784</v>
          </cell>
          <cell r="H47">
            <v>530784</v>
          </cell>
          <cell r="I47">
            <v>2271755.52</v>
          </cell>
          <cell r="J47">
            <v>1629600</v>
          </cell>
          <cell r="K47">
            <v>2271755.52</v>
          </cell>
          <cell r="L47">
            <v>540000</v>
          </cell>
          <cell r="M47">
            <v>2271755.52</v>
          </cell>
          <cell r="N47">
            <v>540000</v>
          </cell>
          <cell r="O47">
            <v>294000</v>
          </cell>
          <cell r="P47">
            <v>0</v>
          </cell>
          <cell r="Q47">
            <v>294800</v>
          </cell>
          <cell r="R47">
            <v>0</v>
          </cell>
          <cell r="S47">
            <v>0</v>
          </cell>
        </row>
        <row r="48">
          <cell r="A48">
            <v>5470299</v>
          </cell>
          <cell r="B48" t="str">
            <v>Centrum Anabell, z. s.</v>
          </cell>
          <cell r="C48" t="str">
            <v>odborné sociální poradenství</v>
          </cell>
          <cell r="D48" t="str">
            <v>Odborné sociální poradenství v KCA Praha</v>
          </cell>
          <cell r="E48" t="str">
            <v>ÚV</v>
          </cell>
          <cell r="F48">
            <v>0.56000000000000005</v>
          </cell>
          <cell r="G48">
            <v>522690</v>
          </cell>
          <cell r="H48">
            <v>522690</v>
          </cell>
          <cell r="I48">
            <v>292706.40000000002</v>
          </cell>
          <cell r="J48">
            <v>256760.00000000003</v>
          </cell>
          <cell r="K48">
            <v>292706.40000000002</v>
          </cell>
          <cell r="L48">
            <v>246294</v>
          </cell>
          <cell r="M48">
            <v>292706.40000000002</v>
          </cell>
          <cell r="N48">
            <v>166000</v>
          </cell>
          <cell r="O48">
            <v>87000</v>
          </cell>
          <cell r="P48">
            <v>39000</v>
          </cell>
          <cell r="Q48">
            <v>87024</v>
          </cell>
          <cell r="R48">
            <v>41600</v>
          </cell>
          <cell r="S48">
            <v>0</v>
          </cell>
        </row>
        <row r="49">
          <cell r="A49">
            <v>5293808</v>
          </cell>
          <cell r="B49" t="str">
            <v>Centrum MARTIN o.p.s.</v>
          </cell>
          <cell r="C49" t="str">
            <v>sociální rehabilitace</v>
          </cell>
          <cell r="D49" t="str">
            <v>Vzdělání a praxe pro vstup na trh práce pro osoby s mentálním postižením</v>
          </cell>
          <cell r="E49" t="str">
            <v>ÚV</v>
          </cell>
          <cell r="F49">
            <v>3.4</v>
          </cell>
          <cell r="G49">
            <v>521550</v>
          </cell>
          <cell r="H49">
            <v>521550</v>
          </cell>
          <cell r="I49">
            <v>1773270</v>
          </cell>
          <cell r="J49">
            <v>1555500</v>
          </cell>
          <cell r="K49">
            <v>1773270</v>
          </cell>
          <cell r="L49">
            <v>1019835</v>
          </cell>
          <cell r="M49">
            <v>1773270</v>
          </cell>
          <cell r="N49">
            <v>1011000</v>
          </cell>
          <cell r="O49">
            <v>300000</v>
          </cell>
          <cell r="P49">
            <v>8000</v>
          </cell>
          <cell r="Q49">
            <v>300000</v>
          </cell>
          <cell r="R49">
            <v>100000</v>
          </cell>
          <cell r="S49">
            <v>75000</v>
          </cell>
        </row>
        <row r="50">
          <cell r="A50">
            <v>9283831</v>
          </cell>
          <cell r="B50" t="str">
            <v>Centrum MARTIN o.p.s.</v>
          </cell>
          <cell r="C50" t="str">
            <v>sociálně terapeutické dílny</v>
          </cell>
          <cell r="D50" t="str">
            <v>Sociálně terapeutická dílna - Café MARTIN</v>
          </cell>
          <cell r="E50" t="str">
            <v>ÚV</v>
          </cell>
          <cell r="F50">
            <v>4</v>
          </cell>
          <cell r="G50">
            <v>491112</v>
          </cell>
          <cell r="H50">
            <v>491112</v>
          </cell>
          <cell r="I50">
            <v>1964448</v>
          </cell>
          <cell r="J50">
            <v>1723200</v>
          </cell>
          <cell r="K50">
            <v>1964448</v>
          </cell>
          <cell r="L50">
            <v>1411062</v>
          </cell>
          <cell r="M50">
            <v>1964448</v>
          </cell>
          <cell r="N50">
            <v>1120000</v>
          </cell>
          <cell r="O50">
            <v>250000</v>
          </cell>
          <cell r="P50">
            <v>291000</v>
          </cell>
          <cell r="Q50">
            <v>250000</v>
          </cell>
          <cell r="R50">
            <v>130000</v>
          </cell>
          <cell r="S50">
            <v>97000</v>
          </cell>
        </row>
        <row r="51">
          <cell r="A51">
            <v>6931029</v>
          </cell>
          <cell r="B51" t="str">
            <v>Centrum pro integraci cizinců</v>
          </cell>
          <cell r="C51" t="str">
            <v>sociální rehabilitace</v>
          </cell>
          <cell r="D51" t="str">
            <v>Perspektiva - sociální rehabilitace pro migranty</v>
          </cell>
          <cell r="E51" t="str">
            <v>ÚV</v>
          </cell>
          <cell r="F51">
            <v>2.5</v>
          </cell>
          <cell r="G51">
            <v>521550</v>
          </cell>
          <cell r="H51">
            <v>521550</v>
          </cell>
          <cell r="I51">
            <v>1303875</v>
          </cell>
          <cell r="J51">
            <v>1143750</v>
          </cell>
          <cell r="K51">
            <v>1303875</v>
          </cell>
          <cell r="L51">
            <v>964200</v>
          </cell>
          <cell r="M51">
            <v>1238681.25</v>
          </cell>
          <cell r="N51">
            <v>706000</v>
          </cell>
          <cell r="O51">
            <v>380000</v>
          </cell>
          <cell r="P51">
            <v>152000</v>
          </cell>
          <cell r="Q51">
            <v>511400</v>
          </cell>
          <cell r="R51">
            <v>174400</v>
          </cell>
          <cell r="S51">
            <v>0</v>
          </cell>
        </row>
        <row r="52">
          <cell r="A52">
            <v>6894360</v>
          </cell>
          <cell r="B52" t="str">
            <v>Centrum pro neslyšící a nedoslýchavé pro Prahu a Středočeský kraj, o.p.s.</v>
          </cell>
          <cell r="C52" t="str">
            <v>tlumočnické služby</v>
          </cell>
          <cell r="D52" t="str">
            <v>Tlumočnické služby Centrum pro neslyšící a nedoslýchavé</v>
          </cell>
          <cell r="E52" t="str">
            <v>ÚV</v>
          </cell>
          <cell r="F52">
            <v>2.9</v>
          </cell>
          <cell r="G52">
            <v>516192</v>
          </cell>
          <cell r="H52">
            <v>516192</v>
          </cell>
          <cell r="I52">
            <v>1496956.8</v>
          </cell>
          <cell r="J52">
            <v>1313120</v>
          </cell>
          <cell r="K52">
            <v>1496956.8</v>
          </cell>
          <cell r="L52">
            <v>997500</v>
          </cell>
          <cell r="M52">
            <v>1422108.96</v>
          </cell>
          <cell r="N52">
            <v>725000</v>
          </cell>
          <cell r="O52">
            <v>300000</v>
          </cell>
          <cell r="P52">
            <v>272000</v>
          </cell>
          <cell r="Q52">
            <v>300000</v>
          </cell>
          <cell r="R52">
            <v>272500</v>
          </cell>
          <cell r="S52">
            <v>93000</v>
          </cell>
        </row>
        <row r="53">
          <cell r="A53">
            <v>7370397</v>
          </cell>
          <cell r="B53" t="str">
            <v>Centrum pro neslyšící a nedoslýchavé pro Prahu a Středočeský kraj, o.p.s.</v>
          </cell>
          <cell r="C53" t="str">
            <v>sociálně aktivizační služby pro seniory a osoby se zdravotním postižením</v>
          </cell>
          <cell r="D53" t="str">
            <v>SAS pro neslyšící Praha Modřany-Centrum pro neslyšící a nedoslýchavé pro Prahu a Středočeský kraj</v>
          </cell>
          <cell r="E53" t="str">
            <v>ÚV</v>
          </cell>
          <cell r="F53">
            <v>2.95</v>
          </cell>
          <cell r="G53">
            <v>513570</v>
          </cell>
          <cell r="H53">
            <v>513570</v>
          </cell>
          <cell r="I53">
            <v>1515031.5</v>
          </cell>
          <cell r="J53">
            <v>1328975</v>
          </cell>
          <cell r="K53">
            <v>1515031.5</v>
          </cell>
          <cell r="L53">
            <v>1094550</v>
          </cell>
          <cell r="M53">
            <v>1439279.925</v>
          </cell>
          <cell r="N53">
            <v>777000</v>
          </cell>
          <cell r="O53">
            <v>130000</v>
          </cell>
          <cell r="P53">
            <v>317000</v>
          </cell>
          <cell r="Q53">
            <v>130000</v>
          </cell>
          <cell r="R53">
            <v>317550</v>
          </cell>
          <cell r="S53">
            <v>161000</v>
          </cell>
        </row>
        <row r="54">
          <cell r="A54">
            <v>1072525</v>
          </cell>
          <cell r="B54" t="str">
            <v>Centrum sociálně zdravotních služeb</v>
          </cell>
          <cell r="C54" t="str">
            <v>odborné sociální poradenství</v>
          </cell>
          <cell r="D54" t="str">
            <v>AT linka a AT poradna</v>
          </cell>
          <cell r="E54" t="str">
            <v>ÚV</v>
          </cell>
          <cell r="F54">
            <v>2.4</v>
          </cell>
          <cell r="G54">
            <v>522690</v>
          </cell>
          <cell r="H54">
            <v>522690</v>
          </cell>
          <cell r="I54">
            <v>1254456</v>
          </cell>
          <cell r="J54">
            <v>1100400</v>
          </cell>
          <cell r="K54">
            <v>1254456</v>
          </cell>
          <cell r="L54">
            <v>220000</v>
          </cell>
          <cell r="M54">
            <v>814456</v>
          </cell>
          <cell r="N54">
            <v>220000</v>
          </cell>
          <cell r="O54">
            <v>231000</v>
          </cell>
          <cell r="P54">
            <v>0</v>
          </cell>
          <cell r="Q54">
            <v>240000</v>
          </cell>
          <cell r="R54">
            <v>57000</v>
          </cell>
          <cell r="S54">
            <v>42000</v>
          </cell>
        </row>
        <row r="55">
          <cell r="A55">
            <v>1305157</v>
          </cell>
          <cell r="B55" t="str">
            <v>Centrum sociálně zdravotních služeb</v>
          </cell>
          <cell r="C55" t="str">
            <v>odborné sociální poradenství</v>
          </cell>
          <cell r="D55" t="str">
            <v>odborné sociální poradenství</v>
          </cell>
          <cell r="E55" t="str">
            <v>ÚV</v>
          </cell>
          <cell r="F55">
            <v>2.4</v>
          </cell>
          <cell r="G55">
            <v>522690</v>
          </cell>
          <cell r="H55">
            <v>522690</v>
          </cell>
          <cell r="I55">
            <v>1254456</v>
          </cell>
          <cell r="J55">
            <v>1100400</v>
          </cell>
          <cell r="K55">
            <v>1254456</v>
          </cell>
          <cell r="L55">
            <v>260000</v>
          </cell>
          <cell r="M55">
            <v>831256</v>
          </cell>
          <cell r="N55">
            <v>260000</v>
          </cell>
          <cell r="O55">
            <v>100000</v>
          </cell>
          <cell r="P55">
            <v>0</v>
          </cell>
          <cell r="Q55">
            <v>100000</v>
          </cell>
          <cell r="R55">
            <v>49000</v>
          </cell>
          <cell r="S55">
            <v>36000</v>
          </cell>
        </row>
        <row r="56">
          <cell r="A56">
            <v>3240405</v>
          </cell>
          <cell r="B56" t="str">
            <v>Centrum sociálně zdravotních služeb</v>
          </cell>
          <cell r="C56" t="str">
            <v>pečovatelská služba</v>
          </cell>
          <cell r="D56" t="str">
            <v>Pečovatelská služba</v>
          </cell>
          <cell r="E56" t="str">
            <v>ÚV</v>
          </cell>
          <cell r="F56">
            <v>16.2</v>
          </cell>
          <cell r="G56">
            <v>475608</v>
          </cell>
          <cell r="H56">
            <v>475608</v>
          </cell>
          <cell r="I56">
            <v>7704849.5999999996</v>
          </cell>
          <cell r="J56">
            <v>5978591.8488795608</v>
          </cell>
          <cell r="K56">
            <v>6924801.4488795605</v>
          </cell>
          <cell r="L56">
            <v>1300000</v>
          </cell>
          <cell r="M56">
            <v>4224801.4488795605</v>
          </cell>
          <cell r="N56">
            <v>1300000</v>
          </cell>
          <cell r="O56">
            <v>250000</v>
          </cell>
          <cell r="P56">
            <v>0</v>
          </cell>
          <cell r="Q56">
            <v>250000</v>
          </cell>
          <cell r="R56">
            <v>450000</v>
          </cell>
          <cell r="S56">
            <v>337000</v>
          </cell>
        </row>
        <row r="57">
          <cell r="A57">
            <v>4549974</v>
          </cell>
          <cell r="B57" t="str">
            <v>Centrum sociálně zdravotních služeb</v>
          </cell>
          <cell r="C57" t="str">
            <v>nízkoprahová zařízení pro děti a mládež</v>
          </cell>
          <cell r="D57" t="str">
            <v>Klub 17</v>
          </cell>
          <cell r="E57" t="str">
            <v>ÚV</v>
          </cell>
          <cell r="F57">
            <v>3.2</v>
          </cell>
          <cell r="G57">
            <v>528504</v>
          </cell>
          <cell r="H57">
            <v>528504</v>
          </cell>
          <cell r="I57">
            <v>1691212.8</v>
          </cell>
          <cell r="J57">
            <v>1483520</v>
          </cell>
          <cell r="K57">
            <v>1691212.8</v>
          </cell>
          <cell r="L57">
            <v>310000</v>
          </cell>
          <cell r="M57">
            <v>973212.8</v>
          </cell>
          <cell r="N57">
            <v>310000</v>
          </cell>
          <cell r="O57">
            <v>100000</v>
          </cell>
          <cell r="P57">
            <v>0</v>
          </cell>
          <cell r="Q57">
            <v>100000</v>
          </cell>
          <cell r="R57">
            <v>72000</v>
          </cell>
          <cell r="S57">
            <v>54000</v>
          </cell>
        </row>
        <row r="58">
          <cell r="A58">
            <v>4430681</v>
          </cell>
          <cell r="B58" t="str">
            <v>Centrum sociální a ošetřovatelské pomoci Praha 15</v>
          </cell>
          <cell r="C58" t="str">
            <v>odborné sociální poradenství</v>
          </cell>
          <cell r="D58" t="str">
            <v>Odborné sociální poradenství</v>
          </cell>
          <cell r="E58" t="str">
            <v>ÚV</v>
          </cell>
          <cell r="F58">
            <v>0</v>
          </cell>
          <cell r="G58">
            <v>522690</v>
          </cell>
          <cell r="H58">
            <v>522690</v>
          </cell>
          <cell r="I58">
            <v>0</v>
          </cell>
          <cell r="J58">
            <v>0</v>
          </cell>
          <cell r="K58">
            <v>0</v>
          </cell>
          <cell r="L58">
            <v>100000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</row>
        <row r="59">
          <cell r="A59">
            <v>4726799</v>
          </cell>
          <cell r="B59" t="str">
            <v>Centrum sociální a ošetřovatelské pomoci Praha 15</v>
          </cell>
          <cell r="C59" t="str">
            <v>pečovatelská služba</v>
          </cell>
          <cell r="D59" t="str">
            <v>Pečovatelská služba</v>
          </cell>
          <cell r="E59" t="str">
            <v>ÚV</v>
          </cell>
          <cell r="F59">
            <v>17.2</v>
          </cell>
          <cell r="G59">
            <v>475608</v>
          </cell>
          <cell r="H59">
            <v>475608</v>
          </cell>
          <cell r="I59">
            <v>8180457.5999999996</v>
          </cell>
          <cell r="J59">
            <v>6118712.4000000004</v>
          </cell>
          <cell r="K59">
            <v>7679457.5999999996</v>
          </cell>
          <cell r="L59">
            <v>2260000</v>
          </cell>
          <cell r="M59">
            <v>4635384.72</v>
          </cell>
          <cell r="N59">
            <v>1850000</v>
          </cell>
          <cell r="O59">
            <v>600000</v>
          </cell>
          <cell r="P59">
            <v>410000</v>
          </cell>
          <cell r="Q59">
            <v>600000</v>
          </cell>
          <cell r="R59">
            <v>1180000</v>
          </cell>
          <cell r="S59">
            <v>885000</v>
          </cell>
        </row>
        <row r="60">
          <cell r="A60">
            <v>7275287</v>
          </cell>
          <cell r="B60" t="str">
            <v>Centrum sociální a ošetřovatelské pomoci Praha 15</v>
          </cell>
          <cell r="C60" t="str">
            <v>odlehčovací služby</v>
          </cell>
          <cell r="D60" t="str">
            <v>Odlehčovací služby</v>
          </cell>
          <cell r="E60" t="str">
            <v>L</v>
          </cell>
          <cell r="F60">
            <v>8</v>
          </cell>
          <cell r="G60">
            <v>421002</v>
          </cell>
          <cell r="H60">
            <v>421002</v>
          </cell>
          <cell r="I60">
            <v>3368016</v>
          </cell>
          <cell r="J60">
            <v>1994400</v>
          </cell>
          <cell r="K60">
            <v>2408016</v>
          </cell>
          <cell r="L60">
            <v>1527500</v>
          </cell>
          <cell r="M60">
            <v>1077936</v>
          </cell>
          <cell r="N60">
            <v>431000</v>
          </cell>
          <cell r="O60">
            <v>100000</v>
          </cell>
          <cell r="P60">
            <v>546000</v>
          </cell>
          <cell r="Q60">
            <v>100000</v>
          </cell>
          <cell r="R60">
            <v>155000</v>
          </cell>
          <cell r="S60">
            <v>0</v>
          </cell>
        </row>
        <row r="61">
          <cell r="A61">
            <v>8568124</v>
          </cell>
          <cell r="B61" t="str">
            <v>Centrum sociální a ošetřovatelské pomoci Praha 15</v>
          </cell>
          <cell r="C61" t="str">
            <v>domovy se zvláštním režimem</v>
          </cell>
          <cell r="D61" t="str">
            <v>Domov se zvláštním režimem</v>
          </cell>
          <cell r="E61" t="str">
            <v>L</v>
          </cell>
          <cell r="F61">
            <v>29</v>
          </cell>
          <cell r="G61">
            <v>473556</v>
          </cell>
          <cell r="H61">
            <v>544589.4</v>
          </cell>
          <cell r="I61">
            <v>15793092.600000001</v>
          </cell>
          <cell r="J61">
            <v>8537590</v>
          </cell>
          <cell r="K61">
            <v>10477092.600000001</v>
          </cell>
          <cell r="L61">
            <v>3310000</v>
          </cell>
          <cell r="M61">
            <v>7163592.6000000015</v>
          </cell>
          <cell r="N61">
            <v>3310000</v>
          </cell>
          <cell r="O61">
            <v>800000</v>
          </cell>
          <cell r="P61">
            <v>0</v>
          </cell>
          <cell r="Q61">
            <v>800000</v>
          </cell>
          <cell r="R61">
            <v>1120000</v>
          </cell>
          <cell r="S61">
            <v>840000</v>
          </cell>
        </row>
        <row r="62">
          <cell r="A62">
            <v>1807017</v>
          </cell>
          <cell r="B62" t="str">
            <v>Centrum sociální a ošetřovatelské pomoci Praha 5</v>
          </cell>
          <cell r="C62" t="str">
            <v>odlehčovací služby</v>
          </cell>
          <cell r="D62" t="str">
            <v>Dům sociálních služeb Na Neklance</v>
          </cell>
          <cell r="E62" t="str">
            <v>L</v>
          </cell>
          <cell r="F62">
            <v>27</v>
          </cell>
          <cell r="G62">
            <v>421002</v>
          </cell>
          <cell r="H62">
            <v>421002</v>
          </cell>
          <cell r="I62">
            <v>11367054</v>
          </cell>
          <cell r="J62">
            <v>6731100</v>
          </cell>
          <cell r="K62">
            <v>8127054</v>
          </cell>
          <cell r="L62">
            <v>2000000</v>
          </cell>
          <cell r="M62">
            <v>5053854</v>
          </cell>
          <cell r="N62">
            <v>2000000</v>
          </cell>
          <cell r="O62">
            <v>1000000</v>
          </cell>
          <cell r="P62">
            <v>0</v>
          </cell>
          <cell r="Q62">
            <v>1000000</v>
          </cell>
          <cell r="R62">
            <v>510000</v>
          </cell>
          <cell r="S62">
            <v>382000</v>
          </cell>
        </row>
        <row r="63">
          <cell r="A63">
            <v>8120676</v>
          </cell>
          <cell r="B63" t="str">
            <v>Centrum sociální a ošetřovatelské pomoci Praha 5</v>
          </cell>
          <cell r="C63" t="str">
            <v>pečovatelská služba</v>
          </cell>
          <cell r="D63" t="str">
            <v>Pečovatelská služba</v>
          </cell>
          <cell r="E63" t="str">
            <v>ÚV</v>
          </cell>
          <cell r="F63">
            <v>42.88</v>
          </cell>
          <cell r="G63">
            <v>475608</v>
          </cell>
          <cell r="H63">
            <v>475608</v>
          </cell>
          <cell r="I63">
            <v>20394071.040000003</v>
          </cell>
          <cell r="J63">
            <v>13577800</v>
          </cell>
          <cell r="K63">
            <v>18744071.040000003</v>
          </cell>
          <cell r="L63">
            <v>3500000</v>
          </cell>
          <cell r="M63">
            <v>11979671.040000003</v>
          </cell>
          <cell r="N63">
            <v>3500000</v>
          </cell>
          <cell r="O63">
            <v>2000000</v>
          </cell>
          <cell r="P63">
            <v>0</v>
          </cell>
          <cell r="Q63">
            <v>2000000</v>
          </cell>
          <cell r="R63">
            <v>480000</v>
          </cell>
          <cell r="S63">
            <v>360000</v>
          </cell>
        </row>
        <row r="64">
          <cell r="A64">
            <v>2181992</v>
          </cell>
          <cell r="B64" t="str">
            <v>Centrum sociální a ošetřovatelské pomoci v Praze 10, příspěvková organizace</v>
          </cell>
          <cell r="C64" t="str">
            <v>domovy pro seniory</v>
          </cell>
          <cell r="D64" t="str">
            <v>Domov pro seniory Zvonková</v>
          </cell>
          <cell r="E64" t="str">
            <v>L</v>
          </cell>
          <cell r="F64">
            <v>33</v>
          </cell>
          <cell r="G64">
            <v>421002</v>
          </cell>
          <cell r="H64">
            <v>421002</v>
          </cell>
          <cell r="I64">
            <v>13893066</v>
          </cell>
          <cell r="J64">
            <v>6606900</v>
          </cell>
          <cell r="K64">
            <v>8313066</v>
          </cell>
          <cell r="L64">
            <v>4600000</v>
          </cell>
          <cell r="M64">
            <v>3679066</v>
          </cell>
          <cell r="N64">
            <v>1282000</v>
          </cell>
          <cell r="O64">
            <v>0</v>
          </cell>
          <cell r="P64">
            <v>962000</v>
          </cell>
          <cell r="Q64">
            <v>0</v>
          </cell>
          <cell r="R64">
            <v>1435000</v>
          </cell>
          <cell r="S64">
            <v>1076000</v>
          </cell>
        </row>
        <row r="65">
          <cell r="A65">
            <v>3027697</v>
          </cell>
          <cell r="B65" t="str">
            <v>Centrum sociální a ošetřovatelské pomoci v Praze 10, příspěvková organizace</v>
          </cell>
          <cell r="C65" t="str">
            <v>domovy pro seniory</v>
          </cell>
          <cell r="D65" t="str">
            <v>Domov pro seniory Vršovický zámeček</v>
          </cell>
          <cell r="E65" t="str">
            <v>L</v>
          </cell>
          <cell r="F65">
            <v>23</v>
          </cell>
          <cell r="G65">
            <v>421002</v>
          </cell>
          <cell r="H65">
            <v>463102.2</v>
          </cell>
          <cell r="I65">
            <v>10651350.6</v>
          </cell>
          <cell r="J65">
            <v>5251290</v>
          </cell>
          <cell r="K65">
            <v>6559350.5999999996</v>
          </cell>
          <cell r="L65">
            <v>3700000</v>
          </cell>
          <cell r="M65">
            <v>3260100.5999999996</v>
          </cell>
          <cell r="N65">
            <v>1268000</v>
          </cell>
          <cell r="O65">
            <v>0</v>
          </cell>
          <cell r="P65">
            <v>1002000</v>
          </cell>
          <cell r="Q65">
            <v>0</v>
          </cell>
          <cell r="R65">
            <v>990000</v>
          </cell>
          <cell r="S65">
            <v>742000</v>
          </cell>
        </row>
        <row r="66">
          <cell r="A66">
            <v>3065073</v>
          </cell>
          <cell r="B66" t="str">
            <v>Centrum sociální a ošetřovatelské pomoci v Praze 10, příspěvková organizace</v>
          </cell>
          <cell r="C66" t="str">
            <v>domovy se zvláštním režimem</v>
          </cell>
          <cell r="D66" t="str">
            <v>Domov se zvláštním režimem Vršovický zámeček</v>
          </cell>
          <cell r="E66" t="str">
            <v>L</v>
          </cell>
          <cell r="F66">
            <v>46</v>
          </cell>
          <cell r="G66">
            <v>473556</v>
          </cell>
          <cell r="H66">
            <v>520911.6</v>
          </cell>
          <cell r="I66">
            <v>23961933.599999998</v>
          </cell>
          <cell r="J66">
            <v>12799240</v>
          </cell>
          <cell r="K66">
            <v>15741933.599999998</v>
          </cell>
          <cell r="L66">
            <v>8700000</v>
          </cell>
          <cell r="M66">
            <v>9138933.5999999978</v>
          </cell>
          <cell r="N66">
            <v>4027000</v>
          </cell>
          <cell r="O66">
            <v>0</v>
          </cell>
          <cell r="P66">
            <v>2613000</v>
          </cell>
          <cell r="Q66">
            <v>0</v>
          </cell>
          <cell r="R66">
            <v>2060000</v>
          </cell>
          <cell r="S66">
            <v>1545000</v>
          </cell>
        </row>
        <row r="67">
          <cell r="A67">
            <v>4752879</v>
          </cell>
          <cell r="B67" t="str">
            <v>Centrum sociální a ošetřovatelské pomoci v Praze 10, příspěvková organizace</v>
          </cell>
          <cell r="C67" t="str">
            <v>domovy pro seniory</v>
          </cell>
          <cell r="D67" t="str">
            <v>Domov seniorů U vršovického nádraží 1547/5</v>
          </cell>
          <cell r="E67" t="str">
            <v>L</v>
          </cell>
          <cell r="F67">
            <v>43</v>
          </cell>
          <cell r="G67">
            <v>421002</v>
          </cell>
          <cell r="H67">
            <v>421002</v>
          </cell>
          <cell r="I67">
            <v>18103086</v>
          </cell>
          <cell r="J67">
            <v>8595900</v>
          </cell>
          <cell r="K67">
            <v>10819086</v>
          </cell>
          <cell r="L67">
            <v>6050000</v>
          </cell>
          <cell r="M67">
            <v>4555881.6999999993</v>
          </cell>
          <cell r="N67">
            <v>1309000</v>
          </cell>
          <cell r="O67">
            <v>0</v>
          </cell>
          <cell r="P67">
            <v>1955000</v>
          </cell>
          <cell r="Q67">
            <v>0</v>
          </cell>
          <cell r="R67">
            <v>2135000</v>
          </cell>
          <cell r="S67">
            <v>968000</v>
          </cell>
        </row>
        <row r="68">
          <cell r="A68">
            <v>5412859</v>
          </cell>
          <cell r="B68" t="str">
            <v>Centrum sociální a ošetřovatelské pomoci v Praze 10, příspěvková organizace</v>
          </cell>
          <cell r="C68" t="str">
            <v>pečovatelská služba</v>
          </cell>
          <cell r="D68" t="str">
            <v>Pečovatelská služba</v>
          </cell>
          <cell r="E68" t="str">
            <v>ÚV</v>
          </cell>
          <cell r="F68">
            <v>54</v>
          </cell>
          <cell r="G68">
            <v>475608</v>
          </cell>
          <cell r="H68">
            <v>475608</v>
          </cell>
          <cell r="I68">
            <v>25682832</v>
          </cell>
          <cell r="J68">
            <v>19934819.141890172</v>
          </cell>
          <cell r="K68">
            <v>23088851.141890172</v>
          </cell>
          <cell r="L68">
            <v>11237000</v>
          </cell>
          <cell r="M68">
            <v>14569445.334795665</v>
          </cell>
          <cell r="N68">
            <v>6874000</v>
          </cell>
          <cell r="O68">
            <v>3701000</v>
          </cell>
          <cell r="P68">
            <v>3214000</v>
          </cell>
          <cell r="Q68">
            <v>4000000</v>
          </cell>
          <cell r="R68">
            <v>1915000</v>
          </cell>
          <cell r="S68">
            <v>585000</v>
          </cell>
        </row>
        <row r="69">
          <cell r="A69">
            <v>6221883</v>
          </cell>
          <cell r="B69" t="str">
            <v>Centrum sociální a ošetřovatelské pomoci v Praze 10, příspěvková organizace</v>
          </cell>
          <cell r="C69" t="str">
            <v>domovy se zvláštním režimem</v>
          </cell>
          <cell r="D69" t="str">
            <v>Domov se zvláštním režimem Zvonková</v>
          </cell>
          <cell r="E69" t="str">
            <v>L</v>
          </cell>
          <cell r="F69">
            <v>22</v>
          </cell>
          <cell r="G69">
            <v>473556</v>
          </cell>
          <cell r="H69">
            <v>520911.6</v>
          </cell>
          <cell r="I69">
            <v>11460055.199999999</v>
          </cell>
          <cell r="J69">
            <v>6044680</v>
          </cell>
          <cell r="K69">
            <v>7452055.1999999993</v>
          </cell>
          <cell r="L69">
            <v>3800000</v>
          </cell>
          <cell r="M69">
            <v>3839555.1999999993</v>
          </cell>
          <cell r="N69">
            <v>1580000</v>
          </cell>
          <cell r="O69">
            <v>0</v>
          </cell>
          <cell r="P69">
            <v>2220000</v>
          </cell>
          <cell r="Q69">
            <v>0</v>
          </cell>
          <cell r="R69">
            <v>989000</v>
          </cell>
          <cell r="S69">
            <v>29000</v>
          </cell>
        </row>
        <row r="70">
          <cell r="A70">
            <v>6552077</v>
          </cell>
          <cell r="B70" t="str">
            <v>Centrum sociální a ošetřovatelské pomoci v Praze 10, příspěvková organizace</v>
          </cell>
          <cell r="C70" t="str">
            <v>odlehčovací služby</v>
          </cell>
          <cell r="D70" t="str">
            <v>Odlehčovací služby U vršovického nádraží</v>
          </cell>
          <cell r="E70" t="str">
            <v>L</v>
          </cell>
          <cell r="F70">
            <v>6</v>
          </cell>
          <cell r="G70">
            <v>421002</v>
          </cell>
          <cell r="H70">
            <v>421002</v>
          </cell>
          <cell r="I70">
            <v>2526012</v>
          </cell>
          <cell r="J70">
            <v>1495800</v>
          </cell>
          <cell r="K70">
            <v>1806012</v>
          </cell>
          <cell r="L70">
            <v>910000</v>
          </cell>
          <cell r="M70">
            <v>938711.39999999991</v>
          </cell>
          <cell r="N70">
            <v>369000</v>
          </cell>
          <cell r="O70">
            <v>0</v>
          </cell>
          <cell r="P70">
            <v>541000</v>
          </cell>
          <cell r="Q70">
            <v>0</v>
          </cell>
          <cell r="R70">
            <v>265000</v>
          </cell>
          <cell r="S70">
            <v>21000</v>
          </cell>
        </row>
        <row r="71">
          <cell r="A71">
            <v>8128175</v>
          </cell>
          <cell r="B71" t="str">
            <v>Centrum sociální a ošetřovatelské pomoci v Praze 10, příspěvková organizace</v>
          </cell>
          <cell r="C71" t="str">
            <v>odlehčovací služby</v>
          </cell>
          <cell r="D71" t="str">
            <v>Odlehčovací služby Vršovický zámeček</v>
          </cell>
          <cell r="E71" t="str">
            <v>L</v>
          </cell>
          <cell r="F71">
            <v>6</v>
          </cell>
          <cell r="G71">
            <v>421002</v>
          </cell>
          <cell r="H71">
            <v>463102.2</v>
          </cell>
          <cell r="I71">
            <v>2778613.2</v>
          </cell>
          <cell r="J71">
            <v>1717380</v>
          </cell>
          <cell r="K71">
            <v>2058613.2000000002</v>
          </cell>
          <cell r="L71">
            <v>920000</v>
          </cell>
          <cell r="M71">
            <v>1365613.2000000002</v>
          </cell>
          <cell r="N71">
            <v>665000</v>
          </cell>
          <cell r="O71">
            <v>0</v>
          </cell>
          <cell r="P71">
            <v>255000</v>
          </cell>
          <cell r="Q71">
            <v>0</v>
          </cell>
          <cell r="R71">
            <v>280000</v>
          </cell>
          <cell r="S71">
            <v>210000</v>
          </cell>
        </row>
        <row r="72">
          <cell r="A72">
            <v>8433749</v>
          </cell>
          <cell r="B72" t="str">
            <v>Centrum sociální a ošetřovatelské pomoci v Praze 10, příspěvková organizace</v>
          </cell>
          <cell r="C72" t="str">
            <v>odlehčovací služby</v>
          </cell>
          <cell r="D72" t="str">
            <v>Odlehčovací služby Zvonková</v>
          </cell>
          <cell r="E72" t="str">
            <v>L</v>
          </cell>
          <cell r="F72">
            <v>6</v>
          </cell>
          <cell r="G72">
            <v>421002</v>
          </cell>
          <cell r="H72">
            <v>421002</v>
          </cell>
          <cell r="I72">
            <v>2526012</v>
          </cell>
          <cell r="J72">
            <v>1495800</v>
          </cell>
          <cell r="K72">
            <v>1806012</v>
          </cell>
          <cell r="L72">
            <v>1180000</v>
          </cell>
          <cell r="M72">
            <v>923961.39999999991</v>
          </cell>
          <cell r="N72">
            <v>409000</v>
          </cell>
          <cell r="O72">
            <v>0</v>
          </cell>
          <cell r="P72">
            <v>514000</v>
          </cell>
          <cell r="Q72">
            <v>0</v>
          </cell>
          <cell r="R72">
            <v>222000</v>
          </cell>
          <cell r="S72">
            <v>0</v>
          </cell>
        </row>
        <row r="73">
          <cell r="A73">
            <v>4294407</v>
          </cell>
          <cell r="B73" t="str">
            <v>Centrum sociálních služeb Hvozdy, o.p.s.</v>
          </cell>
          <cell r="C73" t="str">
            <v>sociálně terapeutické dílny</v>
          </cell>
          <cell r="D73" t="str">
            <v>sociálně terapeutické dílny</v>
          </cell>
          <cell r="E73" t="str">
            <v>ÚV</v>
          </cell>
          <cell r="F73">
            <v>1</v>
          </cell>
          <cell r="G73">
            <v>491112</v>
          </cell>
          <cell r="H73">
            <v>491112</v>
          </cell>
          <cell r="I73">
            <v>491112</v>
          </cell>
          <cell r="J73">
            <v>430800</v>
          </cell>
          <cell r="K73">
            <v>491112</v>
          </cell>
          <cell r="L73">
            <v>378578</v>
          </cell>
          <cell r="M73">
            <v>491112</v>
          </cell>
          <cell r="N73">
            <v>280000</v>
          </cell>
          <cell r="O73">
            <v>89000</v>
          </cell>
          <cell r="P73">
            <v>98000</v>
          </cell>
          <cell r="Q73">
            <v>89709</v>
          </cell>
          <cell r="R73">
            <v>44242</v>
          </cell>
          <cell r="S73">
            <v>18000</v>
          </cell>
        </row>
        <row r="74">
          <cell r="A74">
            <v>9445352</v>
          </cell>
          <cell r="B74" t="str">
            <v>Centrum sociálních služeb Hvozdy, o.p.s.</v>
          </cell>
          <cell r="C74" t="str">
            <v>týdenní stacionáře</v>
          </cell>
          <cell r="D74" t="str">
            <v>Týdenní stacionář</v>
          </cell>
          <cell r="E74" t="str">
            <v>L</v>
          </cell>
          <cell r="F74">
            <v>11</v>
          </cell>
          <cell r="G74">
            <v>421002</v>
          </cell>
          <cell r="H74">
            <v>421002</v>
          </cell>
          <cell r="I74">
            <v>4631022</v>
          </cell>
          <cell r="J74">
            <v>3138300</v>
          </cell>
          <cell r="K74">
            <v>3707022</v>
          </cell>
          <cell r="L74">
            <v>2397677</v>
          </cell>
          <cell r="M74">
            <v>3521670.9</v>
          </cell>
          <cell r="N74">
            <v>1835000</v>
          </cell>
          <cell r="O74">
            <v>501000</v>
          </cell>
          <cell r="P74">
            <v>562000</v>
          </cell>
          <cell r="Q74">
            <v>501483</v>
          </cell>
          <cell r="R74">
            <v>516830</v>
          </cell>
          <cell r="S74">
            <v>387000</v>
          </cell>
        </row>
        <row r="75">
          <cell r="A75">
            <v>7560369</v>
          </cell>
          <cell r="B75" t="str">
            <v>Centrum sociálních služeb Nebušice</v>
          </cell>
          <cell r="C75" t="str">
            <v>pečovatelská služba</v>
          </cell>
          <cell r="D75" t="str">
            <v>Terénní pečovatelská služba</v>
          </cell>
          <cell r="E75" t="str">
            <v>ÚV</v>
          </cell>
          <cell r="F75">
            <v>5.9</v>
          </cell>
          <cell r="G75">
            <v>475608</v>
          </cell>
          <cell r="H75">
            <v>475608</v>
          </cell>
          <cell r="I75">
            <v>2806087.2</v>
          </cell>
          <cell r="J75">
            <v>2000338.0931263857</v>
          </cell>
          <cell r="K75">
            <v>2344945.2931263861</v>
          </cell>
          <cell r="L75">
            <v>920000</v>
          </cell>
          <cell r="M75">
            <v>1693680.3284700667</v>
          </cell>
          <cell r="N75">
            <v>823000</v>
          </cell>
          <cell r="O75">
            <v>400000</v>
          </cell>
          <cell r="P75">
            <v>97000</v>
          </cell>
          <cell r="Q75">
            <v>400000</v>
          </cell>
          <cell r="R75">
            <v>628236</v>
          </cell>
          <cell r="S75">
            <v>280000</v>
          </cell>
        </row>
        <row r="76">
          <cell r="A76">
            <v>8429414</v>
          </cell>
          <cell r="B76" t="str">
            <v>Centrum sociálních služeb Nebušice</v>
          </cell>
          <cell r="C76" t="str">
            <v>odlehčovací služby</v>
          </cell>
          <cell r="D76" t="str">
            <v>Pobytové odlehčovací služby</v>
          </cell>
          <cell r="E76" t="str">
            <v>L</v>
          </cell>
          <cell r="F76">
            <v>4</v>
          </cell>
          <cell r="G76">
            <v>421002</v>
          </cell>
          <cell r="H76">
            <v>421002</v>
          </cell>
          <cell r="I76">
            <v>1684008</v>
          </cell>
          <cell r="J76">
            <v>997200</v>
          </cell>
          <cell r="K76">
            <v>1204008</v>
          </cell>
          <cell r="L76">
            <v>550000</v>
          </cell>
          <cell r="M76">
            <v>999800.3</v>
          </cell>
          <cell r="N76">
            <v>515000</v>
          </cell>
          <cell r="O76">
            <v>150000</v>
          </cell>
          <cell r="P76">
            <v>35000</v>
          </cell>
          <cell r="Q76">
            <v>150000</v>
          </cell>
          <cell r="R76">
            <v>325569</v>
          </cell>
          <cell r="S76">
            <v>224000</v>
          </cell>
        </row>
        <row r="77">
          <cell r="A77">
            <v>2174088</v>
          </cell>
          <cell r="B77" t="str">
            <v>Centrum sociálních služeb Praha</v>
          </cell>
          <cell r="C77" t="str">
            <v>azylové domy</v>
          </cell>
          <cell r="D77" t="str">
            <v>Azylový dům Michle</v>
          </cell>
          <cell r="E77" t="str">
            <v>L</v>
          </cell>
          <cell r="F77">
            <v>25</v>
          </cell>
          <cell r="G77">
            <v>149454</v>
          </cell>
          <cell r="H77">
            <v>149454</v>
          </cell>
          <cell r="I77">
            <v>3736350</v>
          </cell>
          <cell r="J77">
            <v>3277500</v>
          </cell>
          <cell r="K77">
            <v>3736350</v>
          </cell>
          <cell r="L77">
            <v>1450000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</row>
        <row r="78">
          <cell r="A78">
            <v>2201522</v>
          </cell>
          <cell r="B78" t="str">
            <v>Centrum sociálních služeb Praha</v>
          </cell>
          <cell r="C78" t="str">
            <v>azylové domy</v>
          </cell>
          <cell r="D78" t="str">
            <v>Azylový dům pro ženy</v>
          </cell>
          <cell r="E78" t="str">
            <v>L</v>
          </cell>
          <cell r="F78">
            <v>25</v>
          </cell>
          <cell r="G78">
            <v>107616</v>
          </cell>
          <cell r="H78">
            <v>107616</v>
          </cell>
          <cell r="I78">
            <v>2690400</v>
          </cell>
          <cell r="J78">
            <v>2360000</v>
          </cell>
          <cell r="K78">
            <v>2690400</v>
          </cell>
          <cell r="L78">
            <v>460000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</row>
        <row r="79">
          <cell r="A79">
            <v>3280092</v>
          </cell>
          <cell r="B79" t="str">
            <v>Centrum sociálních služeb Praha</v>
          </cell>
          <cell r="C79" t="str">
            <v>azylové domy</v>
          </cell>
          <cell r="D79" t="str">
            <v>Azylový dům Šromova</v>
          </cell>
          <cell r="E79" t="str">
            <v>L</v>
          </cell>
          <cell r="F79">
            <v>80</v>
          </cell>
          <cell r="G79">
            <v>107616</v>
          </cell>
          <cell r="H79">
            <v>107616</v>
          </cell>
          <cell r="I79">
            <v>8609280</v>
          </cell>
          <cell r="J79">
            <v>7363200</v>
          </cell>
          <cell r="K79">
            <v>8609280</v>
          </cell>
          <cell r="L79">
            <v>1870000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</row>
        <row r="80">
          <cell r="A80">
            <v>3522727</v>
          </cell>
          <cell r="B80" t="str">
            <v>Centrum sociálních služeb Praha</v>
          </cell>
          <cell r="C80" t="str">
            <v>sociální rehabilitace</v>
          </cell>
          <cell r="D80" t="str">
            <v>Sociální rehabilitace</v>
          </cell>
          <cell r="E80" t="str">
            <v>ÚV</v>
          </cell>
          <cell r="F80">
            <v>3.5</v>
          </cell>
          <cell r="G80">
            <v>521550</v>
          </cell>
          <cell r="H80">
            <v>521550</v>
          </cell>
          <cell r="I80">
            <v>1825425</v>
          </cell>
          <cell r="J80">
            <v>1601250</v>
          </cell>
          <cell r="K80">
            <v>1825425</v>
          </cell>
          <cell r="L80">
            <v>800000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</row>
        <row r="81">
          <cell r="A81">
            <v>3580479</v>
          </cell>
          <cell r="B81" t="str">
            <v>Centrum sociálních služeb Praha</v>
          </cell>
          <cell r="C81" t="str">
            <v>terénní programy</v>
          </cell>
          <cell r="D81" t="str">
            <v>Centrum sociálních služeb Praha - terénní programy</v>
          </cell>
          <cell r="E81" t="str">
            <v>ÚV</v>
          </cell>
          <cell r="F81">
            <v>5</v>
          </cell>
          <cell r="G81">
            <v>519612</v>
          </cell>
          <cell r="H81">
            <v>519612</v>
          </cell>
          <cell r="I81">
            <v>2598060</v>
          </cell>
          <cell r="J81">
            <v>2279000</v>
          </cell>
          <cell r="K81">
            <v>2598060</v>
          </cell>
          <cell r="L81">
            <v>820000</v>
          </cell>
          <cell r="M81">
            <v>1310060</v>
          </cell>
          <cell r="N81">
            <v>820000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</row>
        <row r="82">
          <cell r="A82">
            <v>4102968</v>
          </cell>
          <cell r="B82" t="str">
            <v>Centrum sociálních služeb Praha</v>
          </cell>
          <cell r="C82" t="str">
            <v>noclehárny</v>
          </cell>
          <cell r="D82" t="str">
            <v>Loď Hermes - noclehárna</v>
          </cell>
          <cell r="E82" t="str">
            <v>L</v>
          </cell>
          <cell r="F82">
            <v>233</v>
          </cell>
          <cell r="G82">
            <v>86070</v>
          </cell>
          <cell r="H82">
            <v>86070</v>
          </cell>
          <cell r="I82">
            <v>20054310</v>
          </cell>
          <cell r="J82">
            <v>17591500</v>
          </cell>
          <cell r="K82">
            <v>20054310</v>
          </cell>
          <cell r="L82">
            <v>6300000</v>
          </cell>
          <cell r="M82">
            <v>12165754.5</v>
          </cell>
          <cell r="N82">
            <v>6300000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</row>
        <row r="83">
          <cell r="A83">
            <v>4551924</v>
          </cell>
          <cell r="B83" t="str">
            <v>Centrum sociálních služeb Praha</v>
          </cell>
          <cell r="C83" t="str">
            <v>azylové domy</v>
          </cell>
          <cell r="D83" t="str">
            <v>Azylový dům s ošetřovatelskou službou</v>
          </cell>
          <cell r="E83" t="str">
            <v>L</v>
          </cell>
          <cell r="F83">
            <v>26</v>
          </cell>
          <cell r="G83">
            <v>107616</v>
          </cell>
          <cell r="H83">
            <v>107616</v>
          </cell>
          <cell r="I83">
            <v>2798016</v>
          </cell>
          <cell r="J83">
            <v>2454400</v>
          </cell>
          <cell r="K83">
            <v>2798016</v>
          </cell>
          <cell r="L83">
            <v>1470000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</row>
        <row r="84">
          <cell r="A84">
            <v>5492828</v>
          </cell>
          <cell r="B84" t="str">
            <v>Centrum sociálních služeb Praha</v>
          </cell>
          <cell r="C84" t="str">
            <v>azylové domy</v>
          </cell>
          <cell r="D84" t="str">
            <v>Azylový dům Skloněná</v>
          </cell>
          <cell r="E84" t="str">
            <v>L</v>
          </cell>
          <cell r="F84">
            <v>58</v>
          </cell>
          <cell r="G84">
            <v>149454</v>
          </cell>
          <cell r="H84">
            <v>149454</v>
          </cell>
          <cell r="I84">
            <v>8668332</v>
          </cell>
          <cell r="J84">
            <v>7603800</v>
          </cell>
          <cell r="K84">
            <v>8668332</v>
          </cell>
          <cell r="L84">
            <v>1180000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</row>
        <row r="85">
          <cell r="A85">
            <v>5617546</v>
          </cell>
          <cell r="B85" t="str">
            <v>Centrum sociálních služeb Praha</v>
          </cell>
          <cell r="C85" t="str">
            <v>odborné sociální poradenství</v>
          </cell>
          <cell r="D85" t="str">
            <v>Informační a poradenské centrum Kontakt</v>
          </cell>
          <cell r="E85" t="str">
            <v>ÚV</v>
          </cell>
          <cell r="F85">
            <v>9.3000000000000007</v>
          </cell>
          <cell r="G85">
            <v>522690</v>
          </cell>
          <cell r="H85">
            <v>522690</v>
          </cell>
          <cell r="I85">
            <v>4861017</v>
          </cell>
          <cell r="J85">
            <v>4193441.0000000005</v>
          </cell>
          <cell r="K85">
            <v>4861017</v>
          </cell>
          <cell r="L85">
            <v>860000</v>
          </cell>
          <cell r="M85">
            <v>3061817</v>
          </cell>
          <cell r="N85">
            <v>860000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</row>
        <row r="86">
          <cell r="A86">
            <v>6123956</v>
          </cell>
          <cell r="B86" t="str">
            <v>Centrum sociálních služeb Praha</v>
          </cell>
          <cell r="C86" t="str">
            <v>intervenční centra</v>
          </cell>
          <cell r="D86" t="str">
            <v>Intervenční centrum - Intervenční centra</v>
          </cell>
          <cell r="E86" t="str">
            <v>ÚV</v>
          </cell>
          <cell r="F86">
            <v>8.4</v>
          </cell>
          <cell r="G86">
            <v>508326</v>
          </cell>
          <cell r="H86">
            <v>508326</v>
          </cell>
          <cell r="I86">
            <v>4269938.4000000004</v>
          </cell>
          <cell r="J86">
            <v>3629626.0000000005</v>
          </cell>
          <cell r="K86">
            <v>4269938.4000000004</v>
          </cell>
          <cell r="L86">
            <v>1370000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</row>
        <row r="87">
          <cell r="A87">
            <v>6488097</v>
          </cell>
          <cell r="B87" t="str">
            <v>Centrum sociálních služeb Praha</v>
          </cell>
          <cell r="C87" t="str">
            <v>odborné sociální poradenství</v>
          </cell>
          <cell r="D87" t="str">
            <v>Resocializační a reintegrační programy</v>
          </cell>
          <cell r="E87" t="str">
            <v>ÚV</v>
          </cell>
          <cell r="F87">
            <v>3.5</v>
          </cell>
          <cell r="G87">
            <v>522690</v>
          </cell>
          <cell r="H87">
            <v>522690</v>
          </cell>
          <cell r="I87">
            <v>1829415</v>
          </cell>
          <cell r="J87">
            <v>1604750</v>
          </cell>
          <cell r="K87">
            <v>1829415</v>
          </cell>
          <cell r="L87">
            <v>800000</v>
          </cell>
          <cell r="M87">
            <v>691215</v>
          </cell>
          <cell r="N87">
            <v>466000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</row>
        <row r="88">
          <cell r="A88">
            <v>6492087</v>
          </cell>
          <cell r="B88" t="str">
            <v>Centrum sociálních služeb Praha</v>
          </cell>
          <cell r="C88" t="str">
            <v>odborné sociální poradenství</v>
          </cell>
          <cell r="D88" t="str">
            <v>Poradna pro rodinu, manželství a mezilidské vztahy</v>
          </cell>
          <cell r="E88" t="str">
            <v>ÚV</v>
          </cell>
          <cell r="F88">
            <v>24.8</v>
          </cell>
          <cell r="G88">
            <v>522690</v>
          </cell>
          <cell r="H88">
            <v>522690</v>
          </cell>
          <cell r="I88">
            <v>12962712</v>
          </cell>
          <cell r="J88">
            <v>11370800</v>
          </cell>
          <cell r="K88">
            <v>12962712</v>
          </cell>
          <cell r="L88">
            <v>1560000</v>
          </cell>
          <cell r="M88">
            <v>7112872</v>
          </cell>
          <cell r="N88">
            <v>1560000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</row>
        <row r="89">
          <cell r="A89">
            <v>7147578</v>
          </cell>
          <cell r="B89" t="str">
            <v>Centrum sociálních služeb Praha</v>
          </cell>
          <cell r="C89" t="str">
            <v>azylové domy</v>
          </cell>
          <cell r="D89" t="str">
            <v>Azylový dům pro matky s dětmi</v>
          </cell>
          <cell r="E89" t="str">
            <v>L</v>
          </cell>
          <cell r="F89">
            <v>35</v>
          </cell>
          <cell r="G89">
            <v>149454</v>
          </cell>
          <cell r="H89">
            <v>149454</v>
          </cell>
          <cell r="I89">
            <v>5230890</v>
          </cell>
          <cell r="J89">
            <v>4588500</v>
          </cell>
          <cell r="K89">
            <v>5230890</v>
          </cell>
          <cell r="L89">
            <v>1000000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</row>
        <row r="90">
          <cell r="A90">
            <v>7484685</v>
          </cell>
          <cell r="B90" t="str">
            <v>Centrum sociálních služeb Praha</v>
          </cell>
          <cell r="C90" t="str">
            <v>telefonická krizová pomoc</v>
          </cell>
          <cell r="D90" t="str">
            <v>Pražská linka důvěry</v>
          </cell>
          <cell r="E90" t="str">
            <v>ÚV</v>
          </cell>
          <cell r="F90">
            <v>9.1</v>
          </cell>
          <cell r="G90">
            <v>508326</v>
          </cell>
          <cell r="H90">
            <v>508326</v>
          </cell>
          <cell r="I90">
            <v>4625766.5999999996</v>
          </cell>
          <cell r="J90">
            <v>3922136.4</v>
          </cell>
          <cell r="K90">
            <v>4625766.5999999996</v>
          </cell>
          <cell r="L90">
            <v>730000</v>
          </cell>
          <cell r="M90">
            <v>2973766.5999999996</v>
          </cell>
          <cell r="N90">
            <v>730000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</row>
        <row r="91">
          <cell r="A91">
            <v>8375205</v>
          </cell>
          <cell r="B91" t="str">
            <v>Centrum sociálních služeb Praha</v>
          </cell>
          <cell r="C91" t="str">
            <v>odborné sociální poradenství</v>
          </cell>
          <cell r="D91" t="str">
            <v>Triangl - centrum pro rodinu</v>
          </cell>
          <cell r="E91" t="str">
            <v>ÚV</v>
          </cell>
          <cell r="F91">
            <v>6.9</v>
          </cell>
          <cell r="G91">
            <v>522690</v>
          </cell>
          <cell r="H91">
            <v>522690</v>
          </cell>
          <cell r="I91">
            <v>3606561</v>
          </cell>
          <cell r="J91">
            <v>3163650</v>
          </cell>
          <cell r="K91">
            <v>3606561</v>
          </cell>
          <cell r="L91">
            <v>680000</v>
          </cell>
          <cell r="M91">
            <v>1990561</v>
          </cell>
          <cell r="N91">
            <v>680000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</row>
        <row r="92">
          <cell r="A92">
            <v>9933563</v>
          </cell>
          <cell r="B92" t="str">
            <v>Centrum sociálních služeb Praha</v>
          </cell>
          <cell r="C92" t="str">
            <v>odborné sociální poradenství</v>
          </cell>
          <cell r="D92" t="str">
            <v>Sociálně právní poradna Centrum</v>
          </cell>
          <cell r="E92" t="str">
            <v>ÚV</v>
          </cell>
          <cell r="F92">
            <v>2.1</v>
          </cell>
          <cell r="G92">
            <v>522690</v>
          </cell>
          <cell r="H92">
            <v>522690</v>
          </cell>
          <cell r="I92">
            <v>1097649</v>
          </cell>
          <cell r="J92">
            <v>831719</v>
          </cell>
          <cell r="K92">
            <v>1097649</v>
          </cell>
          <cell r="L92">
            <v>260000</v>
          </cell>
          <cell r="M92">
            <v>664049</v>
          </cell>
          <cell r="N92">
            <v>260000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</row>
        <row r="93">
          <cell r="A93">
            <v>1183900</v>
          </cell>
          <cell r="B93" t="str">
            <v>Centrum sociálních služeb Praha 2</v>
          </cell>
          <cell r="C93" t="str">
            <v>domovy pro seniory</v>
          </cell>
          <cell r="D93" t="str">
            <v>Domov pro seniory Máchova</v>
          </cell>
          <cell r="E93" t="str">
            <v>L</v>
          </cell>
          <cell r="F93">
            <v>48</v>
          </cell>
          <cell r="G93">
            <v>421002</v>
          </cell>
          <cell r="H93">
            <v>463102.2</v>
          </cell>
          <cell r="I93">
            <v>22228905.600000001</v>
          </cell>
          <cell r="J93">
            <v>10823040</v>
          </cell>
          <cell r="K93">
            <v>13552905.600000001</v>
          </cell>
          <cell r="L93">
            <v>8000000</v>
          </cell>
          <cell r="M93">
            <v>7247503.5000000019</v>
          </cell>
          <cell r="N93">
            <v>2936000</v>
          </cell>
          <cell r="O93">
            <v>1581000</v>
          </cell>
          <cell r="P93">
            <v>2730000</v>
          </cell>
          <cell r="Q93">
            <v>2200000</v>
          </cell>
          <cell r="R93">
            <v>1077000</v>
          </cell>
          <cell r="S93">
            <v>0</v>
          </cell>
        </row>
        <row r="94">
          <cell r="A94">
            <v>2314259</v>
          </cell>
          <cell r="B94" t="str">
            <v>Centrum sociálních služeb Praha 2</v>
          </cell>
          <cell r="C94" t="str">
            <v>denní stacionáře</v>
          </cell>
          <cell r="D94" t="str">
            <v>Denní stacionář</v>
          </cell>
          <cell r="E94" t="str">
            <v>ÚV</v>
          </cell>
          <cell r="F94">
            <v>3.1</v>
          </cell>
          <cell r="G94">
            <v>478686</v>
          </cell>
          <cell r="H94">
            <v>478686</v>
          </cell>
          <cell r="I94">
            <v>1483926.6</v>
          </cell>
          <cell r="J94">
            <v>1244634.7852760737</v>
          </cell>
          <cell r="K94">
            <v>1426871.3852760738</v>
          </cell>
          <cell r="L94">
            <v>1000000</v>
          </cell>
          <cell r="M94">
            <v>573842.71601227007</v>
          </cell>
          <cell r="N94">
            <v>260000</v>
          </cell>
          <cell r="O94">
            <v>140000</v>
          </cell>
          <cell r="P94">
            <v>173000</v>
          </cell>
          <cell r="Q94">
            <v>600000</v>
          </cell>
          <cell r="R94">
            <v>186000</v>
          </cell>
          <cell r="S94">
            <v>0</v>
          </cell>
        </row>
        <row r="95">
          <cell r="A95">
            <v>3531080</v>
          </cell>
          <cell r="B95" t="str">
            <v>Centrum sociálních služeb Praha 2</v>
          </cell>
          <cell r="C95" t="str">
            <v>odlehčovací služby</v>
          </cell>
          <cell r="D95" t="str">
            <v>Pobytová odlehčovací služba</v>
          </cell>
          <cell r="E95" t="str">
            <v>L</v>
          </cell>
          <cell r="F95">
            <v>10</v>
          </cell>
          <cell r="G95">
            <v>421002</v>
          </cell>
          <cell r="H95">
            <v>421002</v>
          </cell>
          <cell r="I95">
            <v>4210020</v>
          </cell>
          <cell r="J95">
            <v>1994400</v>
          </cell>
          <cell r="K95">
            <v>3250020</v>
          </cell>
          <cell r="L95">
            <v>1500000</v>
          </cell>
          <cell r="M95">
            <v>1398251.7</v>
          </cell>
          <cell r="N95">
            <v>92000</v>
          </cell>
          <cell r="O95">
            <v>49000</v>
          </cell>
          <cell r="P95">
            <v>1257000</v>
          </cell>
          <cell r="Q95">
            <v>1000000</v>
          </cell>
          <cell r="R95">
            <v>313000</v>
          </cell>
          <cell r="S95">
            <v>0</v>
          </cell>
        </row>
        <row r="96">
          <cell r="A96">
            <v>3551390</v>
          </cell>
          <cell r="B96" t="str">
            <v>Centrum sociálních služeb Praha 2</v>
          </cell>
          <cell r="C96" t="str">
            <v>pečovatelská služba</v>
          </cell>
          <cell r="D96" t="str">
            <v>Pečovatelská služba</v>
          </cell>
          <cell r="E96" t="str">
            <v>ÚV</v>
          </cell>
          <cell r="F96">
            <v>34.06</v>
          </cell>
          <cell r="G96">
            <v>475608</v>
          </cell>
          <cell r="H96">
            <v>475608</v>
          </cell>
          <cell r="I96">
            <v>16199208.48</v>
          </cell>
          <cell r="J96">
            <v>13074902.546726931</v>
          </cell>
          <cell r="K96">
            <v>15064279.026726928</v>
          </cell>
          <cell r="L96">
            <v>9000000</v>
          </cell>
          <cell r="M96">
            <v>9206585.2267269269</v>
          </cell>
          <cell r="N96">
            <v>4691000</v>
          </cell>
          <cell r="O96">
            <v>2526000</v>
          </cell>
          <cell r="P96">
            <v>1989000</v>
          </cell>
          <cell r="Q96">
            <v>2800000</v>
          </cell>
          <cell r="R96">
            <v>1179000</v>
          </cell>
          <cell r="S96">
            <v>0</v>
          </cell>
        </row>
        <row r="97">
          <cell r="A97">
            <v>4250890</v>
          </cell>
          <cell r="B97" t="str">
            <v>Centrum sociálních služeb Praha 2</v>
          </cell>
          <cell r="C97" t="str">
            <v>domovy pro seniory</v>
          </cell>
          <cell r="D97" t="str">
            <v>Domov pro seniory Jana Masaryka</v>
          </cell>
          <cell r="E97" t="str">
            <v>L</v>
          </cell>
          <cell r="F97">
            <v>10</v>
          </cell>
          <cell r="G97">
            <v>421002</v>
          </cell>
          <cell r="H97">
            <v>463102.2</v>
          </cell>
          <cell r="I97">
            <v>4631022</v>
          </cell>
          <cell r="J97">
            <v>2178300</v>
          </cell>
          <cell r="K97">
            <v>2747022</v>
          </cell>
          <cell r="L97">
            <v>2500000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1000000</v>
          </cell>
          <cell r="R97">
            <v>394000</v>
          </cell>
          <cell r="S97">
            <v>0</v>
          </cell>
        </row>
        <row r="98">
          <cell r="A98">
            <v>2411213</v>
          </cell>
          <cell r="B98" t="str">
            <v>Cesta domů, z.ú.</v>
          </cell>
          <cell r="C98" t="str">
            <v>odlehčovací služby</v>
          </cell>
          <cell r="D98" t="str">
            <v>Odlehčovací služby Cesty domů</v>
          </cell>
          <cell r="E98" t="str">
            <v>ÚV</v>
          </cell>
          <cell r="F98">
            <v>5.3</v>
          </cell>
          <cell r="G98">
            <v>480624</v>
          </cell>
          <cell r="H98">
            <v>552717.6</v>
          </cell>
          <cell r="I98">
            <v>2929403.28</v>
          </cell>
          <cell r="J98">
            <v>2157438.2595419846</v>
          </cell>
          <cell r="K98">
            <v>2517189.5395419844</v>
          </cell>
          <cell r="L98">
            <v>1020000</v>
          </cell>
          <cell r="M98">
            <v>2391330.0625648852</v>
          </cell>
          <cell r="N98">
            <v>1020000</v>
          </cell>
          <cell r="O98">
            <v>549000</v>
          </cell>
          <cell r="P98">
            <v>0</v>
          </cell>
          <cell r="Q98">
            <v>549400</v>
          </cell>
          <cell r="R98">
            <v>211340</v>
          </cell>
          <cell r="S98">
            <v>158000</v>
          </cell>
        </row>
        <row r="99">
          <cell r="A99">
            <v>6680999</v>
          </cell>
          <cell r="B99" t="str">
            <v>Cestou necestou, z.s.</v>
          </cell>
          <cell r="C99" t="str">
            <v>sociálně aktivizační služby pro rodiny s dětmi</v>
          </cell>
          <cell r="D99" t="str">
            <v>Psychosociální podpora pro rodinu</v>
          </cell>
          <cell r="E99" t="str">
            <v>ÚV</v>
          </cell>
          <cell r="F99">
            <v>0</v>
          </cell>
          <cell r="G99">
            <v>520068</v>
          </cell>
          <cell r="H99">
            <v>520068</v>
          </cell>
          <cell r="I99">
            <v>0</v>
          </cell>
          <cell r="J99">
            <v>0</v>
          </cell>
          <cell r="K99">
            <v>0</v>
          </cell>
          <cell r="L99">
            <v>322375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323987</v>
          </cell>
          <cell r="R99">
            <v>222000</v>
          </cell>
          <cell r="S99">
            <v>0</v>
          </cell>
        </row>
        <row r="100">
          <cell r="A100">
            <v>7784697</v>
          </cell>
          <cell r="B100" t="str">
            <v>Česká alzheimerovská společnost, o.p.s.</v>
          </cell>
          <cell r="C100" t="str">
            <v>odlehčovací služby</v>
          </cell>
          <cell r="D100" t="str">
            <v>Respitní péče ČALS</v>
          </cell>
          <cell r="E100" t="str">
            <v>ÚV</v>
          </cell>
          <cell r="F100">
            <v>5.4</v>
          </cell>
          <cell r="G100">
            <v>480624</v>
          </cell>
          <cell r="H100">
            <v>480624</v>
          </cell>
          <cell r="I100">
            <v>2595369.6</v>
          </cell>
          <cell r="J100">
            <v>1814582.9559204839</v>
          </cell>
          <cell r="K100">
            <v>2133312.555920484</v>
          </cell>
          <cell r="L100">
            <v>1000000</v>
          </cell>
          <cell r="M100">
            <v>2133312.555920484</v>
          </cell>
          <cell r="N100">
            <v>1000000</v>
          </cell>
          <cell r="O100">
            <v>200000</v>
          </cell>
          <cell r="P100">
            <v>0</v>
          </cell>
          <cell r="Q100">
            <v>200000</v>
          </cell>
          <cell r="R100">
            <v>187000</v>
          </cell>
          <cell r="S100">
            <v>140000</v>
          </cell>
        </row>
        <row r="101">
          <cell r="A101">
            <v>8292810</v>
          </cell>
          <cell r="B101" t="str">
            <v>Česká alzheimerovská společnost, o.p.s.</v>
          </cell>
          <cell r="C101" t="str">
            <v>odborné sociální poradenství</v>
          </cell>
          <cell r="D101" t="str">
            <v>Konzultace České alzheimerovské společnosti</v>
          </cell>
          <cell r="E101" t="str">
            <v>ÚV</v>
          </cell>
          <cell r="F101">
            <v>2.4</v>
          </cell>
          <cell r="G101">
            <v>522690</v>
          </cell>
          <cell r="H101">
            <v>522690</v>
          </cell>
          <cell r="I101">
            <v>1254456</v>
          </cell>
          <cell r="J101">
            <v>1100400</v>
          </cell>
          <cell r="K101">
            <v>1254456</v>
          </cell>
          <cell r="L101">
            <v>600000</v>
          </cell>
          <cell r="M101">
            <v>1254456</v>
          </cell>
          <cell r="N101">
            <v>600000</v>
          </cell>
          <cell r="O101">
            <v>275000</v>
          </cell>
          <cell r="P101">
            <v>0</v>
          </cell>
          <cell r="Q101">
            <v>275000</v>
          </cell>
          <cell r="R101">
            <v>170000</v>
          </cell>
          <cell r="S101">
            <v>127000</v>
          </cell>
        </row>
        <row r="102">
          <cell r="A102">
            <v>4506418</v>
          </cell>
          <cell r="B102" t="str">
            <v>Česká společnost pro duševní zdraví</v>
          </cell>
          <cell r="C102" t="str">
            <v>sociálně aktivizační služby pro seniory a osoby se zdravotním postižením</v>
          </cell>
          <cell r="D102" t="str">
            <v>Psychosociální služby pro duševně nemocné občany a lidi v závažné psychické krizi</v>
          </cell>
          <cell r="E102" t="str">
            <v>ÚV</v>
          </cell>
          <cell r="F102">
            <v>0</v>
          </cell>
          <cell r="G102">
            <v>513570</v>
          </cell>
          <cell r="H102">
            <v>513570</v>
          </cell>
          <cell r="I102">
            <v>0</v>
          </cell>
          <cell r="J102">
            <v>0</v>
          </cell>
          <cell r="K102">
            <v>0</v>
          </cell>
          <cell r="L102">
            <v>575148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</row>
        <row r="103">
          <cell r="A103">
            <v>2378879</v>
          </cell>
          <cell r="B103" t="str">
            <v>Česká unie neslyšících</v>
          </cell>
          <cell r="C103" t="str">
            <v>sociálně aktivizační služby pro seniory a osoby se zdravotním postižením</v>
          </cell>
          <cell r="D103" t="str">
            <v>CSS ČUN Praha SAS</v>
          </cell>
          <cell r="E103" t="str">
            <v>ÚV</v>
          </cell>
          <cell r="F103">
            <v>2.88</v>
          </cell>
          <cell r="G103">
            <v>513570</v>
          </cell>
          <cell r="H103">
            <v>513570</v>
          </cell>
          <cell r="I103">
            <v>1479081.5999999999</v>
          </cell>
          <cell r="J103">
            <v>1297440</v>
          </cell>
          <cell r="K103">
            <v>1479081.5999999999</v>
          </cell>
          <cell r="L103">
            <v>892229</v>
          </cell>
          <cell r="M103">
            <v>1479081.5999999999</v>
          </cell>
          <cell r="N103">
            <v>843000</v>
          </cell>
          <cell r="O103">
            <v>250000</v>
          </cell>
          <cell r="P103">
            <v>49000</v>
          </cell>
          <cell r="Q103">
            <v>250000</v>
          </cell>
          <cell r="R103">
            <v>183000</v>
          </cell>
          <cell r="S103">
            <v>137000</v>
          </cell>
        </row>
        <row r="104">
          <cell r="A104">
            <v>4358523</v>
          </cell>
          <cell r="B104" t="str">
            <v>Česká unie neslyšících</v>
          </cell>
          <cell r="C104" t="str">
            <v>tlumočnické služby</v>
          </cell>
          <cell r="D104" t="str">
            <v>Tlumočnická služba ČUN</v>
          </cell>
          <cell r="E104" t="str">
            <v>ÚV</v>
          </cell>
          <cell r="F104">
            <v>2.5099999999999998</v>
          </cell>
          <cell r="G104">
            <v>516192</v>
          </cell>
          <cell r="H104">
            <v>516192</v>
          </cell>
          <cell r="I104">
            <v>1295641.92</v>
          </cell>
          <cell r="J104">
            <v>1136528</v>
          </cell>
          <cell r="K104">
            <v>1295641.92</v>
          </cell>
          <cell r="L104">
            <v>1080001</v>
          </cell>
          <cell r="M104">
            <v>1230859.824</v>
          </cell>
          <cell r="N104">
            <v>701000</v>
          </cell>
          <cell r="O104">
            <v>300000</v>
          </cell>
          <cell r="P104">
            <v>229000</v>
          </cell>
          <cell r="Q104">
            <v>300000</v>
          </cell>
          <cell r="R104">
            <v>200000</v>
          </cell>
          <cell r="S104">
            <v>0</v>
          </cell>
        </row>
        <row r="105">
          <cell r="A105">
            <v>3959444</v>
          </cell>
          <cell r="B105" t="str">
            <v>Člověk v tísni, o.p.s.</v>
          </cell>
          <cell r="C105" t="str">
            <v>odborné sociální poradenství</v>
          </cell>
          <cell r="D105" t="str">
            <v>Odborné sociální poradenství Praha</v>
          </cell>
          <cell r="E105" t="str">
            <v>ÚV</v>
          </cell>
          <cell r="F105">
            <v>3</v>
          </cell>
          <cell r="G105">
            <v>522690</v>
          </cell>
          <cell r="H105">
            <v>522690</v>
          </cell>
          <cell r="I105">
            <v>1568070</v>
          </cell>
          <cell r="J105">
            <v>1375500</v>
          </cell>
          <cell r="K105">
            <v>1568070</v>
          </cell>
          <cell r="L105">
            <v>1362984</v>
          </cell>
          <cell r="M105">
            <v>1568070</v>
          </cell>
          <cell r="N105">
            <v>894000</v>
          </cell>
          <cell r="O105">
            <v>412000</v>
          </cell>
          <cell r="P105">
            <v>262000</v>
          </cell>
          <cell r="Q105">
            <v>412071</v>
          </cell>
          <cell r="R105">
            <v>485071</v>
          </cell>
          <cell r="S105">
            <v>0</v>
          </cell>
        </row>
        <row r="106">
          <cell r="A106">
            <v>7856529</v>
          </cell>
          <cell r="B106" t="str">
            <v>Člověk v tísni, o.p.s.</v>
          </cell>
          <cell r="C106" t="str">
            <v>terénní programy</v>
          </cell>
          <cell r="D106" t="str">
            <v>Terénní sociální práce Praha</v>
          </cell>
          <cell r="E106" t="str">
            <v>ÚV</v>
          </cell>
          <cell r="F106">
            <v>3.4</v>
          </cell>
          <cell r="G106">
            <v>519612</v>
          </cell>
          <cell r="H106">
            <v>519612</v>
          </cell>
          <cell r="I106">
            <v>1766680.8</v>
          </cell>
          <cell r="J106">
            <v>1549720</v>
          </cell>
          <cell r="K106">
            <v>1766680.8</v>
          </cell>
          <cell r="L106">
            <v>1472610</v>
          </cell>
          <cell r="M106">
            <v>1766680.8</v>
          </cell>
          <cell r="N106">
            <v>1007000</v>
          </cell>
          <cell r="O106">
            <v>442000</v>
          </cell>
          <cell r="P106">
            <v>317000</v>
          </cell>
          <cell r="Q106">
            <v>442517</v>
          </cell>
          <cell r="R106">
            <v>542517</v>
          </cell>
          <cell r="S106">
            <v>0</v>
          </cell>
        </row>
        <row r="107">
          <cell r="A107">
            <v>2532222</v>
          </cell>
          <cell r="B107" t="str">
            <v>Člověk zpět k člověku</v>
          </cell>
          <cell r="C107" t="str">
            <v>domovy se zvláštním režimem</v>
          </cell>
          <cell r="D107" t="str">
            <v>Dům domácí péče</v>
          </cell>
          <cell r="E107" t="str">
            <v>L</v>
          </cell>
          <cell r="F107">
            <v>70</v>
          </cell>
          <cell r="G107">
            <v>473556</v>
          </cell>
          <cell r="H107">
            <v>473556</v>
          </cell>
          <cell r="I107">
            <v>33148920</v>
          </cell>
          <cell r="J107">
            <v>17006000</v>
          </cell>
          <cell r="K107">
            <v>21076920</v>
          </cell>
          <cell r="L107">
            <v>7209000</v>
          </cell>
          <cell r="M107">
            <v>21076920</v>
          </cell>
          <cell r="N107">
            <v>7209000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</row>
        <row r="108">
          <cell r="A108">
            <v>1602621</v>
          </cell>
          <cell r="B108" t="str">
            <v>Denní psychoterapeutické sanatorium Ondřejov s.r.o.</v>
          </cell>
          <cell r="C108" t="str">
            <v>chráněné bydlení</v>
          </cell>
          <cell r="D108" t="str">
            <v>Chráněný byt pro duševně nemocné muže a ženy</v>
          </cell>
          <cell r="E108" t="str">
            <v>L</v>
          </cell>
          <cell r="F108">
            <v>2</v>
          </cell>
          <cell r="G108">
            <v>342000</v>
          </cell>
          <cell r="H108">
            <v>342000</v>
          </cell>
          <cell r="I108">
            <v>684000</v>
          </cell>
          <cell r="J108">
            <v>504000</v>
          </cell>
          <cell r="K108">
            <v>588000</v>
          </cell>
          <cell r="L108">
            <v>366520</v>
          </cell>
          <cell r="M108">
            <v>558600</v>
          </cell>
          <cell r="N108">
            <v>311000</v>
          </cell>
          <cell r="O108">
            <v>167000</v>
          </cell>
          <cell r="P108">
            <v>55000</v>
          </cell>
          <cell r="Q108">
            <v>607200</v>
          </cell>
          <cell r="R108">
            <v>440200</v>
          </cell>
          <cell r="S108">
            <v>19000</v>
          </cell>
        </row>
        <row r="109">
          <cell r="A109">
            <v>7627286</v>
          </cell>
          <cell r="B109" t="str">
            <v>Dětské centrum Paprsek</v>
          </cell>
          <cell r="C109" t="str">
            <v>domovy pro osoby se zdravotním postižením</v>
          </cell>
          <cell r="D109" t="str">
            <v>DC Paprsek - Domov Červený Vrch</v>
          </cell>
          <cell r="E109" t="str">
            <v>L</v>
          </cell>
          <cell r="F109">
            <v>12</v>
          </cell>
          <cell r="G109">
            <v>473556</v>
          </cell>
          <cell r="H109">
            <v>805045.2</v>
          </cell>
          <cell r="I109">
            <v>9660542.3999999985</v>
          </cell>
          <cell r="J109">
            <v>6278160</v>
          </cell>
          <cell r="K109">
            <v>7464542.3999999985</v>
          </cell>
          <cell r="L109">
            <v>3100000</v>
          </cell>
          <cell r="M109">
            <v>2788902.3999999985</v>
          </cell>
          <cell r="N109">
            <v>1602000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</row>
        <row r="110">
          <cell r="A110">
            <v>8834386</v>
          </cell>
          <cell r="B110" t="str">
            <v>Dětské centrum Paprsek</v>
          </cell>
          <cell r="C110" t="str">
            <v>chráněné bydlení</v>
          </cell>
          <cell r="D110" t="str">
            <v>Středisko Lahovice - chráněné bydlení</v>
          </cell>
          <cell r="E110" t="str">
            <v>L</v>
          </cell>
          <cell r="F110">
            <v>6</v>
          </cell>
          <cell r="G110">
            <v>342000</v>
          </cell>
          <cell r="H110">
            <v>666900</v>
          </cell>
          <cell r="I110">
            <v>4001400</v>
          </cell>
          <cell r="J110">
            <v>3222000</v>
          </cell>
          <cell r="K110">
            <v>3713400</v>
          </cell>
          <cell r="L110">
            <v>1450000</v>
          </cell>
          <cell r="M110">
            <v>1100160</v>
          </cell>
          <cell r="N110">
            <v>608000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</row>
        <row r="111">
          <cell r="A111">
            <v>9314702</v>
          </cell>
          <cell r="B111" t="str">
            <v>Dětské centrum Paprsek</v>
          </cell>
          <cell r="C111" t="str">
            <v>denní stacionáře</v>
          </cell>
          <cell r="D111" t="str">
            <v>Středisko Hloubětín - denní stacionář</v>
          </cell>
          <cell r="E111" t="str">
            <v>ÚV</v>
          </cell>
          <cell r="F111">
            <v>69.400000000000006</v>
          </cell>
          <cell r="G111">
            <v>478686</v>
          </cell>
          <cell r="H111">
            <v>478686</v>
          </cell>
          <cell r="I111">
            <v>33220808.400000002</v>
          </cell>
          <cell r="J111">
            <v>21832980.199999999</v>
          </cell>
          <cell r="K111">
            <v>29104808.400000002</v>
          </cell>
          <cell r="L111">
            <v>5886000</v>
          </cell>
          <cell r="M111">
            <v>14167008.400000002</v>
          </cell>
          <cell r="N111">
            <v>5886000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</row>
        <row r="112">
          <cell r="A112">
            <v>4854009</v>
          </cell>
          <cell r="B112" t="str">
            <v>Dětské krizové centrum, z.ú.</v>
          </cell>
          <cell r="C112" t="str">
            <v>krizová pomoc</v>
          </cell>
          <cell r="D112" t="str">
            <v>Dětské krizové centrum - Krizová pomoc dětem týraným, zneužívaným (syn CAN), jinak ohroženým - a jejich rodinám</v>
          </cell>
          <cell r="E112" t="str">
            <v>ÚV</v>
          </cell>
          <cell r="F112">
            <v>5</v>
          </cell>
          <cell r="G112">
            <v>512886</v>
          </cell>
          <cell r="H112">
            <v>615463.19999999995</v>
          </cell>
          <cell r="I112">
            <v>3077316</v>
          </cell>
          <cell r="J112">
            <v>2699400</v>
          </cell>
          <cell r="K112">
            <v>3077316</v>
          </cell>
          <cell r="L112">
            <v>1996000</v>
          </cell>
          <cell r="M112">
            <v>3077316</v>
          </cell>
          <cell r="N112">
            <v>1754000</v>
          </cell>
          <cell r="O112">
            <v>644000</v>
          </cell>
          <cell r="P112">
            <v>242000</v>
          </cell>
          <cell r="Q112">
            <v>644500</v>
          </cell>
          <cell r="R112">
            <v>1117000</v>
          </cell>
          <cell r="S112">
            <v>189000</v>
          </cell>
        </row>
        <row r="113">
          <cell r="A113">
            <v>5003673</v>
          </cell>
          <cell r="B113" t="str">
            <v>Dětské krizové centrum, z.ú.</v>
          </cell>
          <cell r="C113" t="str">
            <v>sociálně aktivizační služby pro rodiny s dětmi</v>
          </cell>
          <cell r="D113" t="str">
            <v>Dětské krizové centrum - Komplexní interdisciplinární péče o děti z dysfunkčních rodin a o děti a jejich rodiny v závažných životních situacích</v>
          </cell>
          <cell r="E113" t="str">
            <v>ÚV</v>
          </cell>
          <cell r="F113">
            <v>2.7</v>
          </cell>
          <cell r="G113">
            <v>520068</v>
          </cell>
          <cell r="H113">
            <v>624081.6</v>
          </cell>
          <cell r="I113">
            <v>1685020.32</v>
          </cell>
          <cell r="J113">
            <v>1478088</v>
          </cell>
          <cell r="K113">
            <v>1685020.32</v>
          </cell>
          <cell r="L113">
            <v>1080000</v>
          </cell>
          <cell r="M113">
            <v>1600769.304</v>
          </cell>
          <cell r="N113">
            <v>864000</v>
          </cell>
          <cell r="O113">
            <v>346000</v>
          </cell>
          <cell r="P113">
            <v>147000</v>
          </cell>
          <cell r="Q113">
            <v>346500</v>
          </cell>
          <cell r="R113">
            <v>582200</v>
          </cell>
          <cell r="S113">
            <v>0</v>
          </cell>
        </row>
        <row r="114">
          <cell r="A114">
            <v>1203552</v>
          </cell>
          <cell r="B114" t="str">
            <v>Diakonie Církve bratrské</v>
          </cell>
          <cell r="C114" t="str">
            <v>centra denních služeb</v>
          </cell>
          <cell r="D114" t="str">
            <v>Centrum denních služeb Černý Most</v>
          </cell>
          <cell r="E114" t="str">
            <v>ÚV</v>
          </cell>
          <cell r="F114">
            <v>3.17</v>
          </cell>
          <cell r="G114">
            <v>484500</v>
          </cell>
          <cell r="H114">
            <v>484500</v>
          </cell>
          <cell r="I114">
            <v>1535865</v>
          </cell>
          <cell r="J114">
            <v>1188794.0155512358</v>
          </cell>
          <cell r="K114">
            <v>1377409.0155512358</v>
          </cell>
          <cell r="L114">
            <v>650000</v>
          </cell>
          <cell r="M114">
            <v>1308538.5647736739</v>
          </cell>
          <cell r="N114">
            <v>650000</v>
          </cell>
          <cell r="O114">
            <v>230000</v>
          </cell>
          <cell r="P114">
            <v>0</v>
          </cell>
          <cell r="Q114">
            <v>230000</v>
          </cell>
          <cell r="R114">
            <v>321770</v>
          </cell>
          <cell r="S114">
            <v>241000</v>
          </cell>
        </row>
        <row r="115">
          <cell r="A115">
            <v>6459769</v>
          </cell>
          <cell r="B115" t="str">
            <v>Diakonie Církve bratrské</v>
          </cell>
          <cell r="C115" t="str">
            <v>chráněné bydlení</v>
          </cell>
          <cell r="D115" t="str">
            <v>Chráněné bydlení Černý Most</v>
          </cell>
          <cell r="E115" t="str">
            <v>L</v>
          </cell>
          <cell r="F115">
            <v>3</v>
          </cell>
          <cell r="G115">
            <v>342000</v>
          </cell>
          <cell r="H115">
            <v>393300</v>
          </cell>
          <cell r="I115">
            <v>1179900</v>
          </cell>
          <cell r="J115">
            <v>891000</v>
          </cell>
          <cell r="K115">
            <v>1035900</v>
          </cell>
          <cell r="L115">
            <v>600000</v>
          </cell>
          <cell r="M115">
            <v>1035900</v>
          </cell>
          <cell r="N115">
            <v>579000</v>
          </cell>
          <cell r="O115">
            <v>270000</v>
          </cell>
          <cell r="P115">
            <v>21000</v>
          </cell>
          <cell r="Q115">
            <v>270000</v>
          </cell>
          <cell r="R115">
            <v>134160</v>
          </cell>
          <cell r="S115">
            <v>100000</v>
          </cell>
        </row>
        <row r="116">
          <cell r="A116">
            <v>8779788</v>
          </cell>
          <cell r="B116" t="str">
            <v>Diakonie Církve bratrské</v>
          </cell>
          <cell r="C116" t="str">
            <v>domovy pro seniory</v>
          </cell>
          <cell r="D116" t="str">
            <v>Bethesda - domov pro seniory</v>
          </cell>
          <cell r="E116" t="str">
            <v>L</v>
          </cell>
          <cell r="F116">
            <v>33</v>
          </cell>
          <cell r="G116">
            <v>421002</v>
          </cell>
          <cell r="H116">
            <v>463102.2</v>
          </cell>
          <cell r="I116">
            <v>15282372.6</v>
          </cell>
          <cell r="J116">
            <v>7429590</v>
          </cell>
          <cell r="K116">
            <v>9306372.5999999996</v>
          </cell>
          <cell r="L116">
            <v>2750000</v>
          </cell>
          <cell r="M116">
            <v>8841053.9699999988</v>
          </cell>
          <cell r="N116">
            <v>2750000</v>
          </cell>
          <cell r="O116">
            <v>1050000</v>
          </cell>
          <cell r="P116">
            <v>0</v>
          </cell>
          <cell r="Q116">
            <v>1050000</v>
          </cell>
          <cell r="R116">
            <v>316540</v>
          </cell>
          <cell r="S116">
            <v>237000</v>
          </cell>
        </row>
        <row r="117">
          <cell r="A117">
            <v>9570214</v>
          </cell>
          <cell r="B117" t="str">
            <v>Diakonie Církve bratrské</v>
          </cell>
          <cell r="C117" t="str">
            <v>chráněné bydlení</v>
          </cell>
          <cell r="D117" t="str">
            <v>Chráněné bydlení na Xaverově</v>
          </cell>
          <cell r="E117" t="str">
            <v>L</v>
          </cell>
          <cell r="F117">
            <v>6</v>
          </cell>
          <cell r="G117">
            <v>342000</v>
          </cell>
          <cell r="H117">
            <v>342000</v>
          </cell>
          <cell r="I117">
            <v>2052000</v>
          </cell>
          <cell r="J117">
            <v>1512000</v>
          </cell>
          <cell r="K117">
            <v>1764000</v>
          </cell>
          <cell r="L117">
            <v>950000</v>
          </cell>
          <cell r="M117">
            <v>1675800</v>
          </cell>
          <cell r="N117">
            <v>884000</v>
          </cell>
          <cell r="O117">
            <v>460000</v>
          </cell>
          <cell r="P117">
            <v>66000</v>
          </cell>
          <cell r="Q117">
            <v>460000</v>
          </cell>
          <cell r="R117">
            <v>295080</v>
          </cell>
          <cell r="S117">
            <v>199000</v>
          </cell>
        </row>
        <row r="118">
          <cell r="A118">
            <v>9579136</v>
          </cell>
          <cell r="B118" t="str">
            <v>Diakonie Církve bratrské</v>
          </cell>
          <cell r="C118" t="str">
            <v>osobní asistence</v>
          </cell>
          <cell r="D118" t="str">
            <v>Osobní asistence Černý Most</v>
          </cell>
          <cell r="E118" t="str">
            <v>H</v>
          </cell>
          <cell r="F118">
            <v>860</v>
          </cell>
          <cell r="G118">
            <v>399</v>
          </cell>
          <cell r="H118">
            <v>399</v>
          </cell>
          <cell r="I118">
            <v>343140</v>
          </cell>
          <cell r="J118">
            <v>223600</v>
          </cell>
          <cell r="K118">
            <v>265740</v>
          </cell>
          <cell r="L118">
            <v>175000</v>
          </cell>
          <cell r="M118">
            <v>252453</v>
          </cell>
          <cell r="N118">
            <v>130000</v>
          </cell>
          <cell r="O118">
            <v>60000</v>
          </cell>
          <cell r="P118">
            <v>45000</v>
          </cell>
          <cell r="Q118">
            <v>60000</v>
          </cell>
          <cell r="R118">
            <v>79080</v>
          </cell>
          <cell r="S118">
            <v>13000</v>
          </cell>
        </row>
        <row r="119">
          <cell r="A119">
            <v>1379152</v>
          </cell>
          <cell r="B119" t="str">
            <v>Diakonie ČCE - Středisko křesťanské pomoci v Praze</v>
          </cell>
          <cell r="C119" t="str">
            <v>pečovatelská služba</v>
          </cell>
          <cell r="D119" t="str">
            <v>Pečovatelská služba Ďáblice - Diakonie ČCE - SKP v Praze</v>
          </cell>
          <cell r="E119" t="str">
            <v>ÚV</v>
          </cell>
          <cell r="F119">
            <v>9.2100000000000009</v>
          </cell>
          <cell r="G119">
            <v>475608</v>
          </cell>
          <cell r="H119">
            <v>475608</v>
          </cell>
          <cell r="I119">
            <v>4380349.6800000006</v>
          </cell>
          <cell r="J119">
            <v>3403553.7359618801</v>
          </cell>
          <cell r="K119">
            <v>3941491.4159618802</v>
          </cell>
          <cell r="L119">
            <v>2581200</v>
          </cell>
          <cell r="M119">
            <v>3744416.8451637863</v>
          </cell>
          <cell r="N119">
            <v>2101000</v>
          </cell>
          <cell r="O119">
            <v>602000</v>
          </cell>
          <cell r="P119">
            <v>480000</v>
          </cell>
          <cell r="Q119">
            <v>602000</v>
          </cell>
          <cell r="R119">
            <v>1128663</v>
          </cell>
          <cell r="S119">
            <v>421000</v>
          </cell>
        </row>
        <row r="120">
          <cell r="A120">
            <v>3491537</v>
          </cell>
          <cell r="B120" t="str">
            <v>Diakonie ČCE - Středisko křesťanské pomoci v Praze</v>
          </cell>
          <cell r="C120" t="str">
            <v>azylové domy</v>
          </cell>
          <cell r="D120" t="str">
            <v>Azylový dům pro matky s dětmi - Diakonie ČCE - SKP v Praze</v>
          </cell>
          <cell r="E120" t="str">
            <v>L</v>
          </cell>
          <cell r="F120">
            <v>14</v>
          </cell>
          <cell r="G120">
            <v>149454</v>
          </cell>
          <cell r="H120">
            <v>149454</v>
          </cell>
          <cell r="I120">
            <v>2092356</v>
          </cell>
          <cell r="J120">
            <v>1835400</v>
          </cell>
          <cell r="K120">
            <v>2092356</v>
          </cell>
          <cell r="L120">
            <v>1665500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450000</v>
          </cell>
          <cell r="R120">
            <v>155495</v>
          </cell>
          <cell r="S120">
            <v>0</v>
          </cell>
        </row>
        <row r="121">
          <cell r="A121">
            <v>3693098</v>
          </cell>
          <cell r="B121" t="str">
            <v>Diakonie ČCE - Středisko křesťanské pomoci v Praze</v>
          </cell>
          <cell r="C121" t="str">
            <v>pečovatelská služba</v>
          </cell>
          <cell r="D121" t="str">
            <v>Pečovatelská služba Vinohrady-Vršovice - Diakonie ČCE - SKP v Praze</v>
          </cell>
          <cell r="E121" t="str">
            <v>ÚV</v>
          </cell>
          <cell r="F121">
            <v>9.6999999999999993</v>
          </cell>
          <cell r="G121">
            <v>475608</v>
          </cell>
          <cell r="H121">
            <v>475608</v>
          </cell>
          <cell r="I121">
            <v>4613397.5999999996</v>
          </cell>
          <cell r="J121">
            <v>3582478.2978723398</v>
          </cell>
          <cell r="K121">
            <v>4149035.8978723399</v>
          </cell>
          <cell r="L121">
            <v>2791200</v>
          </cell>
          <cell r="M121">
            <v>3941584.1029787231</v>
          </cell>
          <cell r="N121">
            <v>2212000</v>
          </cell>
          <cell r="O121">
            <v>490000</v>
          </cell>
          <cell r="P121">
            <v>579000</v>
          </cell>
          <cell r="Q121">
            <v>490000</v>
          </cell>
          <cell r="R121">
            <v>977087</v>
          </cell>
          <cell r="S121">
            <v>495000</v>
          </cell>
        </row>
        <row r="122">
          <cell r="A122">
            <v>5133042</v>
          </cell>
          <cell r="B122" t="str">
            <v>Diakonie ČCE - Středisko křesťanské pomoci v Praze</v>
          </cell>
          <cell r="C122" t="str">
            <v>krizová pomoc</v>
          </cell>
          <cell r="D122" t="str">
            <v>SOS centrum - Diakonie ČCE - SKP v Praze</v>
          </cell>
          <cell r="E122" t="str">
            <v>ÚV</v>
          </cell>
          <cell r="F122">
            <v>10</v>
          </cell>
          <cell r="G122">
            <v>512886</v>
          </cell>
          <cell r="H122">
            <v>512886</v>
          </cell>
          <cell r="I122">
            <v>5128860</v>
          </cell>
          <cell r="J122">
            <v>4499000</v>
          </cell>
          <cell r="K122">
            <v>5128860</v>
          </cell>
          <cell r="L122">
            <v>4311200</v>
          </cell>
          <cell r="M122">
            <v>5128860</v>
          </cell>
          <cell r="N122">
            <v>2924000</v>
          </cell>
          <cell r="O122">
            <v>1050000</v>
          </cell>
          <cell r="P122">
            <v>1154000</v>
          </cell>
          <cell r="Q122">
            <v>1050000</v>
          </cell>
          <cell r="R122">
            <v>1297605</v>
          </cell>
          <cell r="S122">
            <v>0</v>
          </cell>
        </row>
        <row r="123">
          <cell r="A123">
            <v>6694098</v>
          </cell>
          <cell r="B123" t="str">
            <v>Diakonie ČCE - Středisko křesťanské pomoci v Praze</v>
          </cell>
          <cell r="C123" t="str">
            <v>služby následné péče</v>
          </cell>
          <cell r="D123" t="str">
            <v>Následná péče Dobroduš - Diakonie ČCE - SKP v Praze</v>
          </cell>
          <cell r="E123" t="str">
            <v>ÚV</v>
          </cell>
          <cell r="F123">
            <v>3.3</v>
          </cell>
          <cell r="G123">
            <v>530784</v>
          </cell>
          <cell r="H123">
            <v>530784</v>
          </cell>
          <cell r="I123">
            <v>1751587.2</v>
          </cell>
          <cell r="J123">
            <v>1536480</v>
          </cell>
          <cell r="K123">
            <v>1751587.2</v>
          </cell>
          <cell r="L123">
            <v>1436500</v>
          </cell>
          <cell r="M123">
            <v>1751587.2</v>
          </cell>
          <cell r="N123">
            <v>998000</v>
          </cell>
          <cell r="O123">
            <v>380000</v>
          </cell>
          <cell r="P123">
            <v>373000</v>
          </cell>
          <cell r="Q123">
            <v>380000</v>
          </cell>
          <cell r="R123">
            <v>508078</v>
          </cell>
          <cell r="S123">
            <v>0</v>
          </cell>
        </row>
        <row r="124">
          <cell r="A124">
            <v>6939487</v>
          </cell>
          <cell r="B124" t="str">
            <v>Diakonie ČCE - Středisko křesťanské pomoci v Praze</v>
          </cell>
          <cell r="C124" t="str">
            <v>pečovatelská služba</v>
          </cell>
          <cell r="D124" t="str">
            <v>Pečovatelská služba Klamovka - Diakonie ČCE - SKP v Praze</v>
          </cell>
          <cell r="E124" t="str">
            <v>ÚV</v>
          </cell>
          <cell r="F124">
            <v>11.3</v>
          </cell>
          <cell r="G124">
            <v>475608</v>
          </cell>
          <cell r="H124">
            <v>475608</v>
          </cell>
          <cell r="I124">
            <v>5374370.4000000004</v>
          </cell>
          <cell r="J124">
            <v>4165439.48969578</v>
          </cell>
          <cell r="K124">
            <v>4825449.8896957804</v>
          </cell>
          <cell r="L124">
            <v>3066200</v>
          </cell>
          <cell r="M124">
            <v>4825449.8896957804</v>
          </cell>
          <cell r="N124">
            <v>2707000</v>
          </cell>
          <cell r="O124">
            <v>660000</v>
          </cell>
          <cell r="P124">
            <v>359000</v>
          </cell>
          <cell r="Q124">
            <v>660000</v>
          </cell>
          <cell r="R124">
            <v>1239676</v>
          </cell>
          <cell r="S124">
            <v>824000</v>
          </cell>
        </row>
        <row r="125">
          <cell r="A125">
            <v>8756156</v>
          </cell>
          <cell r="B125" t="str">
            <v>Diakonie ČCE - Středisko křesťanské pomoci v Praze</v>
          </cell>
          <cell r="C125" t="str">
            <v>sociálně aktivizační služby pro rodiny s dětmi</v>
          </cell>
          <cell r="D125" t="str">
            <v>Terénní sociální práce v ohrožených rodinách - Diakonie ČCE - SKP v Praze</v>
          </cell>
          <cell r="E125" t="str">
            <v>ÚV</v>
          </cell>
          <cell r="F125">
            <v>2.9</v>
          </cell>
          <cell r="G125">
            <v>520068</v>
          </cell>
          <cell r="H125">
            <v>520068</v>
          </cell>
          <cell r="I125">
            <v>1508197.2</v>
          </cell>
          <cell r="J125">
            <v>1322980</v>
          </cell>
          <cell r="K125">
            <v>1508197.2</v>
          </cell>
          <cell r="L125">
            <v>1275300</v>
          </cell>
          <cell r="M125">
            <v>1508197.2</v>
          </cell>
          <cell r="N125">
            <v>859000</v>
          </cell>
          <cell r="O125">
            <v>455000</v>
          </cell>
          <cell r="P125">
            <v>194000</v>
          </cell>
          <cell r="Q125">
            <v>455000</v>
          </cell>
          <cell r="R125">
            <v>560740</v>
          </cell>
          <cell r="S125">
            <v>0</v>
          </cell>
        </row>
        <row r="126">
          <cell r="A126">
            <v>6095107</v>
          </cell>
          <cell r="B126" t="str">
            <v>Diakonie ČCE - středisko Praha</v>
          </cell>
          <cell r="C126" t="str">
            <v>raná péče</v>
          </cell>
          <cell r="D126" t="str">
            <v>Raná péče</v>
          </cell>
          <cell r="E126" t="str">
            <v>ÚV</v>
          </cell>
          <cell r="F126">
            <v>5.31</v>
          </cell>
          <cell r="G126">
            <v>532950</v>
          </cell>
          <cell r="H126">
            <v>532950</v>
          </cell>
          <cell r="I126">
            <v>2829964.5</v>
          </cell>
          <cell r="J126">
            <v>2482425</v>
          </cell>
          <cell r="K126">
            <v>2829964.5</v>
          </cell>
          <cell r="L126">
            <v>1745262</v>
          </cell>
          <cell r="M126">
            <v>2688466.2749999999</v>
          </cell>
          <cell r="N126">
            <v>1452000</v>
          </cell>
          <cell r="O126">
            <v>400000</v>
          </cell>
          <cell r="P126">
            <v>293000</v>
          </cell>
          <cell r="Q126">
            <v>400000</v>
          </cell>
          <cell r="R126">
            <v>169500</v>
          </cell>
          <cell r="S126">
            <v>127000</v>
          </cell>
        </row>
        <row r="127">
          <cell r="A127">
            <v>6734853</v>
          </cell>
          <cell r="B127" t="str">
            <v>Diakonie ČCE - středisko Praha</v>
          </cell>
          <cell r="C127" t="str">
            <v>odlehčovací služby</v>
          </cell>
          <cell r="D127" t="str">
            <v>Odlehčovací služba</v>
          </cell>
          <cell r="E127" t="str">
            <v>L</v>
          </cell>
          <cell r="F127">
            <v>4</v>
          </cell>
          <cell r="G127">
            <v>421002</v>
          </cell>
          <cell r="H127">
            <v>526252.5</v>
          </cell>
          <cell r="I127">
            <v>2105010</v>
          </cell>
          <cell r="J127">
            <v>1366500</v>
          </cell>
          <cell r="K127">
            <v>1625010</v>
          </cell>
          <cell r="L127">
            <v>767200</v>
          </cell>
          <cell r="M127">
            <v>1543759.5</v>
          </cell>
          <cell r="N127">
            <v>767000</v>
          </cell>
          <cell r="O127">
            <v>200000</v>
          </cell>
          <cell r="P127">
            <v>0</v>
          </cell>
          <cell r="Q127">
            <v>200000</v>
          </cell>
          <cell r="R127">
            <v>91600</v>
          </cell>
          <cell r="S127">
            <v>68000</v>
          </cell>
        </row>
        <row r="128">
          <cell r="A128">
            <v>7218271</v>
          </cell>
          <cell r="B128" t="str">
            <v>Diakonie ČCE - středisko Praha</v>
          </cell>
          <cell r="C128" t="str">
            <v>denní stacionáře</v>
          </cell>
          <cell r="D128" t="str">
            <v>Denní stacionář</v>
          </cell>
          <cell r="E128" t="str">
            <v>ÚV</v>
          </cell>
          <cell r="F128">
            <v>3</v>
          </cell>
          <cell r="G128">
            <v>478686</v>
          </cell>
          <cell r="H128">
            <v>526554.6</v>
          </cell>
          <cell r="I128">
            <v>1579663.7999999998</v>
          </cell>
          <cell r="J128">
            <v>1172862.118226601</v>
          </cell>
          <cell r="K128">
            <v>1366855.9182266009</v>
          </cell>
          <cell r="L128">
            <v>889000</v>
          </cell>
          <cell r="M128">
            <v>1366855.9182266009</v>
          </cell>
          <cell r="N128">
            <v>762000</v>
          </cell>
          <cell r="O128">
            <v>150000</v>
          </cell>
          <cell r="P128">
            <v>127000</v>
          </cell>
          <cell r="Q128">
            <v>150000</v>
          </cell>
          <cell r="R128">
            <v>93000</v>
          </cell>
          <cell r="S128">
            <v>69000</v>
          </cell>
        </row>
        <row r="129">
          <cell r="A129">
            <v>8205465</v>
          </cell>
          <cell r="B129" t="str">
            <v>Diakonie ČCE - středisko Praha</v>
          </cell>
          <cell r="C129" t="str">
            <v>sociálně terapeutické dílny</v>
          </cell>
          <cell r="D129" t="str">
            <v>Sociálně terapeutická dílna</v>
          </cell>
          <cell r="E129" t="str">
            <v>ÚV</v>
          </cell>
          <cell r="F129">
            <v>3.8</v>
          </cell>
          <cell r="G129">
            <v>491112</v>
          </cell>
          <cell r="H129">
            <v>491112</v>
          </cell>
          <cell r="I129">
            <v>1866225.5999999999</v>
          </cell>
          <cell r="J129">
            <v>1637040</v>
          </cell>
          <cell r="K129">
            <v>1866225.5999999999</v>
          </cell>
          <cell r="L129">
            <v>1185000</v>
          </cell>
          <cell r="M129">
            <v>1866225.5999999999</v>
          </cell>
          <cell r="N129">
            <v>1064000</v>
          </cell>
          <cell r="O129">
            <v>220000</v>
          </cell>
          <cell r="P129">
            <v>121000</v>
          </cell>
          <cell r="Q129">
            <v>220000</v>
          </cell>
          <cell r="R129">
            <v>107350</v>
          </cell>
          <cell r="S129">
            <v>80000</v>
          </cell>
        </row>
        <row r="130">
          <cell r="A130">
            <v>8614823</v>
          </cell>
          <cell r="B130" t="str">
            <v>Diakonie ČCE - středisko Praha</v>
          </cell>
          <cell r="C130" t="str">
            <v>týdenní stacionáře</v>
          </cell>
          <cell r="D130" t="str">
            <v>Týdenní stacionář</v>
          </cell>
          <cell r="E130" t="str">
            <v>L</v>
          </cell>
          <cell r="F130">
            <v>6</v>
          </cell>
          <cell r="G130">
            <v>421002</v>
          </cell>
          <cell r="H130">
            <v>484152.3</v>
          </cell>
          <cell r="I130">
            <v>2904913.8</v>
          </cell>
          <cell r="J130">
            <v>2044170</v>
          </cell>
          <cell r="K130">
            <v>2400913.7999999998</v>
          </cell>
          <cell r="L130">
            <v>1529500</v>
          </cell>
          <cell r="M130">
            <v>2400913.7999999998</v>
          </cell>
          <cell r="N130">
            <v>1328000</v>
          </cell>
          <cell r="O130">
            <v>350000</v>
          </cell>
          <cell r="P130">
            <v>201000</v>
          </cell>
          <cell r="Q130">
            <v>350000</v>
          </cell>
          <cell r="R130">
            <v>206250</v>
          </cell>
          <cell r="S130">
            <v>154000</v>
          </cell>
        </row>
        <row r="131">
          <cell r="A131">
            <v>8936839</v>
          </cell>
          <cell r="B131" t="str">
            <v>Diakonie ČCE - středisko Praha</v>
          </cell>
          <cell r="C131" t="str">
            <v>denní stacionáře</v>
          </cell>
          <cell r="D131" t="str">
            <v>Denní stacionář Ratolest</v>
          </cell>
          <cell r="E131" t="str">
            <v>ÚV</v>
          </cell>
          <cell r="F131">
            <v>9.35</v>
          </cell>
          <cell r="G131">
            <v>478686</v>
          </cell>
          <cell r="H131">
            <v>574423.19999999995</v>
          </cell>
          <cell r="I131">
            <v>5370856.919999999</v>
          </cell>
          <cell r="J131">
            <v>4172362.3200000003</v>
          </cell>
          <cell r="K131">
            <v>4950856.919999999</v>
          </cell>
          <cell r="L131">
            <v>2710000</v>
          </cell>
          <cell r="M131">
            <v>4950856.919999999</v>
          </cell>
          <cell r="N131">
            <v>2710000</v>
          </cell>
          <cell r="O131">
            <v>740000</v>
          </cell>
          <cell r="P131">
            <v>0</v>
          </cell>
          <cell r="Q131">
            <v>740000</v>
          </cell>
          <cell r="R131">
            <v>265100</v>
          </cell>
          <cell r="S131">
            <v>198000</v>
          </cell>
        </row>
        <row r="132">
          <cell r="A132">
            <v>4880338</v>
          </cell>
          <cell r="B132" t="str">
            <v>Diakonie ČCE - středisko Zvonek v Praze 4</v>
          </cell>
          <cell r="C132" t="str">
            <v>domovy pro osoby se zdravotním postižením</v>
          </cell>
          <cell r="D132" t="str">
            <v>Domov pro osoby se zdravotním postižením</v>
          </cell>
          <cell r="E132" t="str">
            <v>L</v>
          </cell>
          <cell r="F132">
            <v>22</v>
          </cell>
          <cell r="G132">
            <v>473556</v>
          </cell>
          <cell r="H132">
            <v>520911.6</v>
          </cell>
          <cell r="I132">
            <v>11460055.199999999</v>
          </cell>
          <cell r="J132">
            <v>5514800</v>
          </cell>
          <cell r="K132">
            <v>7836055.1999999993</v>
          </cell>
          <cell r="L132">
            <v>2771670</v>
          </cell>
          <cell r="M132">
            <v>7444252.4399999995</v>
          </cell>
          <cell r="N132">
            <v>2771000</v>
          </cell>
          <cell r="O132">
            <v>1303000</v>
          </cell>
          <cell r="P132">
            <v>0</v>
          </cell>
          <cell r="Q132">
            <v>1303000</v>
          </cell>
          <cell r="R132">
            <v>679924</v>
          </cell>
          <cell r="S132">
            <v>509000</v>
          </cell>
        </row>
        <row r="133">
          <cell r="A133">
            <v>7476422</v>
          </cell>
          <cell r="B133" t="str">
            <v>Diakonie ČCE - středisko Zvonek v Praze 4</v>
          </cell>
          <cell r="C133" t="str">
            <v>chráněné bydlení</v>
          </cell>
          <cell r="D133" t="str">
            <v>Chráněné bydlení</v>
          </cell>
          <cell r="E133" t="str">
            <v>L</v>
          </cell>
          <cell r="F133">
            <v>16</v>
          </cell>
          <cell r="G133">
            <v>342000</v>
          </cell>
          <cell r="H133">
            <v>342000</v>
          </cell>
          <cell r="I133">
            <v>5472000</v>
          </cell>
          <cell r="J133">
            <v>4032000</v>
          </cell>
          <cell r="K133">
            <v>4704000</v>
          </cell>
          <cell r="L133">
            <v>1377800</v>
          </cell>
          <cell r="M133">
            <v>4704000</v>
          </cell>
          <cell r="N133">
            <v>1377000</v>
          </cell>
          <cell r="O133">
            <v>608000</v>
          </cell>
          <cell r="P133">
            <v>0</v>
          </cell>
          <cell r="Q133">
            <v>608000</v>
          </cell>
          <cell r="R133">
            <v>266166</v>
          </cell>
          <cell r="S133">
            <v>199000</v>
          </cell>
        </row>
        <row r="134">
          <cell r="A134">
            <v>9098772</v>
          </cell>
          <cell r="B134" t="str">
            <v>Diakonie ČCE - středisko Zvonek v Praze 4</v>
          </cell>
          <cell r="C134" t="str">
            <v>centra denních služeb</v>
          </cell>
          <cell r="D134" t="str">
            <v>Centrum denních služeb</v>
          </cell>
          <cell r="E134" t="str">
            <v>ÚV</v>
          </cell>
          <cell r="F134">
            <v>4.8</v>
          </cell>
          <cell r="G134">
            <v>484500</v>
          </cell>
          <cell r="H134">
            <v>484500</v>
          </cell>
          <cell r="I134">
            <v>2325600</v>
          </cell>
          <cell r="J134">
            <v>1801882.0320490964</v>
          </cell>
          <cell r="K134">
            <v>2087482.0320490964</v>
          </cell>
          <cell r="L134">
            <v>1313542</v>
          </cell>
          <cell r="M134">
            <v>2087482.0320490964</v>
          </cell>
          <cell r="N134">
            <v>1171000</v>
          </cell>
          <cell r="O134">
            <v>586000</v>
          </cell>
          <cell r="P134">
            <v>142000</v>
          </cell>
          <cell r="Q134">
            <v>586200</v>
          </cell>
          <cell r="R134">
            <v>264280</v>
          </cell>
          <cell r="S134">
            <v>141000</v>
          </cell>
        </row>
        <row r="135">
          <cell r="A135">
            <v>3457142</v>
          </cell>
          <cell r="B135" t="str">
            <v>Dílna Eliáš</v>
          </cell>
          <cell r="C135" t="str">
            <v>sociálně terapeutické dílny</v>
          </cell>
          <cell r="D135" t="str">
            <v>Keramická dílna Eliáš</v>
          </cell>
          <cell r="E135" t="str">
            <v>ÚV</v>
          </cell>
          <cell r="F135">
            <v>3.68</v>
          </cell>
          <cell r="G135">
            <v>491112</v>
          </cell>
          <cell r="H135">
            <v>491112</v>
          </cell>
          <cell r="I135">
            <v>1807292.1600000001</v>
          </cell>
          <cell r="J135">
            <v>1585344</v>
          </cell>
          <cell r="K135">
            <v>1807292.1600000001</v>
          </cell>
          <cell r="L135">
            <v>1421330</v>
          </cell>
          <cell r="M135">
            <v>1807292.1600000001</v>
          </cell>
          <cell r="N135">
            <v>1030000</v>
          </cell>
          <cell r="O135">
            <v>345000</v>
          </cell>
          <cell r="P135">
            <v>391000</v>
          </cell>
          <cell r="Q135">
            <v>345000</v>
          </cell>
          <cell r="R135">
            <v>0</v>
          </cell>
          <cell r="S135">
            <v>0</v>
          </cell>
        </row>
        <row r="136">
          <cell r="A136">
            <v>7997622</v>
          </cell>
          <cell r="B136" t="str">
            <v>Dílna Gawain</v>
          </cell>
          <cell r="C136" t="str">
            <v>sociálně terapeutické dílny</v>
          </cell>
          <cell r="D136" t="str">
            <v>Dílna Gawain</v>
          </cell>
          <cell r="E136" t="str">
            <v>ÚV</v>
          </cell>
          <cell r="F136">
            <v>5.65</v>
          </cell>
          <cell r="G136">
            <v>491112</v>
          </cell>
          <cell r="H136">
            <v>491112</v>
          </cell>
          <cell r="I136">
            <v>2774782.8000000003</v>
          </cell>
          <cell r="J136">
            <v>2434020</v>
          </cell>
          <cell r="K136">
            <v>2774782.8000000003</v>
          </cell>
          <cell r="L136">
            <v>1731000</v>
          </cell>
          <cell r="M136">
            <v>2636043.66</v>
          </cell>
          <cell r="N136">
            <v>1423000</v>
          </cell>
          <cell r="O136">
            <v>617000</v>
          </cell>
          <cell r="P136">
            <v>308000</v>
          </cell>
          <cell r="Q136">
            <v>617000</v>
          </cell>
          <cell r="R136">
            <v>0</v>
          </cell>
          <cell r="S136">
            <v>0</v>
          </cell>
        </row>
        <row r="137">
          <cell r="A137">
            <v>9270655</v>
          </cell>
          <cell r="B137" t="str">
            <v>Dílny tvořivosti, o.p.s.</v>
          </cell>
          <cell r="C137" t="str">
            <v>sociálně terapeutické dílny</v>
          </cell>
          <cell r="D137" t="str">
            <v>sociálně terapeutická dílna Dílen tvořivosti</v>
          </cell>
          <cell r="E137" t="str">
            <v>ÚV</v>
          </cell>
          <cell r="F137">
            <v>2.95</v>
          </cell>
          <cell r="G137">
            <v>491112</v>
          </cell>
          <cell r="H137">
            <v>491112</v>
          </cell>
          <cell r="I137">
            <v>1448780.4000000001</v>
          </cell>
          <cell r="J137">
            <v>1270860</v>
          </cell>
          <cell r="K137">
            <v>1448780.4000000001</v>
          </cell>
          <cell r="L137">
            <v>1193375</v>
          </cell>
          <cell r="M137">
            <v>1448780.4000000001</v>
          </cell>
          <cell r="N137">
            <v>826000</v>
          </cell>
          <cell r="O137">
            <v>190000</v>
          </cell>
          <cell r="P137">
            <v>367000</v>
          </cell>
          <cell r="Q137">
            <v>190902</v>
          </cell>
          <cell r="R137">
            <v>572880</v>
          </cell>
          <cell r="S137">
            <v>49000</v>
          </cell>
        </row>
        <row r="138">
          <cell r="A138">
            <v>2285108</v>
          </cell>
          <cell r="B138" t="str">
            <v>Dívčí katolická střední škola</v>
          </cell>
          <cell r="C138" t="str">
            <v>pečovatelská služba</v>
          </cell>
          <cell r="D138" t="str">
            <v>Křižovnická pečovatelská služba</v>
          </cell>
          <cell r="E138" t="str">
            <v>ÚV</v>
          </cell>
          <cell r="F138">
            <v>5</v>
          </cell>
          <cell r="G138">
            <v>475608</v>
          </cell>
          <cell r="H138">
            <v>475608</v>
          </cell>
          <cell r="I138">
            <v>2378040</v>
          </cell>
          <cell r="J138">
            <v>1780058.970221505</v>
          </cell>
          <cell r="K138">
            <v>2072098.970221505</v>
          </cell>
          <cell r="L138">
            <v>1481100</v>
          </cell>
          <cell r="M138">
            <v>2072098.970221505</v>
          </cell>
          <cell r="N138">
            <v>1157000</v>
          </cell>
          <cell r="O138">
            <v>431000</v>
          </cell>
          <cell r="P138">
            <v>324000</v>
          </cell>
          <cell r="Q138">
            <v>431600</v>
          </cell>
          <cell r="R138">
            <v>315414</v>
          </cell>
          <cell r="S138">
            <v>120000</v>
          </cell>
        </row>
        <row r="139">
          <cell r="A139">
            <v>1068030</v>
          </cell>
          <cell r="B139" t="str">
            <v>DOM - Dům otevřených možností, o.p.s.</v>
          </cell>
          <cell r="C139" t="str">
            <v>sociální rehabilitace</v>
          </cell>
          <cell r="D139" t="str">
            <v>DOMJOB</v>
          </cell>
          <cell r="E139" t="str">
            <v>ÚV</v>
          </cell>
          <cell r="F139">
            <v>2.8</v>
          </cell>
          <cell r="G139">
            <v>521550</v>
          </cell>
          <cell r="H139">
            <v>521550</v>
          </cell>
          <cell r="I139">
            <v>1460340</v>
          </cell>
          <cell r="J139">
            <v>1281000</v>
          </cell>
          <cell r="K139">
            <v>1460340</v>
          </cell>
          <cell r="L139">
            <v>990000</v>
          </cell>
          <cell r="M139">
            <v>1460340</v>
          </cell>
          <cell r="N139">
            <v>832000</v>
          </cell>
          <cell r="O139">
            <v>290000</v>
          </cell>
          <cell r="P139">
            <v>158000</v>
          </cell>
          <cell r="Q139">
            <v>290000</v>
          </cell>
          <cell r="R139">
            <v>0</v>
          </cell>
          <cell r="S139">
            <v>0</v>
          </cell>
        </row>
        <row r="140">
          <cell r="A140">
            <v>7591273</v>
          </cell>
          <cell r="B140" t="str">
            <v>DOM - Dům otevřených možností, o.p.s.</v>
          </cell>
          <cell r="C140" t="str">
            <v>domy na půl cesty</v>
          </cell>
          <cell r="D140" t="str">
            <v>DOM 8 Dům na půl cesty</v>
          </cell>
          <cell r="E140" t="str">
            <v>L</v>
          </cell>
          <cell r="F140">
            <v>11</v>
          </cell>
          <cell r="G140">
            <v>310878</v>
          </cell>
          <cell r="H140">
            <v>310878</v>
          </cell>
          <cell r="I140">
            <v>3419658</v>
          </cell>
          <cell r="J140">
            <v>2999700</v>
          </cell>
          <cell r="K140">
            <v>3419658</v>
          </cell>
          <cell r="L140">
            <v>2320000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700000</v>
          </cell>
          <cell r="R140">
            <v>0</v>
          </cell>
          <cell r="S140">
            <v>0</v>
          </cell>
        </row>
        <row r="141">
          <cell r="A141">
            <v>7923241</v>
          </cell>
          <cell r="B141" t="str">
            <v>DOM - Dům otevřených možností, o.p.s.</v>
          </cell>
          <cell r="C141" t="str">
            <v>odborné sociální poradenství</v>
          </cell>
          <cell r="D141" t="str">
            <v>DOM TYKADLO</v>
          </cell>
          <cell r="E141" t="str">
            <v>ÚV</v>
          </cell>
          <cell r="F141">
            <v>0.6</v>
          </cell>
          <cell r="G141">
            <v>522690</v>
          </cell>
          <cell r="H141">
            <v>522690</v>
          </cell>
          <cell r="I141">
            <v>313614</v>
          </cell>
          <cell r="J141">
            <v>275100</v>
          </cell>
          <cell r="K141">
            <v>313614</v>
          </cell>
          <cell r="L141">
            <v>225000</v>
          </cell>
          <cell r="M141">
            <v>297933.3</v>
          </cell>
          <cell r="N141">
            <v>160000</v>
          </cell>
          <cell r="O141">
            <v>75000</v>
          </cell>
          <cell r="P141">
            <v>62000</v>
          </cell>
          <cell r="Q141">
            <v>75000</v>
          </cell>
          <cell r="R141">
            <v>0</v>
          </cell>
          <cell r="S141">
            <v>0</v>
          </cell>
        </row>
        <row r="142">
          <cell r="A142">
            <v>8149284</v>
          </cell>
          <cell r="B142" t="str">
            <v>DOM - Dům otevřených možností, o.p.s.</v>
          </cell>
          <cell r="C142" t="str">
            <v>domy na půl cesty</v>
          </cell>
          <cell r="D142" t="str">
            <v>DPC BYDLO</v>
          </cell>
          <cell r="E142" t="str">
            <v>L</v>
          </cell>
          <cell r="F142">
            <v>6</v>
          </cell>
          <cell r="G142">
            <v>310878</v>
          </cell>
          <cell r="H142">
            <v>310878</v>
          </cell>
          <cell r="I142">
            <v>1865268</v>
          </cell>
          <cell r="J142">
            <v>1636200</v>
          </cell>
          <cell r="K142">
            <v>1865268</v>
          </cell>
          <cell r="L142">
            <v>910000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270000</v>
          </cell>
          <cell r="R142">
            <v>0</v>
          </cell>
          <cell r="S142">
            <v>0</v>
          </cell>
        </row>
        <row r="143">
          <cell r="A143">
            <v>1941603</v>
          </cell>
          <cell r="B143" t="str">
            <v>Domov Maxov</v>
          </cell>
          <cell r="C143" t="str">
            <v>chráněné bydlení</v>
          </cell>
          <cell r="D143" t="str">
            <v>Chráněné bydlení</v>
          </cell>
          <cell r="E143" t="str">
            <v>L</v>
          </cell>
          <cell r="F143">
            <v>12</v>
          </cell>
          <cell r="G143">
            <v>342000</v>
          </cell>
          <cell r="H143">
            <v>342000</v>
          </cell>
          <cell r="I143">
            <v>4104000</v>
          </cell>
          <cell r="J143">
            <v>3024000</v>
          </cell>
          <cell r="K143">
            <v>3528000</v>
          </cell>
          <cell r="L143">
            <v>1340000</v>
          </cell>
          <cell r="M143">
            <v>2042000</v>
          </cell>
          <cell r="N143">
            <v>1340000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</row>
        <row r="144">
          <cell r="A144">
            <v>3196616</v>
          </cell>
          <cell r="B144" t="str">
            <v>Domov Maxov</v>
          </cell>
          <cell r="C144" t="str">
            <v>domovy pro osoby se zdravotním postižením</v>
          </cell>
          <cell r="D144" t="str">
            <v>Domov pro osoby se zdravotním postižením</v>
          </cell>
          <cell r="E144" t="str">
            <v>L</v>
          </cell>
          <cell r="F144">
            <v>50</v>
          </cell>
          <cell r="G144">
            <v>473556</v>
          </cell>
          <cell r="H144">
            <v>615622.80000000005</v>
          </cell>
          <cell r="I144">
            <v>30781140.000000004</v>
          </cell>
          <cell r="J144">
            <v>17797000</v>
          </cell>
          <cell r="K144">
            <v>21577140.000000004</v>
          </cell>
          <cell r="L144">
            <v>6968000</v>
          </cell>
          <cell r="M144">
            <v>8240940.0000000037</v>
          </cell>
          <cell r="N144">
            <v>4460000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</row>
        <row r="145">
          <cell r="A145">
            <v>3745375</v>
          </cell>
          <cell r="B145" t="str">
            <v>Domov Maxov</v>
          </cell>
          <cell r="C145" t="str">
            <v>sociálně terapeutické dílny</v>
          </cell>
          <cell r="D145" t="str">
            <v>Sociálně terapeutické dílny</v>
          </cell>
          <cell r="E145" t="str">
            <v>ÚV</v>
          </cell>
          <cell r="F145">
            <v>9.4</v>
          </cell>
          <cell r="G145">
            <v>491112</v>
          </cell>
          <cell r="H145">
            <v>491112</v>
          </cell>
          <cell r="I145">
            <v>4616452.8</v>
          </cell>
          <cell r="J145">
            <v>3403320</v>
          </cell>
          <cell r="K145">
            <v>4616452.8</v>
          </cell>
          <cell r="L145">
            <v>1200000</v>
          </cell>
          <cell r="M145">
            <v>2311150.16</v>
          </cell>
          <cell r="N145">
            <v>988000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</row>
        <row r="146">
          <cell r="A146">
            <v>5576769</v>
          </cell>
          <cell r="B146" t="str">
            <v>Domov Maxov</v>
          </cell>
          <cell r="C146" t="str">
            <v>domovy se zvláštním režimem</v>
          </cell>
          <cell r="D146" t="str">
            <v>Domov se zvláštním režimem</v>
          </cell>
          <cell r="E146" t="str">
            <v>L</v>
          </cell>
          <cell r="F146">
            <v>8</v>
          </cell>
          <cell r="G146">
            <v>473556</v>
          </cell>
          <cell r="H146">
            <v>615622.80000000005</v>
          </cell>
          <cell r="I146">
            <v>4924982.4000000004</v>
          </cell>
          <cell r="J146">
            <v>2784160</v>
          </cell>
          <cell r="K146">
            <v>3388982.4000000004</v>
          </cell>
          <cell r="L146">
            <v>938000</v>
          </cell>
          <cell r="M146">
            <v>663382.40000000037</v>
          </cell>
          <cell r="N146">
            <v>58000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</row>
        <row r="147">
          <cell r="A147">
            <v>2833408</v>
          </cell>
          <cell r="B147" t="str">
            <v>Domov pro osoby se zdravotním postižením Kytlice</v>
          </cell>
          <cell r="C147" t="str">
            <v>domovy pro osoby se zdravotním postižením</v>
          </cell>
          <cell r="D147" t="str">
            <v>domov pro osoby se zdravotním postižením</v>
          </cell>
          <cell r="E147" t="str">
            <v>L</v>
          </cell>
          <cell r="F147">
            <v>55</v>
          </cell>
          <cell r="G147">
            <v>473556</v>
          </cell>
          <cell r="H147">
            <v>520911.6</v>
          </cell>
          <cell r="I147">
            <v>28650138</v>
          </cell>
          <cell r="J147">
            <v>15386760</v>
          </cell>
          <cell r="K147">
            <v>19362138</v>
          </cell>
          <cell r="L147">
            <v>6500000</v>
          </cell>
          <cell r="M147">
            <v>8972938</v>
          </cell>
          <cell r="N147">
            <v>4997000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</row>
        <row r="148">
          <cell r="A148">
            <v>6837343</v>
          </cell>
          <cell r="B148" t="str">
            <v>Domov pro osoby se zdravotním postižením Kytlice</v>
          </cell>
          <cell r="C148" t="str">
            <v>domovy pro seniory</v>
          </cell>
          <cell r="D148" t="str">
            <v>domov pro seniory</v>
          </cell>
          <cell r="E148" t="str">
            <v>L</v>
          </cell>
          <cell r="F148">
            <v>4</v>
          </cell>
          <cell r="G148">
            <v>421002</v>
          </cell>
          <cell r="H148">
            <v>463102.2</v>
          </cell>
          <cell r="I148">
            <v>1852408.8</v>
          </cell>
          <cell r="J148">
            <v>928920</v>
          </cell>
          <cell r="K148">
            <v>1156408.8</v>
          </cell>
          <cell r="L148">
            <v>400000</v>
          </cell>
          <cell r="M148">
            <v>386768.80000000005</v>
          </cell>
          <cell r="N148">
            <v>159000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</row>
        <row r="149">
          <cell r="A149">
            <v>2686088</v>
          </cell>
          <cell r="B149" t="str">
            <v>Domov pro osoby se zdravotním postižením Leontýn</v>
          </cell>
          <cell r="C149" t="str">
            <v>domovy pro osoby se zdravotním postižením</v>
          </cell>
          <cell r="D149" t="str">
            <v>Domov pro osoby se zdravotním postižením Leontýn</v>
          </cell>
          <cell r="E149" t="str">
            <v>L</v>
          </cell>
          <cell r="F149">
            <v>79</v>
          </cell>
          <cell r="G149">
            <v>473556</v>
          </cell>
          <cell r="H149">
            <v>544589.4</v>
          </cell>
          <cell r="I149">
            <v>43022562.600000001</v>
          </cell>
          <cell r="J149">
            <v>22931090</v>
          </cell>
          <cell r="K149">
            <v>28214562.600000001</v>
          </cell>
          <cell r="L149">
            <v>2499804</v>
          </cell>
          <cell r="M149">
            <v>13087762.600000001</v>
          </cell>
          <cell r="N149">
            <v>2499000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</row>
        <row r="150">
          <cell r="A150">
            <v>3023866</v>
          </cell>
          <cell r="B150" t="str">
            <v>Domov pro osoby se zdravotním postižením Leontýn</v>
          </cell>
          <cell r="C150" t="str">
            <v>domovy se zvláštním režimem</v>
          </cell>
          <cell r="D150" t="str">
            <v>Domov pro osoby se zvláštním režimem Leontýn</v>
          </cell>
          <cell r="E150" t="str">
            <v>L</v>
          </cell>
          <cell r="F150">
            <v>5</v>
          </cell>
          <cell r="G150">
            <v>473556</v>
          </cell>
          <cell r="H150">
            <v>615622.80000000005</v>
          </cell>
          <cell r="I150">
            <v>3078114</v>
          </cell>
          <cell r="J150">
            <v>1740100</v>
          </cell>
          <cell r="K150">
            <v>2118114</v>
          </cell>
          <cell r="L150">
            <v>249975</v>
          </cell>
          <cell r="M150">
            <v>407434</v>
          </cell>
          <cell r="N150">
            <v>29000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</row>
        <row r="151">
          <cell r="A151">
            <v>6111111</v>
          </cell>
          <cell r="B151" t="str">
            <v>Domov pro osoby se zdravotním postižením Lochovice</v>
          </cell>
          <cell r="C151" t="str">
            <v>týdenní stacionáře</v>
          </cell>
          <cell r="D151" t="str">
            <v>týdenní stacionáře</v>
          </cell>
          <cell r="E151" t="str">
            <v>L</v>
          </cell>
          <cell r="F151">
            <v>9</v>
          </cell>
          <cell r="G151">
            <v>421002</v>
          </cell>
          <cell r="H151">
            <v>463102.2</v>
          </cell>
          <cell r="I151">
            <v>4167919.8000000003</v>
          </cell>
          <cell r="J151">
            <v>2577840</v>
          </cell>
          <cell r="K151">
            <v>3495919.8000000003</v>
          </cell>
          <cell r="L151">
            <v>1021000</v>
          </cell>
          <cell r="M151">
            <v>2355919.8000000003</v>
          </cell>
          <cell r="N151">
            <v>1021000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</row>
        <row r="152">
          <cell r="A152">
            <v>9398029</v>
          </cell>
          <cell r="B152" t="str">
            <v>Domov pro osoby se zdravotním postižením Lochovice</v>
          </cell>
          <cell r="C152" t="str">
            <v>domovy pro osoby se zdravotním postižením</v>
          </cell>
          <cell r="D152" t="str">
            <v>Domov pro osoby se zdravotním postižením</v>
          </cell>
          <cell r="E152" t="str">
            <v>L</v>
          </cell>
          <cell r="F152">
            <v>47</v>
          </cell>
          <cell r="G152">
            <v>473556</v>
          </cell>
          <cell r="H152">
            <v>473556</v>
          </cell>
          <cell r="I152">
            <v>22257132</v>
          </cell>
          <cell r="J152">
            <v>11219800</v>
          </cell>
          <cell r="K152">
            <v>13953132</v>
          </cell>
          <cell r="L152">
            <v>2516000</v>
          </cell>
          <cell r="M152">
            <v>6046932</v>
          </cell>
          <cell r="N152">
            <v>2516000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</row>
        <row r="153">
          <cell r="A153">
            <v>1610260</v>
          </cell>
          <cell r="B153" t="str">
            <v>Domov pro osoby se zdravotním postižením Rudné u Nejdku, příspěvková organizace</v>
          </cell>
          <cell r="C153" t="str">
            <v>domovy pro osoby se zdravotním postižením</v>
          </cell>
          <cell r="D153" t="str">
            <v>Domov pro osoby se zdravotním postižením Rudné u Nejdku</v>
          </cell>
          <cell r="E153" t="str">
            <v>L</v>
          </cell>
          <cell r="F153">
            <v>74</v>
          </cell>
          <cell r="G153">
            <v>473556</v>
          </cell>
          <cell r="H153">
            <v>520911.6</v>
          </cell>
          <cell r="I153">
            <v>38547458.399999999</v>
          </cell>
          <cell r="J153">
            <v>20433560</v>
          </cell>
          <cell r="K153">
            <v>25167458.399999999</v>
          </cell>
          <cell r="L153">
            <v>7000000</v>
          </cell>
          <cell r="M153">
            <v>9951458.3999999985</v>
          </cell>
          <cell r="N153">
            <v>5217000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</row>
        <row r="154">
          <cell r="A154">
            <v>7985683</v>
          </cell>
          <cell r="B154" t="str">
            <v>Domov pro osoby se zdravotním postižením Sulická</v>
          </cell>
          <cell r="C154" t="str">
            <v>domovy pro osoby se zdravotním postižením</v>
          </cell>
          <cell r="D154" t="str">
            <v>Domov pro osoby se zdravotním postižením Sulická</v>
          </cell>
          <cell r="E154" t="str">
            <v>L</v>
          </cell>
          <cell r="F154">
            <v>151</v>
          </cell>
          <cell r="G154">
            <v>473556</v>
          </cell>
          <cell r="H154">
            <v>520911.6</v>
          </cell>
          <cell r="I154">
            <v>78657651.599999994</v>
          </cell>
          <cell r="J154">
            <v>41697940</v>
          </cell>
          <cell r="K154">
            <v>51357651.599999994</v>
          </cell>
          <cell r="L154">
            <v>12650000</v>
          </cell>
          <cell r="M154">
            <v>19722451.599999994</v>
          </cell>
          <cell r="N154">
            <v>10062000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</row>
        <row r="155">
          <cell r="A155">
            <v>2754189</v>
          </cell>
          <cell r="B155" t="str">
            <v>Domov pro seniory Ďáblice</v>
          </cell>
          <cell r="C155" t="str">
            <v>domovy se zvláštním režimem</v>
          </cell>
          <cell r="D155" t="str">
            <v>Domov pro seniory Ďáblice - Domov Modřínová</v>
          </cell>
          <cell r="E155" t="str">
            <v>L</v>
          </cell>
          <cell r="F155">
            <v>15</v>
          </cell>
          <cell r="G155">
            <v>473556</v>
          </cell>
          <cell r="H155">
            <v>591945</v>
          </cell>
          <cell r="I155">
            <v>8879175</v>
          </cell>
          <cell r="J155">
            <v>5088750</v>
          </cell>
          <cell r="K155">
            <v>6179175</v>
          </cell>
          <cell r="L155">
            <v>3000000</v>
          </cell>
          <cell r="M155">
            <v>1898375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</row>
        <row r="156">
          <cell r="A156">
            <v>5694323</v>
          </cell>
          <cell r="B156" t="str">
            <v>Domov pro seniory Ďáblice</v>
          </cell>
          <cell r="C156" t="str">
            <v>domovy pro seniory</v>
          </cell>
          <cell r="D156" t="str">
            <v>Domov pro seniory Ďáblice</v>
          </cell>
          <cell r="E156" t="str">
            <v>L</v>
          </cell>
          <cell r="F156">
            <v>172</v>
          </cell>
          <cell r="G156">
            <v>421002</v>
          </cell>
          <cell r="H156">
            <v>425212.02</v>
          </cell>
          <cell r="I156">
            <v>73136467.439999998</v>
          </cell>
          <cell r="J156">
            <v>35738796</v>
          </cell>
          <cell r="K156">
            <v>44720467.439999998</v>
          </cell>
          <cell r="L156">
            <v>10000000</v>
          </cell>
          <cell r="M156">
            <v>15690044.067999996</v>
          </cell>
          <cell r="N156">
            <v>9078000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</row>
        <row r="157">
          <cell r="A157">
            <v>1034718</v>
          </cell>
          <cell r="B157" t="str">
            <v>Domov pro seniory Dobřichovice</v>
          </cell>
          <cell r="C157" t="str">
            <v>domovy pro seniory</v>
          </cell>
          <cell r="D157" t="str">
            <v>Domov pro seniory</v>
          </cell>
          <cell r="E157" t="str">
            <v>L</v>
          </cell>
          <cell r="F157">
            <v>56</v>
          </cell>
          <cell r="G157">
            <v>421002</v>
          </cell>
          <cell r="H157">
            <v>463102.2</v>
          </cell>
          <cell r="I157">
            <v>25933723.199999999</v>
          </cell>
          <cell r="J157">
            <v>12932880</v>
          </cell>
          <cell r="K157">
            <v>16117723.199999999</v>
          </cell>
          <cell r="L157">
            <v>1904000</v>
          </cell>
          <cell r="M157">
            <v>6254117.0399999991</v>
          </cell>
          <cell r="N157">
            <v>1904000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</row>
        <row r="158">
          <cell r="A158">
            <v>1563654</v>
          </cell>
          <cell r="B158" t="str">
            <v>Domov pro seniory Elišky Purkyňové</v>
          </cell>
          <cell r="C158" t="str">
            <v>domovy se zvláštním režimem</v>
          </cell>
          <cell r="D158" t="str">
            <v>Domov pro seniory Elišky Purkyňové</v>
          </cell>
          <cell r="E158" t="str">
            <v>L</v>
          </cell>
          <cell r="F158">
            <v>19</v>
          </cell>
          <cell r="G158">
            <v>473556</v>
          </cell>
          <cell r="H158">
            <v>520911.6</v>
          </cell>
          <cell r="I158">
            <v>9897320.4000000004</v>
          </cell>
          <cell r="J158">
            <v>5213860</v>
          </cell>
          <cell r="K158">
            <v>6429320.4000000004</v>
          </cell>
          <cell r="L158">
            <v>600000</v>
          </cell>
          <cell r="M158">
            <v>2947854.3800000008</v>
          </cell>
          <cell r="N158">
            <v>600000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</row>
        <row r="159">
          <cell r="A159">
            <v>2318143</v>
          </cell>
          <cell r="B159" t="str">
            <v>Domov pro seniory Elišky Purkyňové</v>
          </cell>
          <cell r="C159" t="str">
            <v>domovy pro seniory</v>
          </cell>
          <cell r="D159" t="str">
            <v>Domov pro seniory Elišky Purkyňové</v>
          </cell>
          <cell r="E159" t="str">
            <v>L</v>
          </cell>
          <cell r="F159">
            <v>273</v>
          </cell>
          <cell r="G159">
            <v>421002</v>
          </cell>
          <cell r="H159">
            <v>421002</v>
          </cell>
          <cell r="I159">
            <v>114933546</v>
          </cell>
          <cell r="J159">
            <v>54054900</v>
          </cell>
          <cell r="K159">
            <v>68169546</v>
          </cell>
          <cell r="L159">
            <v>8400000</v>
          </cell>
          <cell r="M159">
            <v>24169546</v>
          </cell>
          <cell r="N159">
            <v>8400000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</row>
        <row r="160">
          <cell r="A160">
            <v>5674949</v>
          </cell>
          <cell r="B160" t="str">
            <v>Domov pro seniory Elišky Purkyňové</v>
          </cell>
          <cell r="C160" t="str">
            <v>odlehčovací služby</v>
          </cell>
          <cell r="D160" t="str">
            <v>Domov pro seniory Elišk Purkyňové</v>
          </cell>
          <cell r="E160" t="str">
            <v>L</v>
          </cell>
          <cell r="F160">
            <v>19</v>
          </cell>
          <cell r="G160">
            <v>421002</v>
          </cell>
          <cell r="H160">
            <v>421002</v>
          </cell>
          <cell r="I160">
            <v>7999038</v>
          </cell>
          <cell r="J160">
            <v>4736700</v>
          </cell>
          <cell r="K160">
            <v>5719038</v>
          </cell>
          <cell r="L160">
            <v>1000000</v>
          </cell>
          <cell r="M160">
            <v>2193086.0999999996</v>
          </cell>
          <cell r="N160">
            <v>1000000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</row>
        <row r="161">
          <cell r="A161">
            <v>1150788</v>
          </cell>
          <cell r="B161" t="str">
            <v>Domov pro seniory Háje</v>
          </cell>
          <cell r="C161" t="str">
            <v>domovy pro seniory</v>
          </cell>
          <cell r="D161" t="str">
            <v>Domov pro seniory Háje</v>
          </cell>
          <cell r="E161" t="str">
            <v>L</v>
          </cell>
          <cell r="F161">
            <v>200</v>
          </cell>
          <cell r="G161">
            <v>421002</v>
          </cell>
          <cell r="H161">
            <v>421002</v>
          </cell>
          <cell r="I161">
            <v>84200400</v>
          </cell>
          <cell r="J161">
            <v>39492000</v>
          </cell>
          <cell r="K161">
            <v>49832400</v>
          </cell>
          <cell r="L161">
            <v>10200000</v>
          </cell>
          <cell r="M161">
            <v>20132400</v>
          </cell>
          <cell r="N161">
            <v>9792000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</row>
        <row r="162">
          <cell r="A162">
            <v>4734424</v>
          </cell>
          <cell r="B162" t="str">
            <v>Domov pro seniory Háje</v>
          </cell>
          <cell r="C162" t="str">
            <v>odlehčovací služby</v>
          </cell>
          <cell r="D162" t="str">
            <v>Odlehčovací služby</v>
          </cell>
          <cell r="E162" t="str">
            <v>L</v>
          </cell>
          <cell r="F162">
            <v>20</v>
          </cell>
          <cell r="G162">
            <v>421002</v>
          </cell>
          <cell r="H162">
            <v>421002</v>
          </cell>
          <cell r="I162">
            <v>8420040</v>
          </cell>
          <cell r="J162">
            <v>4986000</v>
          </cell>
          <cell r="K162">
            <v>6020040</v>
          </cell>
          <cell r="L162">
            <v>1500000</v>
          </cell>
          <cell r="M162">
            <v>3017848</v>
          </cell>
          <cell r="N162">
            <v>1500000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</row>
        <row r="163">
          <cell r="A163">
            <v>5790050</v>
          </cell>
          <cell r="B163" t="str">
            <v>Domov pro seniory Háje</v>
          </cell>
          <cell r="C163" t="str">
            <v>denní stacionáře</v>
          </cell>
          <cell r="D163" t="str">
            <v>Denní stacionář Parkinson</v>
          </cell>
          <cell r="E163" t="str">
            <v>ÚV</v>
          </cell>
          <cell r="F163">
            <v>4</v>
          </cell>
          <cell r="G163">
            <v>478686</v>
          </cell>
          <cell r="H163">
            <v>526554.6</v>
          </cell>
          <cell r="I163">
            <v>2106218.4</v>
          </cell>
          <cell r="J163">
            <v>1527205.2328159646</v>
          </cell>
          <cell r="K163">
            <v>1785863.6328159645</v>
          </cell>
          <cell r="L163">
            <v>750000</v>
          </cell>
          <cell r="M163">
            <v>627930.45117516629</v>
          </cell>
          <cell r="N163">
            <v>229000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</row>
        <row r="164">
          <cell r="A164">
            <v>1496299</v>
          </cell>
          <cell r="B164" t="str">
            <v>Domov pro seniory Heřmanův Městec</v>
          </cell>
          <cell r="C164" t="str">
            <v>domovy pro seniory</v>
          </cell>
          <cell r="D164" t="str">
            <v>Domov pro seniory Heřmanův Městec</v>
          </cell>
          <cell r="E164" t="str">
            <v>L</v>
          </cell>
          <cell r="F164">
            <v>78</v>
          </cell>
          <cell r="G164">
            <v>421002</v>
          </cell>
          <cell r="H164">
            <v>463102.2</v>
          </cell>
          <cell r="I164">
            <v>36121971.600000001</v>
          </cell>
          <cell r="J164">
            <v>18329940</v>
          </cell>
          <cell r="K164">
            <v>22765971.600000001</v>
          </cell>
          <cell r="L164">
            <v>2687000</v>
          </cell>
          <cell r="M164">
            <v>8490281.0200000033</v>
          </cell>
          <cell r="N164">
            <v>2687000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</row>
        <row r="165">
          <cell r="A165">
            <v>4205630</v>
          </cell>
          <cell r="B165" t="str">
            <v>Domov pro seniory Heřmanův Městec</v>
          </cell>
          <cell r="C165" t="str">
            <v>domovy se zvláštním režimem</v>
          </cell>
          <cell r="D165" t="str">
            <v>Domov pro seniory Heřmanův Městec</v>
          </cell>
          <cell r="E165" t="str">
            <v>L</v>
          </cell>
          <cell r="F165">
            <v>60</v>
          </cell>
          <cell r="G165">
            <v>473556</v>
          </cell>
          <cell r="H165">
            <v>544589.4</v>
          </cell>
          <cell r="I165">
            <v>32675364</v>
          </cell>
          <cell r="J165">
            <v>17322600</v>
          </cell>
          <cell r="K165">
            <v>21335364</v>
          </cell>
          <cell r="L165">
            <v>2696000</v>
          </cell>
          <cell r="M165">
            <v>12700924</v>
          </cell>
          <cell r="N165">
            <v>2696000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</row>
        <row r="166">
          <cell r="A166">
            <v>7316443</v>
          </cell>
          <cell r="B166" t="str">
            <v>Domov pro seniory Hortenzie</v>
          </cell>
          <cell r="C166" t="str">
            <v>domovy pro seniory</v>
          </cell>
          <cell r="D166" t="str">
            <v>Domov pro seniory Hortenzie</v>
          </cell>
          <cell r="E166" t="str">
            <v>L</v>
          </cell>
          <cell r="F166">
            <v>65</v>
          </cell>
          <cell r="G166">
            <v>421002</v>
          </cell>
          <cell r="H166">
            <v>463102.2</v>
          </cell>
          <cell r="I166">
            <v>30101643</v>
          </cell>
          <cell r="J166">
            <v>15256950</v>
          </cell>
          <cell r="K166">
            <v>18953643</v>
          </cell>
          <cell r="L166">
            <v>4250000</v>
          </cell>
          <cell r="M166">
            <v>4998930.4500000011</v>
          </cell>
          <cell r="N166">
            <v>724000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</row>
        <row r="167">
          <cell r="A167">
            <v>5491825</v>
          </cell>
          <cell r="B167" t="str">
            <v>Domov pro seniory Chodov</v>
          </cell>
          <cell r="C167" t="str">
            <v>domovy pro seniory</v>
          </cell>
          <cell r="D167" t="str">
            <v>Domov pro seniory Chodov</v>
          </cell>
          <cell r="E167" t="str">
            <v>L</v>
          </cell>
          <cell r="F167">
            <v>260</v>
          </cell>
          <cell r="G167">
            <v>421002</v>
          </cell>
          <cell r="H167">
            <v>421002</v>
          </cell>
          <cell r="I167">
            <v>109460520</v>
          </cell>
          <cell r="J167">
            <v>51678000</v>
          </cell>
          <cell r="K167">
            <v>65120520</v>
          </cell>
          <cell r="L167">
            <v>9800000</v>
          </cell>
          <cell r="M167">
            <v>27075840</v>
          </cell>
          <cell r="N167">
            <v>9800000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</row>
        <row r="168">
          <cell r="A168">
            <v>5106420</v>
          </cell>
          <cell r="B168" t="str">
            <v>Domov pro seniory Kobylisy</v>
          </cell>
          <cell r="C168" t="str">
            <v>domovy se zvláštním režimem</v>
          </cell>
          <cell r="D168" t="str">
            <v>domov se zvláštním režimem</v>
          </cell>
          <cell r="E168" t="str">
            <v>L</v>
          </cell>
          <cell r="F168">
            <v>119</v>
          </cell>
          <cell r="G168">
            <v>473556</v>
          </cell>
          <cell r="H168">
            <v>473556</v>
          </cell>
          <cell r="I168">
            <v>56353164</v>
          </cell>
          <cell r="J168">
            <v>28564600</v>
          </cell>
          <cell r="K168">
            <v>35485164</v>
          </cell>
          <cell r="L168">
            <v>6240000</v>
          </cell>
          <cell r="M168">
            <v>14971470</v>
          </cell>
          <cell r="N168">
            <v>6240000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</row>
        <row r="169">
          <cell r="A169">
            <v>5137635</v>
          </cell>
          <cell r="B169" t="str">
            <v>Domov pro seniory Kobylisy</v>
          </cell>
          <cell r="C169" t="str">
            <v>domovy pro seniory</v>
          </cell>
          <cell r="D169" t="str">
            <v>domov pro seniory</v>
          </cell>
          <cell r="E169" t="str">
            <v>L</v>
          </cell>
          <cell r="F169">
            <v>92</v>
          </cell>
          <cell r="G169">
            <v>421002</v>
          </cell>
          <cell r="H169">
            <v>421002</v>
          </cell>
          <cell r="I169">
            <v>38732184</v>
          </cell>
          <cell r="J169">
            <v>18903600</v>
          </cell>
          <cell r="K169">
            <v>23660184</v>
          </cell>
          <cell r="L169">
            <v>3560000</v>
          </cell>
          <cell r="M169">
            <v>9932184</v>
          </cell>
          <cell r="N169">
            <v>3560000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</row>
        <row r="170">
          <cell r="A170">
            <v>6755519</v>
          </cell>
          <cell r="B170" t="str">
            <v>Domov pro seniory Krč</v>
          </cell>
          <cell r="C170" t="str">
            <v>domovy pro seniory</v>
          </cell>
          <cell r="D170" t="str">
            <v>pobytová služba</v>
          </cell>
          <cell r="E170" t="str">
            <v>L</v>
          </cell>
          <cell r="F170">
            <v>152</v>
          </cell>
          <cell r="G170">
            <v>421002</v>
          </cell>
          <cell r="H170">
            <v>421002</v>
          </cell>
          <cell r="I170">
            <v>63992304</v>
          </cell>
          <cell r="J170">
            <v>29685600</v>
          </cell>
          <cell r="K170">
            <v>37544304</v>
          </cell>
          <cell r="L170">
            <v>3800000</v>
          </cell>
          <cell r="M170">
            <v>14078704</v>
          </cell>
          <cell r="N170">
            <v>3800000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</row>
        <row r="171">
          <cell r="A171">
            <v>3705368</v>
          </cell>
          <cell r="B171" t="str">
            <v>Domov pro seniory Malešice</v>
          </cell>
          <cell r="C171" t="str">
            <v>domovy pro seniory</v>
          </cell>
          <cell r="D171" t="str">
            <v>Domov pro seniory Malešice</v>
          </cell>
          <cell r="E171" t="str">
            <v>L</v>
          </cell>
          <cell r="F171">
            <v>218</v>
          </cell>
          <cell r="G171">
            <v>421002</v>
          </cell>
          <cell r="H171">
            <v>421002</v>
          </cell>
          <cell r="I171">
            <v>91778436</v>
          </cell>
          <cell r="J171">
            <v>44483400</v>
          </cell>
          <cell r="K171">
            <v>55754436</v>
          </cell>
          <cell r="L171">
            <v>7400000</v>
          </cell>
          <cell r="M171">
            <v>27528156</v>
          </cell>
          <cell r="N171">
            <v>7400000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</row>
        <row r="172">
          <cell r="A172">
            <v>6393259</v>
          </cell>
          <cell r="B172" t="str">
            <v>Domov pro seniory Malešice</v>
          </cell>
          <cell r="C172" t="str">
            <v>domovy se zvláštním režimem</v>
          </cell>
          <cell r="D172" t="str">
            <v>Domov pro seniory Malešice</v>
          </cell>
          <cell r="E172" t="str">
            <v>L</v>
          </cell>
          <cell r="F172">
            <v>30</v>
          </cell>
          <cell r="G172">
            <v>473556</v>
          </cell>
          <cell r="H172">
            <v>520911.6</v>
          </cell>
          <cell r="I172">
            <v>15627348</v>
          </cell>
          <cell r="J172">
            <v>8452200</v>
          </cell>
          <cell r="K172">
            <v>10371348</v>
          </cell>
          <cell r="L172">
            <v>2400000</v>
          </cell>
          <cell r="M172">
            <v>4663980.5999999996</v>
          </cell>
          <cell r="N172">
            <v>2400000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</row>
        <row r="173">
          <cell r="A173">
            <v>4521132</v>
          </cell>
          <cell r="B173" t="str">
            <v>Domov pro seniory Nová slunečnice</v>
          </cell>
          <cell r="C173" t="str">
            <v>domovy pro seniory</v>
          </cell>
          <cell r="D173" t="str">
            <v>Domov pro seniory Nová slunečnice</v>
          </cell>
          <cell r="E173" t="str">
            <v>L</v>
          </cell>
          <cell r="F173">
            <v>258</v>
          </cell>
          <cell r="G173">
            <v>421002</v>
          </cell>
          <cell r="H173">
            <v>421002</v>
          </cell>
          <cell r="I173">
            <v>108618516</v>
          </cell>
          <cell r="J173">
            <v>52871400</v>
          </cell>
          <cell r="K173">
            <v>66210516</v>
          </cell>
          <cell r="L173">
            <v>14000000</v>
          </cell>
          <cell r="M173">
            <v>24975190.200000003</v>
          </cell>
          <cell r="N173">
            <v>9659000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</row>
        <row r="174">
          <cell r="A174">
            <v>6797737</v>
          </cell>
          <cell r="B174" t="str">
            <v>Domov pro seniory Pyšely</v>
          </cell>
          <cell r="C174" t="str">
            <v>domovy pro seniory</v>
          </cell>
          <cell r="D174" t="str">
            <v>Domov pro seniory Pyšely</v>
          </cell>
          <cell r="E174" t="str">
            <v>L</v>
          </cell>
          <cell r="F174">
            <v>60</v>
          </cell>
          <cell r="G174">
            <v>421002</v>
          </cell>
          <cell r="H174">
            <v>421002</v>
          </cell>
          <cell r="I174">
            <v>25260120</v>
          </cell>
          <cell r="J174">
            <v>11898000</v>
          </cell>
          <cell r="K174">
            <v>15000120</v>
          </cell>
          <cell r="L174">
            <v>2000000</v>
          </cell>
          <cell r="M174">
            <v>4946114</v>
          </cell>
          <cell r="N174">
            <v>1404000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</row>
        <row r="175">
          <cell r="A175">
            <v>6664660</v>
          </cell>
          <cell r="B175" t="str">
            <v>Domov pro seniory Zahradní Město</v>
          </cell>
          <cell r="C175" t="str">
            <v>domovy se zvláštním režimem</v>
          </cell>
          <cell r="D175" t="str">
            <v>domovy se zvláštním režimem</v>
          </cell>
          <cell r="E175" t="str">
            <v>L</v>
          </cell>
          <cell r="F175">
            <v>146</v>
          </cell>
          <cell r="G175">
            <v>473556</v>
          </cell>
          <cell r="H175">
            <v>497233.8</v>
          </cell>
          <cell r="I175">
            <v>72596134.799999997</v>
          </cell>
          <cell r="J175">
            <v>34362270</v>
          </cell>
          <cell r="K175">
            <v>49820134.799999997</v>
          </cell>
          <cell r="L175">
            <v>12000000</v>
          </cell>
          <cell r="M175">
            <v>20562583.199999996</v>
          </cell>
          <cell r="N175">
            <v>5104000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</row>
        <row r="176">
          <cell r="A176">
            <v>9596823</v>
          </cell>
          <cell r="B176" t="str">
            <v>Domov pro seniory Zahradní Město</v>
          </cell>
          <cell r="C176" t="str">
            <v>domovy pro seniory</v>
          </cell>
          <cell r="D176" t="str">
            <v>domovy pro seniory</v>
          </cell>
          <cell r="E176" t="str">
            <v>L</v>
          </cell>
          <cell r="F176">
            <v>85</v>
          </cell>
          <cell r="G176">
            <v>421002</v>
          </cell>
          <cell r="H176">
            <v>463102.2</v>
          </cell>
          <cell r="I176">
            <v>39363687</v>
          </cell>
          <cell r="J176">
            <v>19901550</v>
          </cell>
          <cell r="K176">
            <v>24735687</v>
          </cell>
          <cell r="L176">
            <v>7000000</v>
          </cell>
          <cell r="M176">
            <v>7599405.8000000007</v>
          </cell>
          <cell r="N176">
            <v>2765000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</row>
        <row r="177">
          <cell r="A177">
            <v>5220610</v>
          </cell>
          <cell r="B177" t="str">
            <v>Domov se zvláštním režimem Krásná Lípa</v>
          </cell>
          <cell r="C177" t="str">
            <v>domovy se zvláštním režimem</v>
          </cell>
          <cell r="D177" t="str">
            <v>Domov se zvláštním režimem Krásná Lípa</v>
          </cell>
          <cell r="E177" t="str">
            <v>L</v>
          </cell>
          <cell r="F177">
            <v>135</v>
          </cell>
          <cell r="G177">
            <v>473556</v>
          </cell>
          <cell r="H177">
            <v>520911.6</v>
          </cell>
          <cell r="I177">
            <v>70323066</v>
          </cell>
          <cell r="J177">
            <v>38538900</v>
          </cell>
          <cell r="K177">
            <v>47175066</v>
          </cell>
          <cell r="L177">
            <v>19703275</v>
          </cell>
          <cell r="M177">
            <v>24493946</v>
          </cell>
          <cell r="N177">
            <v>15857000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</row>
        <row r="178">
          <cell r="A178">
            <v>7455379</v>
          </cell>
          <cell r="B178" t="str">
            <v>Domov se zvláštním režimem Terezín</v>
          </cell>
          <cell r="C178" t="str">
            <v>domovy se zvláštním režimem</v>
          </cell>
          <cell r="D178" t="str">
            <v>Domov se zvláštním režimem</v>
          </cell>
          <cell r="E178" t="str">
            <v>L</v>
          </cell>
          <cell r="F178">
            <v>269</v>
          </cell>
          <cell r="G178">
            <v>473556</v>
          </cell>
          <cell r="H178">
            <v>473556</v>
          </cell>
          <cell r="I178">
            <v>127386564</v>
          </cell>
          <cell r="J178">
            <v>66574600</v>
          </cell>
          <cell r="K178">
            <v>82218564</v>
          </cell>
          <cell r="L178">
            <v>16000000</v>
          </cell>
          <cell r="M178">
            <v>42837592</v>
          </cell>
          <cell r="N178">
            <v>16000000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</row>
        <row r="179">
          <cell r="A179">
            <v>6816677</v>
          </cell>
          <cell r="B179" t="str">
            <v>Domov Sedlec SPMP o.p.s.</v>
          </cell>
          <cell r="C179" t="str">
            <v>chráněné bydlení</v>
          </cell>
          <cell r="D179" t="str">
            <v>Domov Sedlec SPMP o.p.s. - chráněné bydlení</v>
          </cell>
          <cell r="E179" t="str">
            <v>L</v>
          </cell>
          <cell r="F179">
            <v>14</v>
          </cell>
          <cell r="G179">
            <v>342000</v>
          </cell>
          <cell r="H179">
            <v>342000</v>
          </cell>
          <cell r="I179">
            <v>4788000</v>
          </cell>
          <cell r="J179">
            <v>3528000</v>
          </cell>
          <cell r="K179">
            <v>4116000</v>
          </cell>
          <cell r="L179">
            <v>1459500</v>
          </cell>
          <cell r="M179">
            <v>3910200</v>
          </cell>
          <cell r="N179">
            <v>1459000</v>
          </cell>
          <cell r="O179">
            <v>420000</v>
          </cell>
          <cell r="P179">
            <v>0</v>
          </cell>
          <cell r="Q179">
            <v>420000</v>
          </cell>
          <cell r="R179">
            <v>0</v>
          </cell>
          <cell r="S179">
            <v>0</v>
          </cell>
        </row>
        <row r="180">
          <cell r="A180">
            <v>6856235</v>
          </cell>
          <cell r="B180" t="str">
            <v>Domov Sedlec SPMP o.p.s.</v>
          </cell>
          <cell r="C180" t="str">
            <v>denní stacionáře</v>
          </cell>
          <cell r="D180" t="str">
            <v>Domov Sedlec SPMP o.p.s. - denní stacionář</v>
          </cell>
          <cell r="E180" t="str">
            <v>ÚV</v>
          </cell>
          <cell r="F180">
            <v>6.8</v>
          </cell>
          <cell r="G180">
            <v>478686</v>
          </cell>
          <cell r="H180">
            <v>478686</v>
          </cell>
          <cell r="I180">
            <v>3255064.8</v>
          </cell>
          <cell r="J180">
            <v>2510190.3676578291</v>
          </cell>
          <cell r="K180">
            <v>2909935.1676578289</v>
          </cell>
          <cell r="L180">
            <v>2131000</v>
          </cell>
          <cell r="M180">
            <v>2909935.1676578289</v>
          </cell>
          <cell r="N180">
            <v>1631000</v>
          </cell>
          <cell r="O180">
            <v>490000</v>
          </cell>
          <cell r="P180">
            <v>500000</v>
          </cell>
          <cell r="Q180">
            <v>490000</v>
          </cell>
          <cell r="R180">
            <v>0</v>
          </cell>
          <cell r="S180">
            <v>0</v>
          </cell>
        </row>
        <row r="181">
          <cell r="A181">
            <v>3723605</v>
          </cell>
          <cell r="B181" t="str">
            <v>Domov seniorů Vysočany s.r.o.</v>
          </cell>
          <cell r="C181" t="str">
            <v>domovy se zvláštním režimem</v>
          </cell>
          <cell r="D181" t="str">
            <v>Domov seniorů Vysočany s.r.o.</v>
          </cell>
          <cell r="E181" t="str">
            <v>L</v>
          </cell>
          <cell r="F181">
            <v>0</v>
          </cell>
          <cell r="G181">
            <v>473556</v>
          </cell>
          <cell r="H181">
            <v>520911.6</v>
          </cell>
          <cell r="I181">
            <v>0</v>
          </cell>
          <cell r="J181">
            <v>0</v>
          </cell>
          <cell r="K181">
            <v>0</v>
          </cell>
          <cell r="L181">
            <v>2630000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</row>
        <row r="182">
          <cell r="A182">
            <v>7366943</v>
          </cell>
          <cell r="B182" t="str">
            <v>Domov seniorů Vysočany s.r.o.</v>
          </cell>
          <cell r="C182" t="str">
            <v>domovy pro seniory</v>
          </cell>
          <cell r="D182" t="str">
            <v>Domov seniorů Vysočany s.r.o.</v>
          </cell>
          <cell r="E182" t="str">
            <v>L</v>
          </cell>
          <cell r="F182">
            <v>0</v>
          </cell>
          <cell r="G182">
            <v>421002</v>
          </cell>
          <cell r="H182">
            <v>421002</v>
          </cell>
          <cell r="I182">
            <v>0</v>
          </cell>
          <cell r="J182">
            <v>0</v>
          </cell>
          <cell r="K182">
            <v>0</v>
          </cell>
          <cell r="L182">
            <v>698000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</row>
        <row r="183">
          <cell r="A183">
            <v>3089460</v>
          </cell>
          <cell r="B183" t="str">
            <v>Domov sociálních služeb Vlašská</v>
          </cell>
          <cell r="C183" t="str">
            <v>centra denních služeb</v>
          </cell>
          <cell r="D183" t="str">
            <v>centrum denních služeb</v>
          </cell>
          <cell r="E183" t="str">
            <v>ÚV</v>
          </cell>
          <cell r="F183">
            <v>16.600000000000001</v>
          </cell>
          <cell r="G183">
            <v>484500</v>
          </cell>
          <cell r="H183">
            <v>484500</v>
          </cell>
          <cell r="I183">
            <v>8042700.0000000009</v>
          </cell>
          <cell r="J183">
            <v>5926787.6106194695</v>
          </cell>
          <cell r="K183">
            <v>6914487.6106194695</v>
          </cell>
          <cell r="L183">
            <v>1250000</v>
          </cell>
          <cell r="M183">
            <v>3963887.6106194695</v>
          </cell>
          <cell r="N183">
            <v>1250000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</row>
        <row r="184">
          <cell r="A184">
            <v>4009025</v>
          </cell>
          <cell r="B184" t="str">
            <v>Domov sociálních služeb Vlašská</v>
          </cell>
          <cell r="C184" t="str">
            <v>chráněné bydlení</v>
          </cell>
          <cell r="D184" t="str">
            <v>chráněné bydlení</v>
          </cell>
          <cell r="E184" t="str">
            <v>L</v>
          </cell>
          <cell r="F184">
            <v>27</v>
          </cell>
          <cell r="G184">
            <v>342000</v>
          </cell>
          <cell r="H184">
            <v>342000</v>
          </cell>
          <cell r="I184">
            <v>9234000</v>
          </cell>
          <cell r="J184">
            <v>6804000</v>
          </cell>
          <cell r="K184">
            <v>7938000</v>
          </cell>
          <cell r="L184">
            <v>1900000</v>
          </cell>
          <cell r="M184">
            <v>3883600</v>
          </cell>
          <cell r="N184">
            <v>1900000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</row>
        <row r="185">
          <cell r="A185">
            <v>9116511</v>
          </cell>
          <cell r="B185" t="str">
            <v>Domov sociálních služeb Vlašská</v>
          </cell>
          <cell r="C185" t="str">
            <v>týdenní stacionáře</v>
          </cell>
          <cell r="D185" t="str">
            <v>týdenní pobyt</v>
          </cell>
          <cell r="E185" t="str">
            <v>L</v>
          </cell>
          <cell r="F185">
            <v>23</v>
          </cell>
          <cell r="G185">
            <v>421002</v>
          </cell>
          <cell r="H185">
            <v>421002</v>
          </cell>
          <cell r="I185">
            <v>9683046</v>
          </cell>
          <cell r="J185">
            <v>6561900</v>
          </cell>
          <cell r="K185">
            <v>7751046</v>
          </cell>
          <cell r="L185">
            <v>1350000</v>
          </cell>
          <cell r="M185">
            <v>2616526</v>
          </cell>
          <cell r="N185">
            <v>1350000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</row>
        <row r="186">
          <cell r="A186">
            <v>9892491</v>
          </cell>
          <cell r="B186" t="str">
            <v>Domov sociálních služeb Vlašská</v>
          </cell>
          <cell r="C186" t="str">
            <v>domovy pro osoby se zdravotním postižením</v>
          </cell>
          <cell r="D186" t="str">
            <v>celoroční pobyt</v>
          </cell>
          <cell r="E186" t="str">
            <v>L</v>
          </cell>
          <cell r="F186">
            <v>38</v>
          </cell>
          <cell r="G186">
            <v>473556</v>
          </cell>
          <cell r="H186">
            <v>662978.4</v>
          </cell>
          <cell r="I186">
            <v>25193179.199999999</v>
          </cell>
          <cell r="J186">
            <v>15667280</v>
          </cell>
          <cell r="K186">
            <v>18761179.199999999</v>
          </cell>
          <cell r="L186">
            <v>3350000</v>
          </cell>
          <cell r="M186">
            <v>4746579.1999999993</v>
          </cell>
          <cell r="N186">
            <v>1652000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</row>
        <row r="187">
          <cell r="A187">
            <v>1405648</v>
          </cell>
          <cell r="B187" t="str">
            <v>Domov Sue Ryder, z.ú.</v>
          </cell>
          <cell r="C187" t="str">
            <v>domovy pro seniory</v>
          </cell>
          <cell r="D187" t="str">
            <v>Domov Sue Ryder - Domov</v>
          </cell>
          <cell r="E187" t="str">
            <v>L</v>
          </cell>
          <cell r="F187">
            <v>52</v>
          </cell>
          <cell r="G187">
            <v>421002</v>
          </cell>
          <cell r="H187">
            <v>505202.4</v>
          </cell>
          <cell r="I187">
            <v>26270524.800000001</v>
          </cell>
          <cell r="J187">
            <v>11859960</v>
          </cell>
          <cell r="K187">
            <v>17006524.800000001</v>
          </cell>
          <cell r="L187">
            <v>12048000</v>
          </cell>
          <cell r="M187">
            <v>17006524.800000001</v>
          </cell>
          <cell r="N187">
            <v>7708000</v>
          </cell>
          <cell r="O187">
            <v>2535000</v>
          </cell>
          <cell r="P187">
            <v>4340000</v>
          </cell>
          <cell r="Q187">
            <v>2535000</v>
          </cell>
          <cell r="R187">
            <v>4833280</v>
          </cell>
          <cell r="S187">
            <v>1817000</v>
          </cell>
        </row>
        <row r="188">
          <cell r="A188">
            <v>5649583</v>
          </cell>
          <cell r="B188" t="str">
            <v>Domov Sue Ryder, z.ú.</v>
          </cell>
          <cell r="C188" t="str">
            <v>osobní asistence</v>
          </cell>
          <cell r="D188" t="str">
            <v>osobní asistence</v>
          </cell>
          <cell r="E188" t="str">
            <v>H</v>
          </cell>
          <cell r="F188">
            <v>23060</v>
          </cell>
          <cell r="G188">
            <v>399</v>
          </cell>
          <cell r="H188">
            <v>399</v>
          </cell>
          <cell r="I188">
            <v>9200940</v>
          </cell>
          <cell r="J188">
            <v>5995600</v>
          </cell>
          <cell r="K188">
            <v>7125540</v>
          </cell>
          <cell r="L188">
            <v>2840000</v>
          </cell>
          <cell r="M188">
            <v>6769263</v>
          </cell>
          <cell r="N188">
            <v>2840000</v>
          </cell>
          <cell r="O188">
            <v>1150000</v>
          </cell>
          <cell r="P188">
            <v>0</v>
          </cell>
          <cell r="Q188">
            <v>1150000</v>
          </cell>
          <cell r="R188">
            <v>1609000</v>
          </cell>
          <cell r="S188">
            <v>1206000</v>
          </cell>
        </row>
        <row r="189">
          <cell r="A189">
            <v>3677490</v>
          </cell>
          <cell r="B189" t="str">
            <v>Domov sv. Karla Boromejského</v>
          </cell>
          <cell r="C189" t="str">
            <v>odlehčovací služby</v>
          </cell>
          <cell r="D189" t="str">
            <v>Domov sv. Karla Boromejského - odlehčovací služba</v>
          </cell>
          <cell r="E189" t="str">
            <v>L</v>
          </cell>
          <cell r="F189">
            <v>13</v>
          </cell>
          <cell r="G189">
            <v>421002</v>
          </cell>
          <cell r="H189">
            <v>484152.3</v>
          </cell>
          <cell r="I189">
            <v>6293979.8999999994</v>
          </cell>
          <cell r="J189">
            <v>3961035</v>
          </cell>
          <cell r="K189">
            <v>4733979.8999999994</v>
          </cell>
          <cell r="L189">
            <v>1572000</v>
          </cell>
          <cell r="M189">
            <v>4497280.9049999993</v>
          </cell>
          <cell r="N189">
            <v>1572000</v>
          </cell>
          <cell r="O189">
            <v>400000</v>
          </cell>
          <cell r="P189">
            <v>0</v>
          </cell>
          <cell r="Q189">
            <v>400000</v>
          </cell>
          <cell r="R189">
            <v>415000</v>
          </cell>
          <cell r="S189">
            <v>311000</v>
          </cell>
        </row>
        <row r="190">
          <cell r="A190">
            <v>7336957</v>
          </cell>
          <cell r="B190" t="str">
            <v>Domov sv. Karla Boromejského</v>
          </cell>
          <cell r="C190" t="str">
            <v>denní stacionáře</v>
          </cell>
          <cell r="D190" t="str">
            <v>Domov sv. Karla Boromejského - denní stacionář</v>
          </cell>
          <cell r="E190" t="str">
            <v>ÚV</v>
          </cell>
          <cell r="F190">
            <v>7.1</v>
          </cell>
          <cell r="G190">
            <v>478686</v>
          </cell>
          <cell r="H190">
            <v>478686</v>
          </cell>
          <cell r="I190">
            <v>3398670.5999999996</v>
          </cell>
          <cell r="J190">
            <v>2346425</v>
          </cell>
          <cell r="K190">
            <v>2994750.5999999996</v>
          </cell>
          <cell r="L190">
            <v>715000</v>
          </cell>
          <cell r="M190">
            <v>2845013.07</v>
          </cell>
          <cell r="N190">
            <v>715000</v>
          </cell>
          <cell r="O190">
            <v>450000</v>
          </cell>
          <cell r="P190">
            <v>0</v>
          </cell>
          <cell r="Q190">
            <v>450000</v>
          </cell>
          <cell r="R190">
            <v>250000</v>
          </cell>
          <cell r="S190">
            <v>187000</v>
          </cell>
        </row>
        <row r="191">
          <cell r="A191">
            <v>9216842</v>
          </cell>
          <cell r="B191" t="str">
            <v>Domov sv. Karla Boromejského</v>
          </cell>
          <cell r="C191" t="str">
            <v>sociální služby poskytované ve zdravotnických zařízeních lůžkové péče</v>
          </cell>
          <cell r="D191" t="str">
            <v>Domov sv. Karla Boromejského - sociální služby poskytované ve zdravotnických zařízeních ústavní péče</v>
          </cell>
          <cell r="E191" t="str">
            <v>L</v>
          </cell>
          <cell r="F191">
            <v>2</v>
          </cell>
          <cell r="G191">
            <v>358758</v>
          </cell>
          <cell r="H191">
            <v>358758</v>
          </cell>
          <cell r="I191">
            <v>717516</v>
          </cell>
          <cell r="J191">
            <v>389400</v>
          </cell>
          <cell r="K191">
            <v>477516</v>
          </cell>
          <cell r="L191">
            <v>130000</v>
          </cell>
          <cell r="M191">
            <v>477516</v>
          </cell>
          <cell r="N191">
            <v>130000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</row>
        <row r="192">
          <cell r="A192">
            <v>5524798</v>
          </cell>
          <cell r="B192" t="str">
            <v>Domov svaté Rodiny</v>
          </cell>
          <cell r="C192" t="str">
            <v>domovy pro osoby se zdravotním postižením</v>
          </cell>
          <cell r="D192" t="str">
            <v>Domov svaté Rodiny</v>
          </cell>
          <cell r="E192" t="str">
            <v>L</v>
          </cell>
          <cell r="F192">
            <v>76</v>
          </cell>
          <cell r="G192">
            <v>473556</v>
          </cell>
          <cell r="H192">
            <v>520911.6</v>
          </cell>
          <cell r="I192">
            <v>39589281.600000001</v>
          </cell>
          <cell r="J192">
            <v>21035440</v>
          </cell>
          <cell r="K192">
            <v>25897281.600000001</v>
          </cell>
          <cell r="L192">
            <v>11030000</v>
          </cell>
          <cell r="M192">
            <v>25897281.600000001</v>
          </cell>
          <cell r="N192">
            <v>11030000</v>
          </cell>
          <cell r="O192">
            <v>1370000</v>
          </cell>
          <cell r="P192">
            <v>0</v>
          </cell>
          <cell r="Q192">
            <v>1370000</v>
          </cell>
          <cell r="R192">
            <v>7407146</v>
          </cell>
          <cell r="S192">
            <v>5555000</v>
          </cell>
        </row>
        <row r="193">
          <cell r="A193">
            <v>8590832</v>
          </cell>
          <cell r="B193" t="str">
            <v>Domov Svojšice</v>
          </cell>
          <cell r="C193" t="str">
            <v>chráněné bydlení</v>
          </cell>
          <cell r="D193" t="str">
            <v>Domov Svojšice</v>
          </cell>
          <cell r="E193" t="str">
            <v>L</v>
          </cell>
          <cell r="F193">
            <v>14</v>
          </cell>
          <cell r="G193">
            <v>342000</v>
          </cell>
          <cell r="H193">
            <v>342000</v>
          </cell>
          <cell r="I193">
            <v>4788000</v>
          </cell>
          <cell r="J193">
            <v>3528000</v>
          </cell>
          <cell r="K193">
            <v>4116000</v>
          </cell>
          <cell r="L193">
            <v>918600</v>
          </cell>
          <cell r="M193">
            <v>1890920</v>
          </cell>
          <cell r="N193">
            <v>918000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</row>
        <row r="194">
          <cell r="A194">
            <v>8860370</v>
          </cell>
          <cell r="B194" t="str">
            <v>Domov Svojšice</v>
          </cell>
          <cell r="C194" t="str">
            <v>domovy se zvláštním režimem</v>
          </cell>
          <cell r="D194" t="str">
            <v>Domov Svojšice</v>
          </cell>
          <cell r="E194" t="str">
            <v>L</v>
          </cell>
          <cell r="F194">
            <v>96</v>
          </cell>
          <cell r="G194">
            <v>473556</v>
          </cell>
          <cell r="H194">
            <v>544589.4</v>
          </cell>
          <cell r="I194">
            <v>52280582.400000006</v>
          </cell>
          <cell r="J194">
            <v>30416160</v>
          </cell>
          <cell r="K194">
            <v>36836582.400000006</v>
          </cell>
          <cell r="L194">
            <v>10806600</v>
          </cell>
          <cell r="M194">
            <v>15988913.280000009</v>
          </cell>
          <cell r="N194">
            <v>9889000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</row>
        <row r="195">
          <cell r="A195">
            <v>6639000</v>
          </cell>
          <cell r="B195" t="str">
            <v>Domov Zvíkovecká kytička</v>
          </cell>
          <cell r="C195" t="str">
            <v>domovy pro osoby se zdravotním postižením</v>
          </cell>
          <cell r="D195" t="str">
            <v>Domov Zvíkovecká kytička</v>
          </cell>
          <cell r="E195" t="str">
            <v>L</v>
          </cell>
          <cell r="F195">
            <v>64</v>
          </cell>
          <cell r="G195">
            <v>473556</v>
          </cell>
          <cell r="H195">
            <v>544589.4</v>
          </cell>
          <cell r="I195">
            <v>34853721.600000001</v>
          </cell>
          <cell r="J195">
            <v>18357440</v>
          </cell>
          <cell r="K195">
            <v>22637721.600000001</v>
          </cell>
          <cell r="L195">
            <v>3500000</v>
          </cell>
          <cell r="M195">
            <v>8910121.6000000015</v>
          </cell>
          <cell r="N195">
            <v>3500000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</row>
        <row r="196">
          <cell r="A196">
            <v>4933607</v>
          </cell>
          <cell r="B196" t="str">
            <v>Dům dětí a mládeže Praha 3 - Ulita</v>
          </cell>
          <cell r="C196" t="str">
            <v>terénní programy</v>
          </cell>
          <cell r="D196" t="str">
            <v>Streetwork Beztíže</v>
          </cell>
          <cell r="E196" t="str">
            <v>ÚV</v>
          </cell>
          <cell r="F196">
            <v>3.6</v>
          </cell>
          <cell r="G196">
            <v>519612</v>
          </cell>
          <cell r="H196">
            <v>779418</v>
          </cell>
          <cell r="I196">
            <v>2805904.8000000003</v>
          </cell>
          <cell r="J196">
            <v>2461320</v>
          </cell>
          <cell r="K196">
            <v>2805904.8000000003</v>
          </cell>
          <cell r="L196">
            <v>2920000</v>
          </cell>
          <cell r="M196">
            <v>1053609.56</v>
          </cell>
          <cell r="N196">
            <v>603000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</row>
        <row r="197">
          <cell r="A197">
            <v>6352589</v>
          </cell>
          <cell r="B197" t="str">
            <v>Dům dětí a mládeže Praha 3 - Ulita</v>
          </cell>
          <cell r="C197" t="str">
            <v>nízkoprahová zařízení pro děti a mládež</v>
          </cell>
          <cell r="D197" t="str">
            <v>Klub Beztíže</v>
          </cell>
          <cell r="E197" t="str">
            <v>ÚV</v>
          </cell>
          <cell r="F197">
            <v>4.0999999999999996</v>
          </cell>
          <cell r="G197">
            <v>528504</v>
          </cell>
          <cell r="H197">
            <v>687055.2</v>
          </cell>
          <cell r="I197">
            <v>2816926.3199999994</v>
          </cell>
          <cell r="J197">
            <v>2470988</v>
          </cell>
          <cell r="K197">
            <v>2816926.3199999994</v>
          </cell>
          <cell r="L197">
            <v>3830000</v>
          </cell>
          <cell r="M197">
            <v>1152926.3199999994</v>
          </cell>
          <cell r="N197">
            <v>806000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</row>
        <row r="198">
          <cell r="A198">
            <v>8861629</v>
          </cell>
          <cell r="B198" t="str">
            <v>Dům s pečovatelskou službou Harmonie</v>
          </cell>
          <cell r="C198" t="str">
            <v>pečovatelská služba</v>
          </cell>
          <cell r="D198" t="str">
            <v>Pečovatelská služba</v>
          </cell>
          <cell r="E198" t="str">
            <v>ÚV</v>
          </cell>
          <cell r="F198">
            <v>9.1</v>
          </cell>
          <cell r="G198">
            <v>475608</v>
          </cell>
          <cell r="H198">
            <v>475608</v>
          </cell>
          <cell r="I198">
            <v>4328032.8</v>
          </cell>
          <cell r="J198">
            <v>3691396.4573751204</v>
          </cell>
          <cell r="K198">
            <v>4222909.2573751202</v>
          </cell>
          <cell r="L198">
            <v>400000</v>
          </cell>
          <cell r="M198">
            <v>3053513.794506364</v>
          </cell>
          <cell r="N198">
            <v>400000</v>
          </cell>
          <cell r="O198">
            <v>30000</v>
          </cell>
          <cell r="P198">
            <v>0</v>
          </cell>
          <cell r="Q198">
            <v>30000</v>
          </cell>
          <cell r="R198">
            <v>150000</v>
          </cell>
          <cell r="S198">
            <v>112000</v>
          </cell>
        </row>
        <row r="199">
          <cell r="A199">
            <v>9291032</v>
          </cell>
          <cell r="B199" t="str">
            <v>Dům s pečovatelskou službou Kolovraty</v>
          </cell>
          <cell r="C199" t="str">
            <v>pečovatelská služba</v>
          </cell>
          <cell r="D199" t="str">
            <v>Dům s pečovatelskou službou Kolovraty</v>
          </cell>
          <cell r="E199" t="str">
            <v>ÚV</v>
          </cell>
          <cell r="F199">
            <v>1.8</v>
          </cell>
          <cell r="G199">
            <v>475608</v>
          </cell>
          <cell r="H199">
            <v>475608</v>
          </cell>
          <cell r="I199">
            <v>856094.4</v>
          </cell>
          <cell r="J199">
            <v>680899.52721275424</v>
          </cell>
          <cell r="K199">
            <v>786033.92721275426</v>
          </cell>
          <cell r="L199">
            <v>351900</v>
          </cell>
          <cell r="M199">
            <v>487753.92721275426</v>
          </cell>
          <cell r="N199">
            <v>248000</v>
          </cell>
          <cell r="O199">
            <v>51000</v>
          </cell>
          <cell r="P199">
            <v>103000</v>
          </cell>
          <cell r="Q199">
            <v>51000</v>
          </cell>
          <cell r="R199">
            <v>84000</v>
          </cell>
          <cell r="S199">
            <v>63000</v>
          </cell>
        </row>
        <row r="200">
          <cell r="A200">
            <v>1986477</v>
          </cell>
          <cell r="B200" t="str">
            <v>Dům tří přání, z.ú.</v>
          </cell>
          <cell r="C200" t="str">
            <v>sociální rehabilitace</v>
          </cell>
          <cell r="D200" t="str">
            <v>Dům Přemysla Pittra pro děti</v>
          </cell>
          <cell r="E200" t="str">
            <v>ÚV</v>
          </cell>
          <cell r="F200">
            <v>4</v>
          </cell>
          <cell r="G200">
            <v>521550</v>
          </cell>
          <cell r="H200">
            <v>730170</v>
          </cell>
          <cell r="I200">
            <v>2920680</v>
          </cell>
          <cell r="J200">
            <v>653310</v>
          </cell>
          <cell r="K200">
            <v>2920680</v>
          </cell>
          <cell r="L200">
            <v>422358</v>
          </cell>
          <cell r="M200">
            <v>2774646</v>
          </cell>
          <cell r="N200">
            <v>382000</v>
          </cell>
          <cell r="O200">
            <v>102000</v>
          </cell>
          <cell r="P200">
            <v>40000</v>
          </cell>
          <cell r="Q200">
            <v>102640</v>
          </cell>
          <cell r="R200">
            <v>142892</v>
          </cell>
          <cell r="S200">
            <v>107000</v>
          </cell>
        </row>
        <row r="201">
          <cell r="A201">
            <v>7064139</v>
          </cell>
          <cell r="B201" t="str">
            <v>Dům tří přání, z.ú.</v>
          </cell>
          <cell r="C201" t="str">
            <v>krizová pomoc</v>
          </cell>
          <cell r="D201" t="str">
            <v>Dům Přemysla Pittra pro děti</v>
          </cell>
          <cell r="E201" t="str">
            <v>ÚV</v>
          </cell>
          <cell r="F201">
            <v>6</v>
          </cell>
          <cell r="G201">
            <v>512886</v>
          </cell>
          <cell r="H201">
            <v>718040.4</v>
          </cell>
          <cell r="I201">
            <v>4308242.4000000004</v>
          </cell>
          <cell r="J201">
            <v>1650233.2</v>
          </cell>
          <cell r="K201">
            <v>4308242.4000000004</v>
          </cell>
          <cell r="L201">
            <v>1036431</v>
          </cell>
          <cell r="M201">
            <v>4092830.2800000003</v>
          </cell>
          <cell r="N201">
            <v>965000</v>
          </cell>
          <cell r="O201">
            <v>207000</v>
          </cell>
          <cell r="P201">
            <v>71000</v>
          </cell>
          <cell r="Q201">
            <v>207619</v>
          </cell>
          <cell r="R201">
            <v>258871</v>
          </cell>
          <cell r="S201">
            <v>194000</v>
          </cell>
        </row>
        <row r="202">
          <cell r="A202">
            <v>8225913</v>
          </cell>
          <cell r="B202" t="str">
            <v>Dům tří přání, z.ú.</v>
          </cell>
          <cell r="C202" t="str">
            <v>sociálně aktivizační služby pro rodiny s dětmi</v>
          </cell>
          <cell r="D202" t="str">
            <v>Ambulantně teréní centrum, Centrum pro děti Mezipatro</v>
          </cell>
          <cell r="E202" t="str">
            <v>ÚV</v>
          </cell>
          <cell r="F202">
            <v>6.1</v>
          </cell>
          <cell r="G202">
            <v>520068</v>
          </cell>
          <cell r="H202">
            <v>572074.80000000005</v>
          </cell>
          <cell r="I202">
            <v>3489656.2800000003</v>
          </cell>
          <cell r="J202">
            <v>3061102</v>
          </cell>
          <cell r="K202">
            <v>3489656.2800000003</v>
          </cell>
          <cell r="L202">
            <v>2228624</v>
          </cell>
          <cell r="M202">
            <v>3315173.466</v>
          </cell>
          <cell r="N202">
            <v>1790000</v>
          </cell>
          <cell r="O202">
            <v>781000</v>
          </cell>
          <cell r="P202">
            <v>438000</v>
          </cell>
          <cell r="Q202">
            <v>781657</v>
          </cell>
          <cell r="R202">
            <v>903280</v>
          </cell>
          <cell r="S202">
            <v>229000</v>
          </cell>
        </row>
        <row r="203">
          <cell r="A203">
            <v>7877605</v>
          </cell>
          <cell r="B203" t="str">
            <v>EDA cz, z.ú.</v>
          </cell>
          <cell r="C203" t="str">
            <v>raná péče</v>
          </cell>
          <cell r="D203" t="str">
            <v>Raná péče EDA, o.p.s.</v>
          </cell>
          <cell r="E203" t="str">
            <v>ÚV</v>
          </cell>
          <cell r="F203">
            <v>5.46</v>
          </cell>
          <cell r="G203">
            <v>532950</v>
          </cell>
          <cell r="H203">
            <v>532950</v>
          </cell>
          <cell r="I203">
            <v>2909907</v>
          </cell>
          <cell r="J203">
            <v>2552550</v>
          </cell>
          <cell r="K203">
            <v>2909907</v>
          </cell>
          <cell r="L203">
            <v>2334749</v>
          </cell>
          <cell r="M203">
            <v>2764411.65</v>
          </cell>
          <cell r="N203">
            <v>1327000</v>
          </cell>
          <cell r="O203">
            <v>470000</v>
          </cell>
          <cell r="P203">
            <v>967000</v>
          </cell>
          <cell r="Q203">
            <v>470000</v>
          </cell>
          <cell r="R203">
            <v>205000</v>
          </cell>
          <cell r="S203">
            <v>0</v>
          </cell>
        </row>
        <row r="204">
          <cell r="A204">
            <v>6009799</v>
          </cell>
          <cell r="B204" t="str">
            <v>Ekumenická síť pro aktivity mladých, o.p.s.</v>
          </cell>
          <cell r="C204" t="str">
            <v>domy na půl cesty</v>
          </cell>
          <cell r="D204" t="str">
            <v>Domov na půl cesty MAJÁK</v>
          </cell>
          <cell r="E204" t="str">
            <v>L</v>
          </cell>
          <cell r="F204">
            <v>12</v>
          </cell>
          <cell r="G204">
            <v>310878</v>
          </cell>
          <cell r="H204">
            <v>310878</v>
          </cell>
          <cell r="I204">
            <v>3730536</v>
          </cell>
          <cell r="J204">
            <v>3272400</v>
          </cell>
          <cell r="K204">
            <v>3730536</v>
          </cell>
          <cell r="L204">
            <v>2700060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686050</v>
          </cell>
          <cell r="R204">
            <v>0</v>
          </cell>
          <cell r="S204">
            <v>0</v>
          </cell>
        </row>
        <row r="205">
          <cell r="A205">
            <v>1599488</v>
          </cell>
          <cell r="B205" t="str">
            <v>ERGO Aktiv, o.p.s.</v>
          </cell>
          <cell r="C205" t="str">
            <v>sociální rehabilitace</v>
          </cell>
          <cell r="D205" t="str">
            <v>Sociální rehabilitace</v>
          </cell>
          <cell r="E205" t="str">
            <v>ÚV</v>
          </cell>
          <cell r="F205">
            <v>0</v>
          </cell>
          <cell r="G205">
            <v>521550</v>
          </cell>
          <cell r="H205">
            <v>521550</v>
          </cell>
          <cell r="I205">
            <v>0</v>
          </cell>
          <cell r="J205">
            <v>0</v>
          </cell>
          <cell r="K205">
            <v>0</v>
          </cell>
          <cell r="L205">
            <v>432601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203433</v>
          </cell>
          <cell r="R205">
            <v>0</v>
          </cell>
          <cell r="S205">
            <v>0</v>
          </cell>
        </row>
        <row r="206">
          <cell r="A206">
            <v>4317858</v>
          </cell>
          <cell r="B206" t="str">
            <v>ERGO Aktiv, o.p.s.</v>
          </cell>
          <cell r="C206" t="str">
            <v>denní stacionáře</v>
          </cell>
          <cell r="D206" t="str">
            <v>Denní stacionář pro osoby se ZPM</v>
          </cell>
          <cell r="E206" t="str">
            <v>ÚV</v>
          </cell>
          <cell r="F206">
            <v>10</v>
          </cell>
          <cell r="G206">
            <v>478686</v>
          </cell>
          <cell r="H206">
            <v>526554.6</v>
          </cell>
          <cell r="I206">
            <v>5265546</v>
          </cell>
          <cell r="J206">
            <v>3539756.7993693338</v>
          </cell>
          <cell r="K206">
            <v>4606302.7993693333</v>
          </cell>
          <cell r="L206">
            <v>3446944</v>
          </cell>
          <cell r="M206">
            <v>4606302.7993693333</v>
          </cell>
          <cell r="N206">
            <v>2300000</v>
          </cell>
          <cell r="O206">
            <v>1083000</v>
          </cell>
          <cell r="P206">
            <v>1146000</v>
          </cell>
          <cell r="Q206">
            <v>1083146</v>
          </cell>
          <cell r="R206">
            <v>400000</v>
          </cell>
          <cell r="S206">
            <v>57000</v>
          </cell>
        </row>
        <row r="207">
          <cell r="A207">
            <v>1958443</v>
          </cell>
          <cell r="B207" t="str">
            <v>ESET - HELP, z. s.</v>
          </cell>
          <cell r="C207" t="str">
            <v>sociální rehabilitace</v>
          </cell>
          <cell r="D207" t="str">
            <v>Podpora zaměstnávání</v>
          </cell>
          <cell r="E207" t="str">
            <v>ÚV</v>
          </cell>
          <cell r="F207">
            <v>7.87</v>
          </cell>
          <cell r="G207">
            <v>521550</v>
          </cell>
          <cell r="H207">
            <v>521550</v>
          </cell>
          <cell r="I207">
            <v>4104598.5</v>
          </cell>
          <cell r="J207">
            <v>3371317.5</v>
          </cell>
          <cell r="K207">
            <v>4104598.5</v>
          </cell>
          <cell r="L207">
            <v>2058501</v>
          </cell>
          <cell r="M207">
            <v>3899368.5750000002</v>
          </cell>
          <cell r="N207">
            <v>1862000</v>
          </cell>
          <cell r="O207">
            <v>760000</v>
          </cell>
          <cell r="P207">
            <v>196000</v>
          </cell>
          <cell r="Q207">
            <v>760676</v>
          </cell>
          <cell r="R207">
            <v>205000</v>
          </cell>
          <cell r="S207">
            <v>153000</v>
          </cell>
        </row>
        <row r="208">
          <cell r="A208">
            <v>2442718</v>
          </cell>
          <cell r="B208" t="str">
            <v>ESET - HELP, z. s.</v>
          </cell>
          <cell r="C208" t="str">
            <v>sociální rehabilitace</v>
          </cell>
          <cell r="D208" t="str">
            <v>Komunitní terénní tým</v>
          </cell>
          <cell r="E208" t="str">
            <v>ÚV</v>
          </cell>
          <cell r="F208">
            <v>4.6100000000000003</v>
          </cell>
          <cell r="G208">
            <v>521550</v>
          </cell>
          <cell r="H208">
            <v>521550</v>
          </cell>
          <cell r="I208">
            <v>2404345.5</v>
          </cell>
          <cell r="J208">
            <v>2109075</v>
          </cell>
          <cell r="K208">
            <v>2404345.5</v>
          </cell>
          <cell r="L208">
            <v>1302418</v>
          </cell>
          <cell r="M208">
            <v>2284128.2250000001</v>
          </cell>
          <cell r="N208">
            <v>1233000</v>
          </cell>
          <cell r="O208">
            <v>429000</v>
          </cell>
          <cell r="P208">
            <v>69000</v>
          </cell>
          <cell r="Q208">
            <v>429139</v>
          </cell>
          <cell r="R208">
            <v>199560</v>
          </cell>
          <cell r="S208">
            <v>149000</v>
          </cell>
        </row>
        <row r="209">
          <cell r="A209">
            <v>4097321</v>
          </cell>
          <cell r="B209" t="str">
            <v>ESET - HELP, z. s.</v>
          </cell>
          <cell r="C209" t="str">
            <v>chráněné bydlení</v>
          </cell>
          <cell r="D209" t="str">
            <v>Chráněné bydlení</v>
          </cell>
          <cell r="E209" t="str">
            <v>L</v>
          </cell>
          <cell r="F209">
            <v>6</v>
          </cell>
          <cell r="G209">
            <v>342000</v>
          </cell>
          <cell r="H209">
            <v>342000</v>
          </cell>
          <cell r="I209">
            <v>2052000</v>
          </cell>
          <cell r="J209">
            <v>1512000</v>
          </cell>
          <cell r="K209">
            <v>1764000</v>
          </cell>
          <cell r="L209">
            <v>705615</v>
          </cell>
          <cell r="M209">
            <v>1764000</v>
          </cell>
          <cell r="N209">
            <v>705000</v>
          </cell>
          <cell r="O209">
            <v>235000</v>
          </cell>
          <cell r="P209">
            <v>0</v>
          </cell>
          <cell r="Q209">
            <v>235205</v>
          </cell>
          <cell r="R209">
            <v>81832</v>
          </cell>
          <cell r="S209">
            <v>61000</v>
          </cell>
        </row>
        <row r="210">
          <cell r="A210">
            <v>7369889</v>
          </cell>
          <cell r="B210" t="str">
            <v>ESET - HELP, z. s.</v>
          </cell>
          <cell r="C210" t="str">
            <v>sociálně aktivizační služby pro seniory a osoby se zdravotním postižením</v>
          </cell>
          <cell r="D210" t="str">
            <v>Centrum denních aktivit - Klub Hekrovka</v>
          </cell>
          <cell r="E210" t="str">
            <v>ÚV</v>
          </cell>
          <cell r="F210">
            <v>2.2000000000000002</v>
          </cell>
          <cell r="G210">
            <v>513570</v>
          </cell>
          <cell r="H210">
            <v>513570</v>
          </cell>
          <cell r="I210">
            <v>1129854</v>
          </cell>
          <cell r="J210">
            <v>991100.00000000012</v>
          </cell>
          <cell r="K210">
            <v>1129854</v>
          </cell>
          <cell r="L210">
            <v>840486</v>
          </cell>
          <cell r="M210">
            <v>1129854</v>
          </cell>
          <cell r="N210">
            <v>644000</v>
          </cell>
          <cell r="O210">
            <v>280000</v>
          </cell>
          <cell r="P210">
            <v>196000</v>
          </cell>
          <cell r="Q210">
            <v>280162</v>
          </cell>
          <cell r="R210">
            <v>103400</v>
          </cell>
          <cell r="S210">
            <v>7000</v>
          </cell>
        </row>
        <row r="211">
          <cell r="A211">
            <v>5869358</v>
          </cell>
          <cell r="B211" t="str">
            <v>Farní charita Holešovice</v>
          </cell>
          <cell r="C211" t="str">
            <v>pečovatelská služba</v>
          </cell>
          <cell r="D211" t="str">
            <v>Farní charita Holešovice</v>
          </cell>
          <cell r="E211" t="str">
            <v>ÚV</v>
          </cell>
          <cell r="F211">
            <v>11.4</v>
          </cell>
          <cell r="G211">
            <v>475608</v>
          </cell>
          <cell r="H211">
            <v>475608</v>
          </cell>
          <cell r="I211">
            <v>5421931.2000000002</v>
          </cell>
          <cell r="J211">
            <v>4380462.2075782539</v>
          </cell>
          <cell r="K211">
            <v>5046313.4075782541</v>
          </cell>
          <cell r="L211">
            <v>4216500</v>
          </cell>
          <cell r="M211">
            <v>5046313.4075782541</v>
          </cell>
          <cell r="N211">
            <v>2847000</v>
          </cell>
          <cell r="O211">
            <v>876000</v>
          </cell>
          <cell r="P211">
            <v>1323000</v>
          </cell>
          <cell r="Q211">
            <v>876500</v>
          </cell>
          <cell r="R211">
            <v>1365700</v>
          </cell>
          <cell r="S211">
            <v>0</v>
          </cell>
        </row>
        <row r="212">
          <cell r="A212">
            <v>6598219</v>
          </cell>
          <cell r="B212" t="str">
            <v>Farní charita Holešovice</v>
          </cell>
          <cell r="C212" t="str">
            <v>odlehčovací služby</v>
          </cell>
          <cell r="D212" t="str">
            <v>Farní charita Holešovice</v>
          </cell>
          <cell r="E212" t="str">
            <v>ÚV</v>
          </cell>
          <cell r="F212">
            <v>2.8</v>
          </cell>
          <cell r="G212">
            <v>480624</v>
          </cell>
          <cell r="H212">
            <v>480624</v>
          </cell>
          <cell r="I212">
            <v>1345747.2</v>
          </cell>
          <cell r="J212">
            <v>1050002.2405271828</v>
          </cell>
          <cell r="K212">
            <v>1215269.4405271828</v>
          </cell>
          <cell r="L212">
            <v>699500</v>
          </cell>
          <cell r="M212">
            <v>1154505.9685008237</v>
          </cell>
          <cell r="N212">
            <v>580000</v>
          </cell>
          <cell r="O212">
            <v>312000</v>
          </cell>
          <cell r="P212">
            <v>119000</v>
          </cell>
          <cell r="Q212">
            <v>365000</v>
          </cell>
          <cell r="R212">
            <v>494700</v>
          </cell>
          <cell r="S212">
            <v>107000</v>
          </cell>
        </row>
        <row r="213">
          <cell r="A213">
            <v>9622182</v>
          </cell>
          <cell r="B213" t="str">
            <v>Farní charita Neratovice</v>
          </cell>
          <cell r="C213" t="str">
            <v>pečovatelská služba</v>
          </cell>
          <cell r="D213" t="str">
            <v>Pečovatelská služba - střediska Farní charity Neratovice</v>
          </cell>
          <cell r="E213" t="str">
            <v>ÚV</v>
          </cell>
          <cell r="F213">
            <v>6.2</v>
          </cell>
          <cell r="G213">
            <v>475608</v>
          </cell>
          <cell r="H213">
            <v>475608</v>
          </cell>
          <cell r="I213">
            <v>2948769.6</v>
          </cell>
          <cell r="J213">
            <v>2170226.4176358702</v>
          </cell>
          <cell r="K213">
            <v>2532356.0176358707</v>
          </cell>
          <cell r="L213">
            <v>1363800</v>
          </cell>
          <cell r="M213">
            <v>2405738.216754077</v>
          </cell>
          <cell r="N213">
            <v>1199000</v>
          </cell>
          <cell r="O213">
            <v>571000</v>
          </cell>
          <cell r="P213">
            <v>164000</v>
          </cell>
          <cell r="Q213">
            <v>571000</v>
          </cell>
          <cell r="R213">
            <v>200000</v>
          </cell>
          <cell r="S213">
            <v>150000</v>
          </cell>
        </row>
        <row r="214">
          <cell r="A214">
            <v>3596205</v>
          </cell>
          <cell r="B214" t="str">
            <v>Farní charita Praha 1 Nové Město</v>
          </cell>
          <cell r="C214" t="str">
            <v>nízkoprahová denní centra</v>
          </cell>
          <cell r="D214" t="str">
            <v>Nízkoprahové denní centrum pro ženy</v>
          </cell>
          <cell r="E214" t="str">
            <v>ÚV</v>
          </cell>
          <cell r="F214">
            <v>3</v>
          </cell>
          <cell r="G214">
            <v>494988</v>
          </cell>
          <cell r="H214">
            <v>494988</v>
          </cell>
          <cell r="I214">
            <v>1484964</v>
          </cell>
          <cell r="J214">
            <v>1302600</v>
          </cell>
          <cell r="K214">
            <v>1484964</v>
          </cell>
          <cell r="L214">
            <v>1152000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477000</v>
          </cell>
          <cell r="R214">
            <v>506300</v>
          </cell>
          <cell r="S214">
            <v>0</v>
          </cell>
        </row>
        <row r="215">
          <cell r="A215">
            <v>4314291</v>
          </cell>
          <cell r="B215" t="str">
            <v>Farní charita Praha 1 Nové Město</v>
          </cell>
          <cell r="C215" t="str">
            <v>terénní programy</v>
          </cell>
          <cell r="D215" t="str">
            <v>Program Máří</v>
          </cell>
          <cell r="E215" t="str">
            <v>ÚV</v>
          </cell>
          <cell r="F215">
            <v>4.3</v>
          </cell>
          <cell r="G215">
            <v>519612</v>
          </cell>
          <cell r="H215">
            <v>519612</v>
          </cell>
          <cell r="I215">
            <v>2234331.6</v>
          </cell>
          <cell r="J215">
            <v>1693297</v>
          </cell>
          <cell r="K215">
            <v>2234331.6</v>
          </cell>
          <cell r="L215">
            <v>1248000</v>
          </cell>
          <cell r="M215">
            <v>2122615.02</v>
          </cell>
          <cell r="N215">
            <v>1045000</v>
          </cell>
          <cell r="O215">
            <v>430000</v>
          </cell>
          <cell r="P215">
            <v>203000</v>
          </cell>
          <cell r="Q215">
            <v>430000</v>
          </cell>
          <cell r="R215">
            <v>408000</v>
          </cell>
          <cell r="S215">
            <v>306000</v>
          </cell>
        </row>
        <row r="216">
          <cell r="A216">
            <v>5600223</v>
          </cell>
          <cell r="B216" t="str">
            <v>Farní charita Praha 4 - Chodov</v>
          </cell>
          <cell r="C216" t="str">
            <v>osobní asistence</v>
          </cell>
          <cell r="D216" t="str">
            <v>Charitní služba osobní asistence</v>
          </cell>
          <cell r="E216" t="str">
            <v>H</v>
          </cell>
          <cell r="F216">
            <v>8060</v>
          </cell>
          <cell r="G216">
            <v>399</v>
          </cell>
          <cell r="H216">
            <v>399</v>
          </cell>
          <cell r="I216">
            <v>3215940</v>
          </cell>
          <cell r="J216">
            <v>2095600</v>
          </cell>
          <cell r="K216">
            <v>2490540</v>
          </cell>
          <cell r="L216">
            <v>1300000</v>
          </cell>
          <cell r="M216">
            <v>2490540</v>
          </cell>
          <cell r="N216">
            <v>1300000</v>
          </cell>
          <cell r="O216">
            <v>400000</v>
          </cell>
          <cell r="P216">
            <v>0</v>
          </cell>
          <cell r="Q216">
            <v>400000</v>
          </cell>
          <cell r="R216">
            <v>417620</v>
          </cell>
          <cell r="S216">
            <v>313000</v>
          </cell>
        </row>
        <row r="217">
          <cell r="A217">
            <v>5686245</v>
          </cell>
          <cell r="B217" t="str">
            <v>Farní charita Praha 4 - Chodov</v>
          </cell>
          <cell r="C217" t="str">
            <v>pečovatelská služba</v>
          </cell>
          <cell r="D217" t="str">
            <v>Charitní pečovatelská služba</v>
          </cell>
          <cell r="E217" t="str">
            <v>ÚV</v>
          </cell>
          <cell r="F217">
            <v>7.4</v>
          </cell>
          <cell r="G217">
            <v>475608</v>
          </cell>
          <cell r="H217">
            <v>475608</v>
          </cell>
          <cell r="I217">
            <v>3519499.2</v>
          </cell>
          <cell r="J217">
            <v>2793176.4056900856</v>
          </cell>
          <cell r="K217">
            <v>3225395.6056900858</v>
          </cell>
          <cell r="L217">
            <v>1750000</v>
          </cell>
          <cell r="M217">
            <v>3225395.6056900858</v>
          </cell>
          <cell r="N217">
            <v>1750000</v>
          </cell>
          <cell r="O217">
            <v>500000</v>
          </cell>
          <cell r="P217">
            <v>0</v>
          </cell>
          <cell r="Q217">
            <v>500000</v>
          </cell>
          <cell r="R217">
            <v>515000</v>
          </cell>
          <cell r="S217">
            <v>386000</v>
          </cell>
        </row>
        <row r="218">
          <cell r="A218">
            <v>6798291</v>
          </cell>
          <cell r="B218" t="str">
            <v>Farní charita Starý Knín</v>
          </cell>
          <cell r="C218" t="str">
            <v>osobní asistence</v>
          </cell>
          <cell r="D218" t="str">
            <v>Osobní asistence v malých sídlech Středočeského kraje a v Praze</v>
          </cell>
          <cell r="E218" t="str">
            <v>H</v>
          </cell>
          <cell r="F218">
            <v>13000</v>
          </cell>
          <cell r="G218">
            <v>399</v>
          </cell>
          <cell r="H218">
            <v>399</v>
          </cell>
          <cell r="I218">
            <v>5187000</v>
          </cell>
          <cell r="J218">
            <v>3380000</v>
          </cell>
          <cell r="K218">
            <v>4017000</v>
          </cell>
          <cell r="L218">
            <v>4486933</v>
          </cell>
          <cell r="M218">
            <v>3816150</v>
          </cell>
          <cell r="N218">
            <v>1977000</v>
          </cell>
          <cell r="O218">
            <v>700000</v>
          </cell>
          <cell r="P218">
            <v>1139000</v>
          </cell>
          <cell r="Q218">
            <v>700000</v>
          </cell>
          <cell r="R218">
            <v>1433000</v>
          </cell>
          <cell r="S218">
            <v>0</v>
          </cell>
        </row>
        <row r="219">
          <cell r="A219">
            <v>1921508</v>
          </cell>
          <cell r="B219" t="str">
            <v>Fokus Praha, z.ú.</v>
          </cell>
          <cell r="C219" t="str">
            <v>chráněné bydlení</v>
          </cell>
          <cell r="D219" t="str">
            <v>Tým bydlení Praha - Dům</v>
          </cell>
          <cell r="E219" t="str">
            <v>L</v>
          </cell>
          <cell r="F219">
            <v>8</v>
          </cell>
          <cell r="G219">
            <v>342000</v>
          </cell>
          <cell r="H219">
            <v>342000</v>
          </cell>
          <cell r="I219">
            <v>2736000</v>
          </cell>
          <cell r="J219">
            <v>2016000</v>
          </cell>
          <cell r="K219">
            <v>2352000</v>
          </cell>
          <cell r="L219">
            <v>1545259</v>
          </cell>
          <cell r="M219">
            <v>2234400</v>
          </cell>
          <cell r="N219">
            <v>1244000</v>
          </cell>
          <cell r="O219">
            <v>387000</v>
          </cell>
          <cell r="P219">
            <v>301000</v>
          </cell>
          <cell r="Q219">
            <v>387065</v>
          </cell>
          <cell r="R219">
            <v>0</v>
          </cell>
          <cell r="S219">
            <v>0</v>
          </cell>
        </row>
        <row r="220">
          <cell r="A220">
            <v>3028203</v>
          </cell>
          <cell r="B220" t="str">
            <v>Fokus Praha, z.ú.</v>
          </cell>
          <cell r="C220" t="str">
            <v>sociálně aktivizační služby pro seniory a osoby se zdravotním postižením</v>
          </cell>
          <cell r="D220" t="str">
            <v>CDA Dům u Libuše</v>
          </cell>
          <cell r="E220" t="str">
            <v>ÚV</v>
          </cell>
          <cell r="F220">
            <v>7.1</v>
          </cell>
          <cell r="G220">
            <v>513570</v>
          </cell>
          <cell r="H220">
            <v>513570</v>
          </cell>
          <cell r="I220">
            <v>3646347</v>
          </cell>
          <cell r="J220">
            <v>3198550</v>
          </cell>
          <cell r="K220">
            <v>3646347</v>
          </cell>
          <cell r="L220">
            <v>3059826</v>
          </cell>
          <cell r="M220">
            <v>3464029.65</v>
          </cell>
          <cell r="N220">
            <v>1871000</v>
          </cell>
          <cell r="O220">
            <v>767000</v>
          </cell>
          <cell r="P220">
            <v>826000</v>
          </cell>
          <cell r="Q220">
            <v>767857</v>
          </cell>
          <cell r="R220">
            <v>0</v>
          </cell>
          <cell r="S220">
            <v>0</v>
          </cell>
        </row>
        <row r="221">
          <cell r="A221">
            <v>5363645</v>
          </cell>
          <cell r="B221" t="str">
            <v>Fokus Praha, z.ú.</v>
          </cell>
          <cell r="C221" t="str">
            <v>sociálně terapeutické dílny</v>
          </cell>
          <cell r="D221" t="str">
            <v>Dílna Hvězdáři</v>
          </cell>
          <cell r="E221" t="str">
            <v>ÚV</v>
          </cell>
          <cell r="F221">
            <v>3.2</v>
          </cell>
          <cell r="G221">
            <v>491112</v>
          </cell>
          <cell r="H221">
            <v>491112</v>
          </cell>
          <cell r="I221">
            <v>1571558.4000000001</v>
          </cell>
          <cell r="J221">
            <v>1378560</v>
          </cell>
          <cell r="K221">
            <v>1571558.4000000001</v>
          </cell>
          <cell r="L221">
            <v>1345561</v>
          </cell>
          <cell r="M221">
            <v>1571558.4000000001</v>
          </cell>
          <cell r="N221">
            <v>896000</v>
          </cell>
          <cell r="O221">
            <v>337000</v>
          </cell>
          <cell r="P221">
            <v>338000</v>
          </cell>
          <cell r="Q221">
            <v>337140</v>
          </cell>
          <cell r="R221">
            <v>568432</v>
          </cell>
          <cell r="S221">
            <v>0</v>
          </cell>
        </row>
        <row r="222">
          <cell r="A222">
            <v>6088130</v>
          </cell>
          <cell r="B222" t="str">
            <v>Fokus Praha, z.ú.</v>
          </cell>
          <cell r="C222" t="str">
            <v>sociálně terapeutické dílny</v>
          </cell>
          <cell r="D222" t="str">
            <v>CEDRA - sociálně terapeutická dílna</v>
          </cell>
          <cell r="E222" t="str">
            <v>ÚV</v>
          </cell>
          <cell r="F222">
            <v>9.1999999999999993</v>
          </cell>
          <cell r="G222">
            <v>491112</v>
          </cell>
          <cell r="H222">
            <v>491112</v>
          </cell>
          <cell r="I222">
            <v>4518230.3999999994</v>
          </cell>
          <cell r="J222">
            <v>3963359.9999999995</v>
          </cell>
          <cell r="K222">
            <v>4518230.3999999994</v>
          </cell>
          <cell r="L222">
            <v>3685751</v>
          </cell>
          <cell r="M222">
            <v>4518230.3999999994</v>
          </cell>
          <cell r="N222">
            <v>2576000</v>
          </cell>
          <cell r="O222">
            <v>899000</v>
          </cell>
          <cell r="P222">
            <v>1043000</v>
          </cell>
          <cell r="Q222">
            <v>899938</v>
          </cell>
          <cell r="R222">
            <v>1224124</v>
          </cell>
          <cell r="S222">
            <v>0</v>
          </cell>
        </row>
        <row r="223">
          <cell r="A223">
            <v>6380193</v>
          </cell>
          <cell r="B223" t="str">
            <v>Fokus Praha, z.ú.</v>
          </cell>
          <cell r="C223" t="str">
            <v>krizová pomoc</v>
          </cell>
          <cell r="D223" t="str">
            <v>Krizový tým a Komunitní centrum Bohnice</v>
          </cell>
          <cell r="E223" t="str">
            <v>ÚV</v>
          </cell>
          <cell r="F223">
            <v>4.5</v>
          </cell>
          <cell r="G223">
            <v>512886</v>
          </cell>
          <cell r="H223">
            <v>512886</v>
          </cell>
          <cell r="I223">
            <v>2307987</v>
          </cell>
          <cell r="J223">
            <v>2024550</v>
          </cell>
          <cell r="K223">
            <v>2307987</v>
          </cell>
          <cell r="L223">
            <v>2260500</v>
          </cell>
          <cell r="M223">
            <v>2192587.65</v>
          </cell>
          <cell r="N223">
            <v>1250000</v>
          </cell>
          <cell r="O223">
            <v>577000</v>
          </cell>
          <cell r="P223">
            <v>365000</v>
          </cell>
          <cell r="Q223">
            <v>577625</v>
          </cell>
          <cell r="R223">
            <v>316087</v>
          </cell>
          <cell r="S223">
            <v>0</v>
          </cell>
        </row>
        <row r="224">
          <cell r="A224">
            <v>7802447</v>
          </cell>
          <cell r="B224" t="str">
            <v>Fokus Praha, z.ú.</v>
          </cell>
          <cell r="C224" t="str">
            <v>sociální rehabilitace</v>
          </cell>
          <cell r="D224" t="str">
            <v>Komunitní tým Sever Komunitní tým Břevnov</v>
          </cell>
          <cell r="E224" t="str">
            <v>ÚV</v>
          </cell>
          <cell r="F224">
            <v>13.7</v>
          </cell>
          <cell r="G224">
            <v>521550</v>
          </cell>
          <cell r="H224">
            <v>521550</v>
          </cell>
          <cell r="I224">
            <v>7145235</v>
          </cell>
          <cell r="J224">
            <v>6136447.5</v>
          </cell>
          <cell r="K224">
            <v>7145235</v>
          </cell>
          <cell r="L224">
            <v>5496659</v>
          </cell>
          <cell r="M224">
            <v>6787973.25</v>
          </cell>
          <cell r="N224">
            <v>3589000</v>
          </cell>
          <cell r="O224">
            <v>1463000</v>
          </cell>
          <cell r="P224">
            <v>1735000</v>
          </cell>
          <cell r="Q224">
            <v>1463881</v>
          </cell>
          <cell r="R224">
            <v>1654300</v>
          </cell>
          <cell r="S224">
            <v>0</v>
          </cell>
        </row>
        <row r="225">
          <cell r="A225">
            <v>8298186</v>
          </cell>
          <cell r="B225" t="str">
            <v>Fokus Praha, z.ú.</v>
          </cell>
          <cell r="C225" t="str">
            <v>sociální rehabilitace</v>
          </cell>
          <cell r="D225" t="str">
            <v>TPZ</v>
          </cell>
          <cell r="E225" t="str">
            <v>ÚV</v>
          </cell>
          <cell r="F225">
            <v>9.1999999999999993</v>
          </cell>
          <cell r="G225">
            <v>521550</v>
          </cell>
          <cell r="H225">
            <v>521550</v>
          </cell>
          <cell r="I225">
            <v>4798260</v>
          </cell>
          <cell r="J225">
            <v>4185667.5000000005</v>
          </cell>
          <cell r="K225">
            <v>4798260</v>
          </cell>
          <cell r="L225">
            <v>3624534</v>
          </cell>
          <cell r="M225">
            <v>4798260</v>
          </cell>
          <cell r="N225">
            <v>2720000</v>
          </cell>
          <cell r="O225">
            <v>906000</v>
          </cell>
          <cell r="P225">
            <v>904000</v>
          </cell>
          <cell r="Q225">
            <v>906133</v>
          </cell>
          <cell r="R225">
            <v>0</v>
          </cell>
          <cell r="S225">
            <v>0</v>
          </cell>
        </row>
        <row r="226">
          <cell r="A226">
            <v>8785871</v>
          </cell>
          <cell r="B226" t="str">
            <v>Fokus Praha, z.ú.</v>
          </cell>
          <cell r="C226" t="str">
            <v>sociální rehabilitace</v>
          </cell>
          <cell r="D226" t="str">
            <v>Komunitní tým Podskalí</v>
          </cell>
          <cell r="E226" t="str">
            <v>ÚV</v>
          </cell>
          <cell r="F226">
            <v>9.1</v>
          </cell>
          <cell r="G226">
            <v>521550</v>
          </cell>
          <cell r="H226">
            <v>547627.5</v>
          </cell>
          <cell r="I226">
            <v>4983410.25</v>
          </cell>
          <cell r="J226">
            <v>4163250</v>
          </cell>
          <cell r="K226">
            <v>4983410.25</v>
          </cell>
          <cell r="L226">
            <v>4200768</v>
          </cell>
          <cell r="M226">
            <v>4983410.25</v>
          </cell>
          <cell r="N226">
            <v>2706000</v>
          </cell>
          <cell r="O226">
            <v>1050000</v>
          </cell>
          <cell r="P226">
            <v>1227000</v>
          </cell>
          <cell r="Q226">
            <v>1050192</v>
          </cell>
          <cell r="R226">
            <v>2260751</v>
          </cell>
          <cell r="S226">
            <v>0</v>
          </cell>
        </row>
        <row r="227">
          <cell r="A227">
            <v>9066218</v>
          </cell>
          <cell r="B227" t="str">
            <v>Fokus Praha, z.ú.</v>
          </cell>
          <cell r="C227" t="str">
            <v>chráněné bydlení</v>
          </cell>
          <cell r="D227" t="str">
            <v>Tým bydlení Praha - Byty</v>
          </cell>
          <cell r="E227" t="str">
            <v>L</v>
          </cell>
          <cell r="F227">
            <v>13</v>
          </cell>
          <cell r="G227">
            <v>342000</v>
          </cell>
          <cell r="H227">
            <v>342000</v>
          </cell>
          <cell r="I227">
            <v>4446000</v>
          </cell>
          <cell r="J227">
            <v>3024000</v>
          </cell>
          <cell r="K227">
            <v>3870000</v>
          </cell>
          <cell r="L227">
            <v>1756368</v>
          </cell>
          <cell r="M227">
            <v>3676500</v>
          </cell>
          <cell r="N227">
            <v>1756000</v>
          </cell>
          <cell r="O227">
            <v>462000</v>
          </cell>
          <cell r="P227">
            <v>0</v>
          </cell>
          <cell r="Q227">
            <v>462842</v>
          </cell>
          <cell r="R227">
            <v>0</v>
          </cell>
          <cell r="S227">
            <v>0</v>
          </cell>
        </row>
        <row r="228">
          <cell r="A228">
            <v>9663170</v>
          </cell>
          <cell r="B228" t="str">
            <v>Fokus Praha, z.ú.</v>
          </cell>
          <cell r="C228" t="str">
            <v>podpora samostatného bydlení</v>
          </cell>
          <cell r="D228" t="str">
            <v>Tým bydlení Praha - Podpora</v>
          </cell>
          <cell r="E228" t="str">
            <v>ÚV</v>
          </cell>
          <cell r="F228">
            <v>2.7</v>
          </cell>
          <cell r="G228">
            <v>506616</v>
          </cell>
          <cell r="H228">
            <v>506616</v>
          </cell>
          <cell r="I228">
            <v>1367863.2000000002</v>
          </cell>
          <cell r="J228">
            <v>1158213.3333333333</v>
          </cell>
          <cell r="K228">
            <v>1326196.5333333334</v>
          </cell>
          <cell r="L228">
            <v>1175962</v>
          </cell>
          <cell r="M228">
            <v>1259886.7066666668</v>
          </cell>
          <cell r="N228">
            <v>715000</v>
          </cell>
          <cell r="O228">
            <v>293000</v>
          </cell>
          <cell r="P228">
            <v>251000</v>
          </cell>
          <cell r="Q228">
            <v>293991</v>
          </cell>
          <cell r="R228">
            <v>415987</v>
          </cell>
          <cell r="S228">
            <v>0</v>
          </cell>
        </row>
        <row r="229">
          <cell r="A229">
            <v>8061430</v>
          </cell>
          <cell r="B229" t="str">
            <v>Fosa, o.p.s.</v>
          </cell>
          <cell r="C229" t="str">
            <v>sociální rehabilitace</v>
          </cell>
          <cell r="D229" t="str">
            <v>Podpora samostatnosti Osa</v>
          </cell>
          <cell r="E229" t="str">
            <v>ÚV</v>
          </cell>
          <cell r="F229">
            <v>7.32</v>
          </cell>
          <cell r="G229">
            <v>521550</v>
          </cell>
          <cell r="H229">
            <v>521550</v>
          </cell>
          <cell r="I229">
            <v>3817746</v>
          </cell>
          <cell r="J229">
            <v>3314587.5</v>
          </cell>
          <cell r="K229">
            <v>3817746</v>
          </cell>
          <cell r="L229">
            <v>2488632</v>
          </cell>
          <cell r="M229">
            <v>3817746</v>
          </cell>
          <cell r="N229">
            <v>2154000</v>
          </cell>
          <cell r="O229">
            <v>818000</v>
          </cell>
          <cell r="P229">
            <v>334000</v>
          </cell>
          <cell r="Q229">
            <v>818180</v>
          </cell>
          <cell r="R229">
            <v>0</v>
          </cell>
          <cell r="S229">
            <v>0</v>
          </cell>
        </row>
        <row r="230">
          <cell r="A230">
            <v>9301232</v>
          </cell>
          <cell r="B230" t="str">
            <v>Fosa, o.p.s.</v>
          </cell>
          <cell r="C230" t="str">
            <v>sociální rehabilitace</v>
          </cell>
          <cell r="D230" t="str">
            <v>Podporované zaměstnávání FORMIKA</v>
          </cell>
          <cell r="E230" t="str">
            <v>ÚV</v>
          </cell>
          <cell r="F230">
            <v>13.13</v>
          </cell>
          <cell r="G230">
            <v>521550</v>
          </cell>
          <cell r="H230">
            <v>521550</v>
          </cell>
          <cell r="I230">
            <v>6847951.5</v>
          </cell>
          <cell r="J230">
            <v>6006975</v>
          </cell>
          <cell r="K230">
            <v>6847951.5</v>
          </cell>
          <cell r="L230">
            <v>4805747</v>
          </cell>
          <cell r="M230">
            <v>6847951.5</v>
          </cell>
          <cell r="N230">
            <v>3904000</v>
          </cell>
          <cell r="O230">
            <v>1579000</v>
          </cell>
          <cell r="P230">
            <v>901000</v>
          </cell>
          <cell r="Q230">
            <v>1579972</v>
          </cell>
          <cell r="R230">
            <v>0</v>
          </cell>
          <cell r="S230">
            <v>0</v>
          </cell>
        </row>
        <row r="231">
          <cell r="A231">
            <v>9768600</v>
          </cell>
          <cell r="B231" t="str">
            <v>Fosa, o.p.s.</v>
          </cell>
          <cell r="C231" t="str">
            <v>osobní asistence</v>
          </cell>
          <cell r="D231" t="str">
            <v>Osobní asistence Osa</v>
          </cell>
          <cell r="E231" t="str">
            <v>H</v>
          </cell>
          <cell r="F231">
            <v>7346</v>
          </cell>
          <cell r="G231">
            <v>399</v>
          </cell>
          <cell r="H231">
            <v>399</v>
          </cell>
          <cell r="I231">
            <v>2931054</v>
          </cell>
          <cell r="J231">
            <v>1909960</v>
          </cell>
          <cell r="K231">
            <v>2269914</v>
          </cell>
          <cell r="L231">
            <v>1713368</v>
          </cell>
          <cell r="M231">
            <v>2269914</v>
          </cell>
          <cell r="N231">
            <v>1241000</v>
          </cell>
          <cell r="O231">
            <v>483000</v>
          </cell>
          <cell r="P231">
            <v>470000</v>
          </cell>
          <cell r="Q231">
            <v>483737</v>
          </cell>
          <cell r="R231">
            <v>514220</v>
          </cell>
          <cell r="S231">
            <v>0</v>
          </cell>
        </row>
        <row r="232">
          <cell r="A232">
            <v>5174148</v>
          </cell>
          <cell r="B232" t="str">
            <v>Gerontologické centrum</v>
          </cell>
          <cell r="C232" t="str">
            <v>sociální služby poskytované ve zdravotnických zařízeních lůžkové péče</v>
          </cell>
          <cell r="D232" t="str">
            <v>Gerontologické centrum</v>
          </cell>
          <cell r="E232" t="str">
            <v>L</v>
          </cell>
          <cell r="F232">
            <v>5</v>
          </cell>
          <cell r="G232">
            <v>358758</v>
          </cell>
          <cell r="H232">
            <v>412571.7</v>
          </cell>
          <cell r="I232">
            <v>2062858.5</v>
          </cell>
          <cell r="J232">
            <v>1209525</v>
          </cell>
          <cell r="K232">
            <v>1462858.5</v>
          </cell>
          <cell r="L232">
            <v>113510</v>
          </cell>
          <cell r="M232">
            <v>913000.77499999991</v>
          </cell>
          <cell r="N232">
            <v>113000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</row>
        <row r="233">
          <cell r="A233">
            <v>7786121</v>
          </cell>
          <cell r="B233" t="str">
            <v>Gerontologické centrum</v>
          </cell>
          <cell r="C233" t="str">
            <v>denní stacionáře</v>
          </cell>
          <cell r="D233" t="str">
            <v>Denní stacionář Gerontologického centra</v>
          </cell>
          <cell r="E233" t="str">
            <v>ÚV</v>
          </cell>
          <cell r="F233">
            <v>6.2</v>
          </cell>
          <cell r="G233">
            <v>478686</v>
          </cell>
          <cell r="H233">
            <v>478686</v>
          </cell>
          <cell r="I233">
            <v>2967853.2</v>
          </cell>
          <cell r="J233">
            <v>1234420</v>
          </cell>
          <cell r="K233">
            <v>1598893.2000000002</v>
          </cell>
          <cell r="L233">
            <v>937860</v>
          </cell>
          <cell r="M233">
            <v>285949.74000000022</v>
          </cell>
          <cell r="N233">
            <v>0</v>
          </cell>
          <cell r="O233">
            <v>0</v>
          </cell>
          <cell r="P233">
            <v>0</v>
          </cell>
          <cell r="Q233">
            <v>417574</v>
          </cell>
          <cell r="R233">
            <v>582563</v>
          </cell>
          <cell r="S233">
            <v>214000</v>
          </cell>
        </row>
        <row r="234">
          <cell r="A234">
            <v>9111293</v>
          </cell>
          <cell r="B234" t="str">
            <v>Gerontologické centrum</v>
          </cell>
          <cell r="C234" t="str">
            <v>osobní asistence</v>
          </cell>
          <cell r="D234" t="str">
            <v>Osobní asistence v Gerontologickém centru</v>
          </cell>
          <cell r="E234" t="str">
            <v>H</v>
          </cell>
          <cell r="F234">
            <v>5000</v>
          </cell>
          <cell r="G234">
            <v>399</v>
          </cell>
          <cell r="H234">
            <v>399</v>
          </cell>
          <cell r="I234">
            <v>1995000</v>
          </cell>
          <cell r="J234">
            <v>1300000</v>
          </cell>
          <cell r="K234">
            <v>1545000</v>
          </cell>
          <cell r="L234">
            <v>722424</v>
          </cell>
          <cell r="M234">
            <v>713692.79999999993</v>
          </cell>
          <cell r="N234">
            <v>304000</v>
          </cell>
          <cell r="O234">
            <v>164000</v>
          </cell>
          <cell r="P234">
            <v>245000</v>
          </cell>
          <cell r="Q234">
            <v>309611</v>
          </cell>
          <cell r="R234">
            <v>282213</v>
          </cell>
          <cell r="S234">
            <v>0</v>
          </cell>
        </row>
        <row r="235">
          <cell r="A235">
            <v>4470858</v>
          </cell>
          <cell r="B235" t="str">
            <v>Green Doors z.ú.</v>
          </cell>
          <cell r="C235" t="str">
            <v>odborné sociální poradenství</v>
          </cell>
          <cell r="D235" t="str">
            <v>Sociální poradna</v>
          </cell>
          <cell r="E235" t="str">
            <v>ÚV</v>
          </cell>
          <cell r="F235">
            <v>0.4</v>
          </cell>
          <cell r="G235">
            <v>522690</v>
          </cell>
          <cell r="H235">
            <v>522690</v>
          </cell>
          <cell r="I235">
            <v>209076</v>
          </cell>
          <cell r="J235">
            <v>183400</v>
          </cell>
          <cell r="K235">
            <v>209076</v>
          </cell>
          <cell r="L235">
            <v>200900</v>
          </cell>
          <cell r="M235">
            <v>209076</v>
          </cell>
          <cell r="N235">
            <v>119000</v>
          </cell>
          <cell r="O235">
            <v>51000</v>
          </cell>
          <cell r="P235">
            <v>39000</v>
          </cell>
          <cell r="Q235">
            <v>51500</v>
          </cell>
          <cell r="R235">
            <v>0</v>
          </cell>
          <cell r="S235">
            <v>0</v>
          </cell>
        </row>
        <row r="236">
          <cell r="A236">
            <v>5453074</v>
          </cell>
          <cell r="B236" t="str">
            <v>Green Doors z.ú.</v>
          </cell>
          <cell r="C236" t="str">
            <v>sociální rehabilitace</v>
          </cell>
          <cell r="D236" t="str">
            <v>Tréninková kavárna Café Na půl cesty</v>
          </cell>
          <cell r="E236" t="str">
            <v>ÚV</v>
          </cell>
          <cell r="F236">
            <v>8</v>
          </cell>
          <cell r="G236">
            <v>521550</v>
          </cell>
          <cell r="H236">
            <v>521550</v>
          </cell>
          <cell r="I236">
            <v>4172400</v>
          </cell>
          <cell r="J236">
            <v>3188317.4999999995</v>
          </cell>
          <cell r="K236">
            <v>4172400</v>
          </cell>
          <cell r="L236">
            <v>2199800</v>
          </cell>
          <cell r="M236">
            <v>3963780</v>
          </cell>
          <cell r="N236">
            <v>1865000</v>
          </cell>
          <cell r="O236">
            <v>635000</v>
          </cell>
          <cell r="P236">
            <v>334000</v>
          </cell>
          <cell r="Q236">
            <v>635500</v>
          </cell>
          <cell r="R236">
            <v>158000</v>
          </cell>
          <cell r="S236">
            <v>118000</v>
          </cell>
        </row>
        <row r="237">
          <cell r="A237">
            <v>5907117</v>
          </cell>
          <cell r="B237" t="str">
            <v>Green Doors z.ú.</v>
          </cell>
          <cell r="C237" t="str">
            <v>sociální rehabilitace</v>
          </cell>
          <cell r="D237" t="str">
            <v>Tréninková kavárna Klubu V.kolona</v>
          </cell>
          <cell r="E237" t="str">
            <v>ÚV</v>
          </cell>
          <cell r="F237">
            <v>6.3</v>
          </cell>
          <cell r="G237">
            <v>521550</v>
          </cell>
          <cell r="H237">
            <v>521550</v>
          </cell>
          <cell r="I237">
            <v>3285765</v>
          </cell>
          <cell r="J237">
            <v>2703367.5</v>
          </cell>
          <cell r="K237">
            <v>3285765</v>
          </cell>
          <cell r="L237">
            <v>2279000</v>
          </cell>
          <cell r="M237">
            <v>3121476.75</v>
          </cell>
          <cell r="N237">
            <v>1581000</v>
          </cell>
          <cell r="O237">
            <v>568000</v>
          </cell>
          <cell r="P237">
            <v>698000</v>
          </cell>
          <cell r="Q237">
            <v>568600</v>
          </cell>
          <cell r="R237">
            <v>156000</v>
          </cell>
          <cell r="S237">
            <v>117000</v>
          </cell>
        </row>
        <row r="238">
          <cell r="A238">
            <v>7210620</v>
          </cell>
          <cell r="B238" t="str">
            <v>Green Doors z.ú.</v>
          </cell>
          <cell r="C238" t="str">
            <v>sociální rehabilitace</v>
          </cell>
          <cell r="D238" t="str">
            <v>Tréninková restaurace Mlsná kavka</v>
          </cell>
          <cell r="E238" t="str">
            <v>ÚV</v>
          </cell>
          <cell r="F238">
            <v>4.5999999999999996</v>
          </cell>
          <cell r="G238">
            <v>521550</v>
          </cell>
          <cell r="H238">
            <v>521550</v>
          </cell>
          <cell r="I238">
            <v>2399130</v>
          </cell>
          <cell r="J238">
            <v>2104500</v>
          </cell>
          <cell r="K238">
            <v>2399130</v>
          </cell>
          <cell r="L238">
            <v>1798000</v>
          </cell>
          <cell r="M238">
            <v>2279173.5</v>
          </cell>
          <cell r="N238">
            <v>1231000</v>
          </cell>
          <cell r="O238">
            <v>489000</v>
          </cell>
          <cell r="P238">
            <v>559000</v>
          </cell>
          <cell r="Q238">
            <v>489600</v>
          </cell>
          <cell r="R238">
            <v>115000</v>
          </cell>
          <cell r="S238">
            <v>0</v>
          </cell>
        </row>
        <row r="239">
          <cell r="A239">
            <v>7931396</v>
          </cell>
          <cell r="B239" t="str">
            <v>Green Doors z.ú.</v>
          </cell>
          <cell r="C239" t="str">
            <v>sociální rehabilitace</v>
          </cell>
          <cell r="D239" t="str">
            <v>Začleňování na trh práce</v>
          </cell>
          <cell r="E239" t="str">
            <v>ÚV</v>
          </cell>
          <cell r="F239">
            <v>0.95</v>
          </cell>
          <cell r="G239">
            <v>521550</v>
          </cell>
          <cell r="H239">
            <v>521550</v>
          </cell>
          <cell r="I239">
            <v>495472.5</v>
          </cell>
          <cell r="J239">
            <v>434625</v>
          </cell>
          <cell r="K239">
            <v>495472.5</v>
          </cell>
          <cell r="L239">
            <v>260450</v>
          </cell>
          <cell r="M239">
            <v>495472.5</v>
          </cell>
          <cell r="N239">
            <v>260000</v>
          </cell>
          <cell r="O239">
            <v>142000</v>
          </cell>
          <cell r="P239">
            <v>0</v>
          </cell>
          <cell r="Q239">
            <v>142400</v>
          </cell>
          <cell r="R239">
            <v>0</v>
          </cell>
          <cell r="S239">
            <v>0</v>
          </cell>
        </row>
        <row r="240">
          <cell r="A240">
            <v>4751683</v>
          </cell>
          <cell r="B240" t="str">
            <v>Handicap centrum Srdce, o.p.s.</v>
          </cell>
          <cell r="C240" t="str">
            <v>týdenní stacionáře</v>
          </cell>
          <cell r="D240" t="str">
            <v>Týdenní stacionář Handicap centra Srdce</v>
          </cell>
          <cell r="E240" t="str">
            <v>L</v>
          </cell>
          <cell r="F240">
            <v>11</v>
          </cell>
          <cell r="G240">
            <v>421002</v>
          </cell>
          <cell r="H240">
            <v>421002</v>
          </cell>
          <cell r="I240">
            <v>4631022</v>
          </cell>
          <cell r="J240">
            <v>3138300</v>
          </cell>
          <cell r="K240">
            <v>3707022</v>
          </cell>
          <cell r="L240">
            <v>1206173</v>
          </cell>
          <cell r="M240">
            <v>3521670.9</v>
          </cell>
          <cell r="N240">
            <v>1206000</v>
          </cell>
          <cell r="O240">
            <v>500000</v>
          </cell>
          <cell r="P240">
            <v>0</v>
          </cell>
          <cell r="Q240">
            <v>500000</v>
          </cell>
          <cell r="R240">
            <v>70700</v>
          </cell>
          <cell r="S240">
            <v>53000</v>
          </cell>
        </row>
        <row r="241">
          <cell r="A241">
            <v>2091132</v>
          </cell>
          <cell r="B241" t="str">
            <v>HEWER, z.s.</v>
          </cell>
          <cell r="C241" t="str">
            <v>osobní asistence</v>
          </cell>
          <cell r="D241" t="str">
            <v>Osobní asistence pro Prahu</v>
          </cell>
          <cell r="E241" t="str">
            <v>H</v>
          </cell>
          <cell r="F241">
            <v>106000</v>
          </cell>
          <cell r="G241">
            <v>399</v>
          </cell>
          <cell r="H241">
            <v>399</v>
          </cell>
          <cell r="I241">
            <v>42294000</v>
          </cell>
          <cell r="J241">
            <v>27560000</v>
          </cell>
          <cell r="K241">
            <v>32754000</v>
          </cell>
          <cell r="L241">
            <v>19200000</v>
          </cell>
          <cell r="M241">
            <v>32754000</v>
          </cell>
          <cell r="N241">
            <v>17914000</v>
          </cell>
          <cell r="O241">
            <v>7300000</v>
          </cell>
          <cell r="P241">
            <v>1286000</v>
          </cell>
          <cell r="Q241">
            <v>7300000</v>
          </cell>
          <cell r="R241">
            <v>8706000</v>
          </cell>
          <cell r="S241">
            <v>4690000</v>
          </cell>
        </row>
        <row r="242">
          <cell r="A242">
            <v>2253794</v>
          </cell>
          <cell r="B242" t="str">
            <v>Horizont - centrum služeb pro seniory, středisko Diakonie a misie CČSH</v>
          </cell>
          <cell r="C242" t="str">
            <v>pečovatelská služba</v>
          </cell>
          <cell r="D242" t="str">
            <v>Horizont - pečovatelská služba</v>
          </cell>
          <cell r="E242" t="str">
            <v>ÚV</v>
          </cell>
          <cell r="F242">
            <v>3.1</v>
          </cell>
          <cell r="G242">
            <v>475608</v>
          </cell>
          <cell r="H242">
            <v>475608</v>
          </cell>
          <cell r="I242">
            <v>1474384.8</v>
          </cell>
          <cell r="J242">
            <v>1223565.2000000002</v>
          </cell>
          <cell r="K242">
            <v>1408384.8</v>
          </cell>
          <cell r="L242">
            <v>710000</v>
          </cell>
          <cell r="M242">
            <v>1337965.56</v>
          </cell>
          <cell r="N242">
            <v>676000</v>
          </cell>
          <cell r="O242">
            <v>140000</v>
          </cell>
          <cell r="P242">
            <v>34000</v>
          </cell>
          <cell r="Q242">
            <v>140000</v>
          </cell>
          <cell r="R242">
            <v>164000</v>
          </cell>
          <cell r="S242">
            <v>123000</v>
          </cell>
        </row>
        <row r="243">
          <cell r="A243">
            <v>4721158</v>
          </cell>
          <cell r="B243" t="str">
            <v>Horizont - centrum služeb pro seniory, středisko Diakonie a misie CČSH</v>
          </cell>
          <cell r="C243" t="str">
            <v>denní stacionáře</v>
          </cell>
          <cell r="D243" t="str">
            <v>Horizont - denní stacionář</v>
          </cell>
          <cell r="E243" t="str">
            <v>ÚV</v>
          </cell>
          <cell r="F243">
            <v>3.5</v>
          </cell>
          <cell r="G243">
            <v>478686</v>
          </cell>
          <cell r="H243">
            <v>478686</v>
          </cell>
          <cell r="I243">
            <v>1675401</v>
          </cell>
          <cell r="J243">
            <v>1125282</v>
          </cell>
          <cell r="K243">
            <v>1465401</v>
          </cell>
          <cell r="L243">
            <v>655000</v>
          </cell>
          <cell r="M243">
            <v>1465401</v>
          </cell>
          <cell r="N243">
            <v>655000</v>
          </cell>
          <cell r="O243">
            <v>195000</v>
          </cell>
          <cell r="P243">
            <v>0</v>
          </cell>
          <cell r="Q243">
            <v>195000</v>
          </cell>
          <cell r="R243">
            <v>220000</v>
          </cell>
          <cell r="S243">
            <v>165000</v>
          </cell>
        </row>
        <row r="244">
          <cell r="A244">
            <v>5094785</v>
          </cell>
          <cell r="B244" t="str">
            <v>Hornomlýnská, o.p.s.</v>
          </cell>
          <cell r="C244" t="str">
            <v>osobní asistence</v>
          </cell>
          <cell r="D244" t="str">
            <v>Centrum Filipovka - Osobní asistence pro děti se zdravotním postižením</v>
          </cell>
          <cell r="E244" t="str">
            <v>H</v>
          </cell>
          <cell r="F244">
            <v>12000</v>
          </cell>
          <cell r="G244">
            <v>399</v>
          </cell>
          <cell r="H244">
            <v>399</v>
          </cell>
          <cell r="I244">
            <v>4788000</v>
          </cell>
          <cell r="J244">
            <v>3120000</v>
          </cell>
          <cell r="K244">
            <v>3708000</v>
          </cell>
          <cell r="L244">
            <v>2353613</v>
          </cell>
          <cell r="M244">
            <v>3708000</v>
          </cell>
          <cell r="N244">
            <v>2028000</v>
          </cell>
          <cell r="O244">
            <v>468000</v>
          </cell>
          <cell r="P244">
            <v>325000</v>
          </cell>
          <cell r="Q244">
            <v>468500</v>
          </cell>
          <cell r="R244">
            <v>627637</v>
          </cell>
          <cell r="S244">
            <v>470000</v>
          </cell>
        </row>
        <row r="245">
          <cell r="A245">
            <v>9897719</v>
          </cell>
          <cell r="B245" t="str">
            <v>Hornomlýnská, o.p.s.</v>
          </cell>
          <cell r="C245" t="str">
            <v>odlehčovací služby</v>
          </cell>
          <cell r="D245" t="str">
            <v>Centrum Filipovka - Odlehčovací služba pro děti se zdravotním postižením</v>
          </cell>
          <cell r="E245" t="str">
            <v>ÚV</v>
          </cell>
          <cell r="F245">
            <v>3.8</v>
          </cell>
          <cell r="G245">
            <v>480624</v>
          </cell>
          <cell r="H245">
            <v>480624</v>
          </cell>
          <cell r="I245">
            <v>1826371.2</v>
          </cell>
          <cell r="J245">
            <v>1357739.7454789015</v>
          </cell>
          <cell r="K245">
            <v>1582030.9454789015</v>
          </cell>
          <cell r="L245">
            <v>1210449</v>
          </cell>
          <cell r="M245">
            <v>1582030.9454789015</v>
          </cell>
          <cell r="N245">
            <v>882000</v>
          </cell>
          <cell r="O245">
            <v>331000</v>
          </cell>
          <cell r="P245">
            <v>328000</v>
          </cell>
          <cell r="Q245">
            <v>331000</v>
          </cell>
          <cell r="R245">
            <v>307098</v>
          </cell>
          <cell r="S245">
            <v>30000</v>
          </cell>
        </row>
        <row r="246">
          <cell r="A246">
            <v>5486809</v>
          </cell>
          <cell r="B246" t="str">
            <v>Husitské centrum o. p. s.</v>
          </cell>
          <cell r="C246" t="str">
            <v>nízkoprahová zařízení pro děti a mládež</v>
          </cell>
          <cell r="D246" t="str">
            <v>Nízkoprahový klub Husita</v>
          </cell>
          <cell r="E246" t="str">
            <v>ÚV</v>
          </cell>
          <cell r="F246">
            <v>4.54</v>
          </cell>
          <cell r="G246">
            <v>528504</v>
          </cell>
          <cell r="H246">
            <v>528504</v>
          </cell>
          <cell r="I246">
            <v>2399408.16</v>
          </cell>
          <cell r="J246">
            <v>2104744</v>
          </cell>
          <cell r="K246">
            <v>2399408.16</v>
          </cell>
          <cell r="L246">
            <v>699488</v>
          </cell>
          <cell r="M246">
            <v>2399408.16</v>
          </cell>
          <cell r="N246">
            <v>699000</v>
          </cell>
          <cell r="O246">
            <v>207000</v>
          </cell>
          <cell r="P246">
            <v>0</v>
          </cell>
          <cell r="Q246">
            <v>207200</v>
          </cell>
          <cell r="R246">
            <v>0</v>
          </cell>
          <cell r="S246">
            <v>0</v>
          </cell>
        </row>
        <row r="247">
          <cell r="A247">
            <v>6141389</v>
          </cell>
          <cell r="B247" t="str">
            <v>InBáze, z. s.</v>
          </cell>
          <cell r="C247" t="str">
            <v>sociálně aktivizační služby pro rodiny s dětmi</v>
          </cell>
          <cell r="D247" t="str">
            <v>InBáze, z. s. - Sociálně aktivizační služby pro rodiny migrantů s dětmi žijícími v hl. m. Praze</v>
          </cell>
          <cell r="E247" t="str">
            <v>ÚV</v>
          </cell>
          <cell r="F247">
            <v>2</v>
          </cell>
          <cell r="G247">
            <v>520068</v>
          </cell>
          <cell r="H247">
            <v>520068</v>
          </cell>
          <cell r="I247">
            <v>1040136</v>
          </cell>
          <cell r="J247">
            <v>912400</v>
          </cell>
          <cell r="K247">
            <v>1040136</v>
          </cell>
          <cell r="L247">
            <v>578594</v>
          </cell>
          <cell r="M247">
            <v>1040136</v>
          </cell>
          <cell r="N247">
            <v>578000</v>
          </cell>
          <cell r="O247">
            <v>311000</v>
          </cell>
          <cell r="P247">
            <v>0</v>
          </cell>
          <cell r="Q247">
            <v>311157</v>
          </cell>
          <cell r="R247">
            <v>380040</v>
          </cell>
          <cell r="S247">
            <v>113000</v>
          </cell>
        </row>
        <row r="248">
          <cell r="A248">
            <v>7998175</v>
          </cell>
          <cell r="B248" t="str">
            <v>InBáze, z. s.</v>
          </cell>
          <cell r="C248" t="str">
            <v>odborné sociální poradenství</v>
          </cell>
          <cell r="D248" t="str">
            <v>InBáze, z. s. - Odborné sociální poradenství</v>
          </cell>
          <cell r="E248" t="str">
            <v>ÚV</v>
          </cell>
          <cell r="F248">
            <v>2.8</v>
          </cell>
          <cell r="G248">
            <v>522690</v>
          </cell>
          <cell r="H248">
            <v>522690</v>
          </cell>
          <cell r="I248">
            <v>1463532</v>
          </cell>
          <cell r="J248">
            <v>1283800</v>
          </cell>
          <cell r="K248">
            <v>1463532</v>
          </cell>
          <cell r="L248">
            <v>774862</v>
          </cell>
          <cell r="M248">
            <v>1463532</v>
          </cell>
          <cell r="N248">
            <v>774000</v>
          </cell>
          <cell r="O248">
            <v>436000</v>
          </cell>
          <cell r="P248">
            <v>0</v>
          </cell>
          <cell r="Q248">
            <v>436904</v>
          </cell>
          <cell r="R248">
            <v>511075</v>
          </cell>
          <cell r="S248">
            <v>190000</v>
          </cell>
        </row>
        <row r="249">
          <cell r="A249">
            <v>3122440</v>
          </cell>
          <cell r="B249" t="str">
            <v>Integrační centrum ZAHRADA v Praze 3</v>
          </cell>
          <cell r="C249" t="str">
            <v>denní stacionáře</v>
          </cell>
          <cell r="D249" t="str">
            <v>Integrační centrum Zahrada v Praze 3</v>
          </cell>
          <cell r="E249" t="str">
            <v>ÚV</v>
          </cell>
          <cell r="F249">
            <v>32.299999999999997</v>
          </cell>
          <cell r="G249">
            <v>478686</v>
          </cell>
          <cell r="H249">
            <v>526554.6</v>
          </cell>
          <cell r="I249">
            <v>17007713.579999998</v>
          </cell>
          <cell r="J249">
            <v>14729083.530000001</v>
          </cell>
          <cell r="K249">
            <v>16828373.579999998</v>
          </cell>
          <cell r="L249">
            <v>1885000</v>
          </cell>
          <cell r="M249">
            <v>12216473.579999998</v>
          </cell>
          <cell r="N249">
            <v>1885000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</row>
        <row r="250">
          <cell r="A250">
            <v>5177352</v>
          </cell>
          <cell r="B250" t="str">
            <v>Integrované centrum pro osoby se zdravotním postižením Horní Poustevna</v>
          </cell>
          <cell r="C250" t="str">
            <v>podpora samostatného bydlení</v>
          </cell>
          <cell r="D250" t="str">
            <v>Integrované centrum pro osoby se zdravotním postižením Horní Poustevna</v>
          </cell>
          <cell r="E250" t="str">
            <v>ÚV</v>
          </cell>
          <cell r="F250">
            <v>1.31</v>
          </cell>
          <cell r="G250">
            <v>506616</v>
          </cell>
          <cell r="H250">
            <v>506616</v>
          </cell>
          <cell r="I250">
            <v>663666.96000000008</v>
          </cell>
          <cell r="J250">
            <v>540274.46511627908</v>
          </cell>
          <cell r="K250">
            <v>621777.42511627916</v>
          </cell>
          <cell r="L250">
            <v>440000</v>
          </cell>
          <cell r="M250">
            <v>225777.42511627916</v>
          </cell>
          <cell r="N250">
            <v>144000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</row>
        <row r="251">
          <cell r="A251">
            <v>5307483</v>
          </cell>
          <cell r="B251" t="str">
            <v>Integrované centrum pro osoby se zdravotním postižením Horní Poustevna</v>
          </cell>
          <cell r="C251" t="str">
            <v>domovy pro osoby se zdravotním postižením</v>
          </cell>
          <cell r="D251" t="str">
            <v>Integrované centrum pro osoby se zdravotním postižením Horní Poustevna</v>
          </cell>
          <cell r="E251" t="str">
            <v>L</v>
          </cell>
          <cell r="F251">
            <v>90</v>
          </cell>
          <cell r="G251">
            <v>473556</v>
          </cell>
          <cell r="H251">
            <v>544589.4</v>
          </cell>
          <cell r="I251">
            <v>49013046</v>
          </cell>
          <cell r="J251">
            <v>26217900</v>
          </cell>
          <cell r="K251">
            <v>32237046</v>
          </cell>
          <cell r="L251">
            <v>7500000</v>
          </cell>
          <cell r="M251">
            <v>13215046</v>
          </cell>
          <cell r="N251">
            <v>7195000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</row>
        <row r="252">
          <cell r="A252">
            <v>6556217</v>
          </cell>
          <cell r="B252" t="str">
            <v>Integrované centrum pro osoby se zdravotním postižením Horní Poustevna</v>
          </cell>
          <cell r="C252" t="str">
            <v>chráněné bydlení</v>
          </cell>
          <cell r="D252" t="str">
            <v>Integrované centrum pro osoby se zdravotním postižením Horní Poustevna</v>
          </cell>
          <cell r="E252" t="str">
            <v>L</v>
          </cell>
          <cell r="F252">
            <v>20</v>
          </cell>
          <cell r="G252">
            <v>342000</v>
          </cell>
          <cell r="H252">
            <v>342000</v>
          </cell>
          <cell r="I252">
            <v>6840000</v>
          </cell>
          <cell r="J252">
            <v>5040000</v>
          </cell>
          <cell r="K252">
            <v>5880000</v>
          </cell>
          <cell r="L252">
            <v>2100000</v>
          </cell>
          <cell r="M252">
            <v>3084000</v>
          </cell>
          <cell r="N252">
            <v>2100000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</row>
        <row r="253">
          <cell r="A253">
            <v>9980976</v>
          </cell>
          <cell r="B253" t="str">
            <v>Integrované centrum pro osoby se zdravotním postižením Horní Poustevna</v>
          </cell>
          <cell r="C253" t="str">
            <v>sociálně terapeutické dílny</v>
          </cell>
          <cell r="D253" t="str">
            <v>Integrované centrum pro osoby se zdravotním postižením Horní Poustevna - Dílna u Markétky</v>
          </cell>
          <cell r="E253" t="str">
            <v>ÚV</v>
          </cell>
          <cell r="F253">
            <v>5.8</v>
          </cell>
          <cell r="G253">
            <v>491112</v>
          </cell>
          <cell r="H253">
            <v>491112</v>
          </cell>
          <cell r="I253">
            <v>2848449.6</v>
          </cell>
          <cell r="J253">
            <v>2498640</v>
          </cell>
          <cell r="K253">
            <v>2848449.6</v>
          </cell>
          <cell r="L253">
            <v>1000000</v>
          </cell>
          <cell r="M253">
            <v>930449.60000000009</v>
          </cell>
          <cell r="N253">
            <v>580000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</row>
        <row r="254">
          <cell r="A254">
            <v>1356928</v>
          </cell>
          <cell r="B254" t="str">
            <v>INTERNA Co, spol. s r.o.</v>
          </cell>
          <cell r="C254" t="str">
            <v>sociální služby poskytované ve zdravotnických zařízeních lůžkové péče</v>
          </cell>
          <cell r="D254" t="str">
            <v>INTERNA Co., spol. s r.o.</v>
          </cell>
          <cell r="E254" t="str">
            <v>L</v>
          </cell>
          <cell r="F254">
            <v>20</v>
          </cell>
          <cell r="G254">
            <v>358758</v>
          </cell>
          <cell r="H254">
            <v>358758</v>
          </cell>
          <cell r="I254">
            <v>7175160</v>
          </cell>
          <cell r="J254">
            <v>3894000</v>
          </cell>
          <cell r="K254">
            <v>4775160</v>
          </cell>
          <cell r="L254">
            <v>1654799</v>
          </cell>
          <cell r="M254">
            <v>4536402</v>
          </cell>
          <cell r="N254">
            <v>1654000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</row>
        <row r="255">
          <cell r="A255">
            <v>1986693</v>
          </cell>
          <cell r="B255" t="str">
            <v>JAHODA, o.p.s.</v>
          </cell>
          <cell r="C255" t="str">
            <v>nízkoprahová zařízení pro děti a mládež</v>
          </cell>
          <cell r="D255" t="str">
            <v>Nízkoprahový klub Jahoda</v>
          </cell>
          <cell r="E255" t="str">
            <v>ÚV</v>
          </cell>
          <cell r="F255">
            <v>3</v>
          </cell>
          <cell r="G255">
            <v>528504</v>
          </cell>
          <cell r="H255">
            <v>528504</v>
          </cell>
          <cell r="I255">
            <v>1585512</v>
          </cell>
          <cell r="J255">
            <v>1390800</v>
          </cell>
          <cell r="K255">
            <v>1585512</v>
          </cell>
          <cell r="L255">
            <v>910000</v>
          </cell>
          <cell r="M255">
            <v>1506236.4</v>
          </cell>
          <cell r="N255">
            <v>813000</v>
          </cell>
          <cell r="O255">
            <v>438000</v>
          </cell>
          <cell r="P255">
            <v>97000</v>
          </cell>
          <cell r="Q255">
            <v>495000</v>
          </cell>
          <cell r="R255">
            <v>197725</v>
          </cell>
          <cell r="S255">
            <v>118000</v>
          </cell>
        </row>
        <row r="256">
          <cell r="A256">
            <v>4163039</v>
          </cell>
          <cell r="B256" t="str">
            <v>JAHODA, o.p.s.</v>
          </cell>
          <cell r="C256" t="str">
            <v>nízkoprahová zařízení pro děti a mládež</v>
          </cell>
          <cell r="D256" t="str">
            <v>Nízkoprahový klub Džagoda</v>
          </cell>
          <cell r="E256" t="str">
            <v>ÚV</v>
          </cell>
          <cell r="F256">
            <v>3</v>
          </cell>
          <cell r="G256">
            <v>528504</v>
          </cell>
          <cell r="H256">
            <v>528504</v>
          </cell>
          <cell r="I256">
            <v>1585512</v>
          </cell>
          <cell r="J256">
            <v>1390800</v>
          </cell>
          <cell r="K256">
            <v>1585512</v>
          </cell>
          <cell r="L256">
            <v>984000</v>
          </cell>
          <cell r="M256">
            <v>1506236.4</v>
          </cell>
          <cell r="N256">
            <v>813000</v>
          </cell>
          <cell r="O256">
            <v>438000</v>
          </cell>
          <cell r="P256">
            <v>171000</v>
          </cell>
          <cell r="Q256">
            <v>523000</v>
          </cell>
          <cell r="R256">
            <v>199450</v>
          </cell>
          <cell r="S256">
            <v>63000</v>
          </cell>
        </row>
        <row r="257">
          <cell r="A257">
            <v>9547898</v>
          </cell>
          <cell r="B257" t="str">
            <v>JAHODA, o.p.s.</v>
          </cell>
          <cell r="C257" t="str">
            <v>terénní programy</v>
          </cell>
          <cell r="D257" t="str">
            <v>Terén Jahoda</v>
          </cell>
          <cell r="E257" t="str">
            <v>ÚV</v>
          </cell>
          <cell r="F257">
            <v>3.3</v>
          </cell>
          <cell r="G257">
            <v>519612</v>
          </cell>
          <cell r="H257">
            <v>519612</v>
          </cell>
          <cell r="I257">
            <v>1714719.5999999999</v>
          </cell>
          <cell r="J257">
            <v>1504140</v>
          </cell>
          <cell r="K257">
            <v>1714719.5999999999</v>
          </cell>
          <cell r="L257">
            <v>909000</v>
          </cell>
          <cell r="M257">
            <v>1628983.6199999999</v>
          </cell>
          <cell r="N257">
            <v>879000</v>
          </cell>
          <cell r="O257">
            <v>473000</v>
          </cell>
          <cell r="P257">
            <v>30000</v>
          </cell>
          <cell r="Q257">
            <v>475500</v>
          </cell>
          <cell r="R257">
            <v>198700</v>
          </cell>
          <cell r="S257">
            <v>149000</v>
          </cell>
        </row>
        <row r="258">
          <cell r="A258">
            <v>1758052</v>
          </cell>
          <cell r="B258" t="str">
            <v>Jedličkův ústav a Mateřská škola a Základní škola a Střední škola</v>
          </cell>
          <cell r="C258" t="str">
            <v>týdenní stacionáře</v>
          </cell>
          <cell r="D258" t="str">
            <v>Jedličkův ústav - týdenní stacionář</v>
          </cell>
          <cell r="E258" t="str">
            <v>L</v>
          </cell>
          <cell r="F258">
            <v>94</v>
          </cell>
          <cell r="G258">
            <v>421002</v>
          </cell>
          <cell r="H258">
            <v>547302.6</v>
          </cell>
          <cell r="I258">
            <v>51446444.399999999</v>
          </cell>
          <cell r="J258">
            <v>37232460</v>
          </cell>
          <cell r="K258">
            <v>43550444.399999999</v>
          </cell>
          <cell r="L258">
            <v>20610000</v>
          </cell>
          <cell r="M258">
            <v>17571453.379999999</v>
          </cell>
          <cell r="N258">
            <v>11569000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</row>
        <row r="259">
          <cell r="A259">
            <v>7519167</v>
          </cell>
          <cell r="B259" t="str">
            <v>Jedličkův ústav a Mateřská škola a Základní škola a Střední škola</v>
          </cell>
          <cell r="C259" t="str">
            <v>denní stacionáře</v>
          </cell>
          <cell r="D259" t="str">
            <v>Jedličkův ústav - denní stacionář</v>
          </cell>
          <cell r="E259" t="str">
            <v>ÚV</v>
          </cell>
          <cell r="F259">
            <v>45</v>
          </cell>
          <cell r="G259">
            <v>478686</v>
          </cell>
          <cell r="H259">
            <v>526554.6</v>
          </cell>
          <cell r="I259">
            <v>23694957</v>
          </cell>
          <cell r="J259">
            <v>18881825.51020408</v>
          </cell>
          <cell r="K259">
            <v>21791732.51020408</v>
          </cell>
          <cell r="L259">
            <v>6000000</v>
          </cell>
          <cell r="M259">
            <v>10944454.684693875</v>
          </cell>
          <cell r="N259">
            <v>6000000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</row>
        <row r="260">
          <cell r="A260">
            <v>4280079</v>
          </cell>
          <cell r="B260" t="str">
            <v>Jihoměstská sociální a.s.</v>
          </cell>
          <cell r="C260" t="str">
            <v>domovy pro seniory</v>
          </cell>
          <cell r="D260" t="str">
            <v>Domov pro seniory Jižní Město</v>
          </cell>
          <cell r="E260" t="str">
            <v>L</v>
          </cell>
          <cell r="F260">
            <v>50</v>
          </cell>
          <cell r="G260">
            <v>421002</v>
          </cell>
          <cell r="H260">
            <v>421002</v>
          </cell>
          <cell r="I260">
            <v>21050100</v>
          </cell>
          <cell r="J260">
            <v>9765000</v>
          </cell>
          <cell r="K260">
            <v>12350100</v>
          </cell>
          <cell r="L260">
            <v>2700000</v>
          </cell>
          <cell r="M260">
            <v>7925100</v>
          </cell>
          <cell r="N260">
            <v>2700000</v>
          </cell>
          <cell r="O260">
            <v>800000</v>
          </cell>
          <cell r="P260">
            <v>0</v>
          </cell>
          <cell r="Q260">
            <v>800000</v>
          </cell>
          <cell r="R260">
            <v>880000</v>
          </cell>
          <cell r="S260">
            <v>660000</v>
          </cell>
        </row>
        <row r="261">
          <cell r="A261">
            <v>5145962</v>
          </cell>
          <cell r="B261" t="str">
            <v>Jihoměstská sociální a.s.</v>
          </cell>
          <cell r="C261" t="str">
            <v>pečovatelská služba</v>
          </cell>
          <cell r="D261" t="str">
            <v>pečovatelská služba</v>
          </cell>
          <cell r="E261" t="str">
            <v>ÚV</v>
          </cell>
          <cell r="F261">
            <v>41.5</v>
          </cell>
          <cell r="G261">
            <v>475608</v>
          </cell>
          <cell r="H261">
            <v>475608</v>
          </cell>
          <cell r="I261">
            <v>19737732</v>
          </cell>
          <cell r="J261">
            <v>15529311.370308036</v>
          </cell>
          <cell r="K261">
            <v>17953243.370308034</v>
          </cell>
          <cell r="L261">
            <v>4500000</v>
          </cell>
          <cell r="M261">
            <v>17055581.201792631</v>
          </cell>
          <cell r="N261">
            <v>4500000</v>
          </cell>
          <cell r="O261">
            <v>1000000</v>
          </cell>
          <cell r="P261">
            <v>0</v>
          </cell>
          <cell r="Q261">
            <v>1000000</v>
          </cell>
          <cell r="R261">
            <v>900000</v>
          </cell>
          <cell r="S261">
            <v>675000</v>
          </cell>
        </row>
        <row r="262">
          <cell r="A262">
            <v>6944607</v>
          </cell>
          <cell r="B262" t="str">
            <v>Jihoměstská sociální a.s.</v>
          </cell>
          <cell r="C262" t="str">
            <v>odlehčovací služby</v>
          </cell>
          <cell r="D262" t="str">
            <v>Ošetřovatelské centrum</v>
          </cell>
          <cell r="E262" t="str">
            <v>L</v>
          </cell>
          <cell r="F262">
            <v>39</v>
          </cell>
          <cell r="G262">
            <v>421002</v>
          </cell>
          <cell r="H262">
            <v>421002</v>
          </cell>
          <cell r="I262">
            <v>16419078</v>
          </cell>
          <cell r="J262">
            <v>9722700</v>
          </cell>
          <cell r="K262">
            <v>11739078</v>
          </cell>
          <cell r="L262">
            <v>2280000</v>
          </cell>
          <cell r="M262">
            <v>11739078</v>
          </cell>
          <cell r="N262">
            <v>2280000</v>
          </cell>
          <cell r="O262">
            <v>1500000</v>
          </cell>
          <cell r="P262">
            <v>0</v>
          </cell>
          <cell r="Q262">
            <v>1500000</v>
          </cell>
          <cell r="R262">
            <v>720000</v>
          </cell>
          <cell r="S262">
            <v>540000</v>
          </cell>
        </row>
        <row r="263">
          <cell r="A263">
            <v>2827230</v>
          </cell>
          <cell r="B263" t="str">
            <v>K srdci klíč, o. p. s.</v>
          </cell>
          <cell r="C263" t="str">
            <v>nízkoprahová denní centra</v>
          </cell>
          <cell r="D263" t="str">
            <v>Nízkoprahové denní centrum v Praze 6</v>
          </cell>
          <cell r="E263" t="str">
            <v>ÚV</v>
          </cell>
          <cell r="F263">
            <v>0</v>
          </cell>
          <cell r="G263">
            <v>494988</v>
          </cell>
          <cell r="H263">
            <v>494988</v>
          </cell>
          <cell r="I263">
            <v>0</v>
          </cell>
          <cell r="J263">
            <v>0</v>
          </cell>
          <cell r="K263">
            <v>0</v>
          </cell>
          <cell r="L263">
            <v>1724154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</row>
        <row r="264">
          <cell r="A264">
            <v>5748930</v>
          </cell>
          <cell r="B264" t="str">
            <v>K srdci klíč, o. p. s.</v>
          </cell>
          <cell r="C264" t="str">
            <v>azylové domy</v>
          </cell>
          <cell r="D264" t="str">
            <v>Azylový dům pro muže v Praze</v>
          </cell>
          <cell r="E264" t="str">
            <v>L</v>
          </cell>
          <cell r="F264">
            <v>26</v>
          </cell>
          <cell r="G264">
            <v>107616</v>
          </cell>
          <cell r="H264">
            <v>107616</v>
          </cell>
          <cell r="I264">
            <v>2798016</v>
          </cell>
          <cell r="J264">
            <v>2454400</v>
          </cell>
          <cell r="K264">
            <v>2798016</v>
          </cell>
          <cell r="L264">
            <v>2748581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</row>
        <row r="265">
          <cell r="A265">
            <v>3565313</v>
          </cell>
          <cell r="B265" t="str">
            <v>Klub občanů bezbariérového domu Vondroušova, z.s.</v>
          </cell>
          <cell r="C265" t="str">
            <v>osobní asistence</v>
          </cell>
          <cell r="D265" t="str">
            <v>osobní asistence</v>
          </cell>
          <cell r="E265" t="str">
            <v>H</v>
          </cell>
          <cell r="F265">
            <v>8760</v>
          </cell>
          <cell r="G265">
            <v>399</v>
          </cell>
          <cell r="H265">
            <v>399</v>
          </cell>
          <cell r="I265">
            <v>3495240</v>
          </cell>
          <cell r="J265">
            <v>2277600</v>
          </cell>
          <cell r="K265">
            <v>2706840</v>
          </cell>
          <cell r="L265">
            <v>500000</v>
          </cell>
          <cell r="M265">
            <v>2571498</v>
          </cell>
          <cell r="N265">
            <v>500000</v>
          </cell>
          <cell r="O265">
            <v>500000</v>
          </cell>
          <cell r="P265">
            <v>0</v>
          </cell>
          <cell r="Q265">
            <v>500000</v>
          </cell>
          <cell r="R265">
            <v>0</v>
          </cell>
          <cell r="S265">
            <v>0</v>
          </cell>
        </row>
        <row r="266">
          <cell r="A266">
            <v>8323464</v>
          </cell>
          <cell r="B266" t="str">
            <v>Klub vozíčkářů Petýrkova, o.p.s.</v>
          </cell>
          <cell r="C266" t="str">
            <v>osobní asistence</v>
          </cell>
          <cell r="D266" t="str">
            <v>Osobní asistence</v>
          </cell>
          <cell r="E266" t="str">
            <v>H</v>
          </cell>
          <cell r="F266">
            <v>6000</v>
          </cell>
          <cell r="G266">
            <v>399</v>
          </cell>
          <cell r="H266">
            <v>399</v>
          </cell>
          <cell r="I266">
            <v>2394000</v>
          </cell>
          <cell r="J266">
            <v>1560000</v>
          </cell>
          <cell r="K266">
            <v>1854000</v>
          </cell>
          <cell r="L266">
            <v>1100000</v>
          </cell>
          <cell r="M266">
            <v>1854000</v>
          </cell>
          <cell r="N266">
            <v>1014000</v>
          </cell>
          <cell r="O266">
            <v>380000</v>
          </cell>
          <cell r="P266">
            <v>86000</v>
          </cell>
          <cell r="Q266">
            <v>380000</v>
          </cell>
          <cell r="R266">
            <v>114260</v>
          </cell>
          <cell r="S266">
            <v>85000</v>
          </cell>
        </row>
        <row r="267">
          <cell r="A267">
            <v>3336111</v>
          </cell>
          <cell r="B267" t="str">
            <v>Kolpingova rodina Praha 8</v>
          </cell>
          <cell r="C267" t="str">
            <v>sociálně aktivizační služby pro rodiny s dětmi</v>
          </cell>
          <cell r="D267" t="str">
            <v>Kolpingův dům-SAS pro matky s dětmi v tréninkových bytech</v>
          </cell>
          <cell r="E267" t="str">
            <v>ÚV</v>
          </cell>
          <cell r="F267">
            <v>0.9</v>
          </cell>
          <cell r="G267">
            <v>520068</v>
          </cell>
          <cell r="H267">
            <v>520068</v>
          </cell>
          <cell r="I267">
            <v>468061.2</v>
          </cell>
          <cell r="J267">
            <v>410580</v>
          </cell>
          <cell r="K267">
            <v>468061.2</v>
          </cell>
          <cell r="L267">
            <v>326000</v>
          </cell>
          <cell r="M267">
            <v>468061.2</v>
          </cell>
          <cell r="N267">
            <v>266000</v>
          </cell>
          <cell r="O267">
            <v>98000</v>
          </cell>
          <cell r="P267">
            <v>60000</v>
          </cell>
          <cell r="Q267">
            <v>98000</v>
          </cell>
          <cell r="R267">
            <v>210000</v>
          </cell>
          <cell r="S267">
            <v>33000</v>
          </cell>
        </row>
        <row r="268">
          <cell r="A268">
            <v>4291112</v>
          </cell>
          <cell r="B268" t="str">
            <v>Kolpingova rodina Praha 8</v>
          </cell>
          <cell r="C268" t="str">
            <v>azylové domy</v>
          </cell>
          <cell r="D268" t="str">
            <v>Kolpingův dům - azyl pro matky s dětmi</v>
          </cell>
          <cell r="E268" t="str">
            <v>L</v>
          </cell>
          <cell r="F268">
            <v>22</v>
          </cell>
          <cell r="G268">
            <v>149454</v>
          </cell>
          <cell r="H268">
            <v>149454</v>
          </cell>
          <cell r="I268">
            <v>3287988</v>
          </cell>
          <cell r="J268">
            <v>2884200</v>
          </cell>
          <cell r="K268">
            <v>3287988</v>
          </cell>
          <cell r="L268">
            <v>1600000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604000</v>
          </cell>
          <cell r="R268">
            <v>220000</v>
          </cell>
          <cell r="S268">
            <v>0</v>
          </cell>
        </row>
        <row r="269">
          <cell r="A269">
            <v>5212112</v>
          </cell>
          <cell r="B269" t="str">
            <v>Kolpingova rodina Praha 8</v>
          </cell>
          <cell r="C269" t="str">
            <v>krizová pomoc</v>
          </cell>
          <cell r="D269" t="str">
            <v>Kolpingův dům - krizová pomoc</v>
          </cell>
          <cell r="E269" t="str">
            <v>L</v>
          </cell>
          <cell r="F269">
            <v>6</v>
          </cell>
          <cell r="G269">
            <v>289446</v>
          </cell>
          <cell r="H269">
            <v>289446</v>
          </cell>
          <cell r="I269">
            <v>1736676</v>
          </cell>
          <cell r="J269">
            <v>1523400</v>
          </cell>
          <cell r="K269">
            <v>1736676</v>
          </cell>
          <cell r="L269">
            <v>569000</v>
          </cell>
          <cell r="M269">
            <v>1649842.2</v>
          </cell>
          <cell r="N269">
            <v>569000</v>
          </cell>
          <cell r="O269">
            <v>297000</v>
          </cell>
          <cell r="P269">
            <v>0</v>
          </cell>
          <cell r="Q269">
            <v>297000</v>
          </cell>
          <cell r="R269">
            <v>188000</v>
          </cell>
          <cell r="S269">
            <v>141000</v>
          </cell>
        </row>
        <row r="270">
          <cell r="A270">
            <v>4086998</v>
          </cell>
          <cell r="B270" t="str">
            <v>LATA - programy pro mládež a rodinu, z.ú.</v>
          </cell>
          <cell r="C270" t="str">
            <v>sociálně aktivizační služby pro rodiny s dětmi</v>
          </cell>
          <cell r="D270" t="str">
            <v>Podpůrná individuální práce s rodinou</v>
          </cell>
          <cell r="E270" t="str">
            <v>ÚV</v>
          </cell>
          <cell r="F270">
            <v>1</v>
          </cell>
          <cell r="G270">
            <v>520068</v>
          </cell>
          <cell r="H270">
            <v>520068</v>
          </cell>
          <cell r="I270">
            <v>520068</v>
          </cell>
          <cell r="J270">
            <v>456200</v>
          </cell>
          <cell r="K270">
            <v>520068</v>
          </cell>
          <cell r="L270">
            <v>203900</v>
          </cell>
          <cell r="M270">
            <v>494064.6</v>
          </cell>
          <cell r="N270">
            <v>203000</v>
          </cell>
          <cell r="O270">
            <v>104000</v>
          </cell>
          <cell r="P270">
            <v>0</v>
          </cell>
          <cell r="Q270">
            <v>104300</v>
          </cell>
          <cell r="R270">
            <v>73332</v>
          </cell>
          <cell r="S270">
            <v>54000</v>
          </cell>
        </row>
        <row r="271">
          <cell r="A271">
            <v>7589278</v>
          </cell>
          <cell r="B271" t="str">
            <v>Léčebna dlouhodobě nemocných</v>
          </cell>
          <cell r="C271" t="str">
            <v>sociální služby poskytované ve zdravotnických zařízeních lůžkové péče</v>
          </cell>
          <cell r="D271" t="str">
            <v>Léčebna dlouhodobě nemocných</v>
          </cell>
          <cell r="E271" t="str">
            <v>L</v>
          </cell>
          <cell r="F271">
            <v>6</v>
          </cell>
          <cell r="G271">
            <v>358758</v>
          </cell>
          <cell r="H271">
            <v>394633.8</v>
          </cell>
          <cell r="I271">
            <v>2367802.7999999998</v>
          </cell>
          <cell r="J271">
            <v>1357020</v>
          </cell>
          <cell r="K271">
            <v>1647802.7999999998</v>
          </cell>
          <cell r="L271">
            <v>897370</v>
          </cell>
          <cell r="M271">
            <v>399051.05999999982</v>
          </cell>
          <cell r="N271">
            <v>79000</v>
          </cell>
          <cell r="O271">
            <v>0</v>
          </cell>
          <cell r="P271">
            <v>320000</v>
          </cell>
          <cell r="Q271">
            <v>0</v>
          </cell>
          <cell r="R271">
            <v>0</v>
          </cell>
          <cell r="S271">
            <v>0</v>
          </cell>
        </row>
        <row r="272">
          <cell r="A272">
            <v>4232995</v>
          </cell>
          <cell r="B272" t="str">
            <v>LRS Chvaly, o.p.s.</v>
          </cell>
          <cell r="C272" t="str">
            <v>pečovatelská služba</v>
          </cell>
          <cell r="D272" t="str">
            <v>Pečovatelská služba ve spojení s domácí ošetřovatelskou péčí</v>
          </cell>
          <cell r="E272" t="str">
            <v>ÚV</v>
          </cell>
          <cell r="F272">
            <v>3.3</v>
          </cell>
          <cell r="G272">
            <v>475608</v>
          </cell>
          <cell r="H272">
            <v>475608</v>
          </cell>
          <cell r="I272">
            <v>1569506.4</v>
          </cell>
          <cell r="J272">
            <v>1042440</v>
          </cell>
          <cell r="K272">
            <v>1485506.4</v>
          </cell>
          <cell r="L272">
            <v>500000</v>
          </cell>
          <cell r="M272">
            <v>1411231.0799999998</v>
          </cell>
          <cell r="N272">
            <v>500000</v>
          </cell>
          <cell r="O272">
            <v>200000</v>
          </cell>
          <cell r="P272">
            <v>0</v>
          </cell>
          <cell r="Q272">
            <v>200000</v>
          </cell>
          <cell r="R272">
            <v>0</v>
          </cell>
          <cell r="S272">
            <v>0</v>
          </cell>
        </row>
        <row r="273">
          <cell r="A273">
            <v>4547688</v>
          </cell>
          <cell r="B273" t="str">
            <v>LRS Chvaly, o.p.s.</v>
          </cell>
          <cell r="C273" t="str">
            <v>sociální služby poskytované ve zdravotnických zařízeních lůžkové péče</v>
          </cell>
          <cell r="D273" t="str">
            <v>Rozvoj kognitivních funkcí</v>
          </cell>
          <cell r="E273" t="str">
            <v>L</v>
          </cell>
          <cell r="F273">
            <v>3</v>
          </cell>
          <cell r="G273">
            <v>358758</v>
          </cell>
          <cell r="H273">
            <v>394633.8</v>
          </cell>
          <cell r="I273">
            <v>1183901.3999999999</v>
          </cell>
          <cell r="J273">
            <v>678510</v>
          </cell>
          <cell r="K273">
            <v>823901.39999999991</v>
          </cell>
          <cell r="L273">
            <v>500000</v>
          </cell>
          <cell r="M273">
            <v>823901.39999999991</v>
          </cell>
          <cell r="N273">
            <v>441000</v>
          </cell>
          <cell r="O273">
            <v>200000</v>
          </cell>
          <cell r="P273">
            <v>59000</v>
          </cell>
          <cell r="Q273">
            <v>200000</v>
          </cell>
          <cell r="R273">
            <v>100000</v>
          </cell>
          <cell r="S273">
            <v>75000</v>
          </cell>
        </row>
        <row r="274">
          <cell r="A274">
            <v>2436078</v>
          </cell>
          <cell r="B274" t="str">
            <v>Magdaléna, o.p.s.</v>
          </cell>
          <cell r="C274" t="str">
            <v>služby následné péče</v>
          </cell>
          <cell r="D274" t="str">
            <v>Následná péče - Doléčovací centrum Magdaléna</v>
          </cell>
          <cell r="E274" t="str">
            <v>ÚV</v>
          </cell>
          <cell r="F274">
            <v>3.1</v>
          </cell>
          <cell r="G274">
            <v>530784</v>
          </cell>
          <cell r="H274">
            <v>530784</v>
          </cell>
          <cell r="I274">
            <v>1645430.4000000001</v>
          </cell>
          <cell r="J274">
            <v>1443360</v>
          </cell>
          <cell r="K274">
            <v>1645430.4000000001</v>
          </cell>
          <cell r="L274">
            <v>2526748</v>
          </cell>
          <cell r="M274">
            <v>1563158.8800000001</v>
          </cell>
          <cell r="N274">
            <v>797000</v>
          </cell>
          <cell r="O274">
            <v>352000</v>
          </cell>
          <cell r="P274">
            <v>414000</v>
          </cell>
          <cell r="Q274">
            <v>352217</v>
          </cell>
          <cell r="R274">
            <v>0</v>
          </cell>
          <cell r="S274">
            <v>0</v>
          </cell>
        </row>
        <row r="275">
          <cell r="A275">
            <v>2014388</v>
          </cell>
          <cell r="B275" t="str">
            <v>Maltézská pomoc, o.p.s.</v>
          </cell>
          <cell r="C275" t="str">
            <v>osobní asistence</v>
          </cell>
          <cell r="D275" t="str">
            <v>Osobní asistence</v>
          </cell>
          <cell r="E275" t="str">
            <v>H</v>
          </cell>
          <cell r="F275">
            <v>33000</v>
          </cell>
          <cell r="G275">
            <v>399</v>
          </cell>
          <cell r="H275">
            <v>399</v>
          </cell>
          <cell r="I275">
            <v>13167000</v>
          </cell>
          <cell r="J275">
            <v>8580000</v>
          </cell>
          <cell r="K275">
            <v>10197000</v>
          </cell>
          <cell r="L275">
            <v>6255000</v>
          </cell>
          <cell r="M275">
            <v>10197000</v>
          </cell>
          <cell r="N275">
            <v>5577000</v>
          </cell>
          <cell r="O275">
            <v>2145000</v>
          </cell>
          <cell r="P275">
            <v>678000</v>
          </cell>
          <cell r="Q275">
            <v>2145000</v>
          </cell>
          <cell r="R275">
            <v>2580100</v>
          </cell>
          <cell r="S275">
            <v>1347000</v>
          </cell>
        </row>
        <row r="276">
          <cell r="A276">
            <v>3261046</v>
          </cell>
          <cell r="B276" t="str">
            <v>Maltézská pomoc, o.p.s.</v>
          </cell>
          <cell r="C276" t="str">
            <v>terénní programy</v>
          </cell>
          <cell r="D276" t="str">
            <v>Terénní program Pomoc lidem v nouzi</v>
          </cell>
          <cell r="E276" t="str">
            <v>ÚV</v>
          </cell>
          <cell r="F276">
            <v>4.4000000000000004</v>
          </cell>
          <cell r="G276">
            <v>519612</v>
          </cell>
          <cell r="H276">
            <v>519612</v>
          </cell>
          <cell r="I276">
            <v>2286292.8000000003</v>
          </cell>
          <cell r="J276">
            <v>2005520.0000000002</v>
          </cell>
          <cell r="K276">
            <v>2286292.8000000003</v>
          </cell>
          <cell r="L276">
            <v>1474140</v>
          </cell>
          <cell r="M276">
            <v>2286292.8000000003</v>
          </cell>
          <cell r="N276">
            <v>1303000</v>
          </cell>
          <cell r="O276">
            <v>501000</v>
          </cell>
          <cell r="P276">
            <v>171000</v>
          </cell>
          <cell r="Q276">
            <v>501380</v>
          </cell>
          <cell r="R276">
            <v>470000</v>
          </cell>
          <cell r="S276">
            <v>233000</v>
          </cell>
        </row>
        <row r="277">
          <cell r="A277">
            <v>8642772</v>
          </cell>
          <cell r="B277" t="str">
            <v>Městská část Praha 20</v>
          </cell>
          <cell r="C277" t="str">
            <v>pečovatelská služba</v>
          </cell>
          <cell r="D277" t="str">
            <v>Městská část Praha 20</v>
          </cell>
          <cell r="E277" t="str">
            <v>ÚV</v>
          </cell>
          <cell r="F277">
            <v>7.1</v>
          </cell>
          <cell r="G277">
            <v>475608</v>
          </cell>
          <cell r="H277">
            <v>475608</v>
          </cell>
          <cell r="I277">
            <v>3376816.8</v>
          </cell>
          <cell r="J277">
            <v>2755228.233117484</v>
          </cell>
          <cell r="K277">
            <v>3169925.0331174838</v>
          </cell>
          <cell r="L277">
            <v>1500000</v>
          </cell>
          <cell r="M277">
            <v>1508873.1814616094</v>
          </cell>
          <cell r="N277">
            <v>724000</v>
          </cell>
          <cell r="O277">
            <v>125000</v>
          </cell>
          <cell r="P277">
            <v>659000</v>
          </cell>
          <cell r="Q277">
            <v>125000</v>
          </cell>
          <cell r="R277">
            <v>0</v>
          </cell>
          <cell r="S277">
            <v>0</v>
          </cell>
        </row>
        <row r="278">
          <cell r="A278">
            <v>6929444</v>
          </cell>
          <cell r="B278" t="str">
            <v>Městská část Praha 22</v>
          </cell>
          <cell r="C278" t="str">
            <v>pečovatelská služba</v>
          </cell>
          <cell r="D278" t="str">
            <v>pečovatelská služba</v>
          </cell>
          <cell r="E278" t="str">
            <v>ÚV</v>
          </cell>
          <cell r="F278">
            <v>3.5</v>
          </cell>
          <cell r="G278">
            <v>475608</v>
          </cell>
          <cell r="H278">
            <v>475608</v>
          </cell>
          <cell r="I278">
            <v>1664628</v>
          </cell>
          <cell r="J278">
            <v>1381800</v>
          </cell>
          <cell r="K278">
            <v>1586228</v>
          </cell>
          <cell r="L278">
            <v>650000</v>
          </cell>
          <cell r="M278">
            <v>788116.60000000009</v>
          </cell>
          <cell r="N278">
            <v>296000</v>
          </cell>
          <cell r="O278">
            <v>150000</v>
          </cell>
          <cell r="P278">
            <v>342000</v>
          </cell>
          <cell r="Q278">
            <v>150000</v>
          </cell>
          <cell r="R278">
            <v>0</v>
          </cell>
          <cell r="S278">
            <v>0</v>
          </cell>
        </row>
        <row r="279">
          <cell r="A279">
            <v>9967214</v>
          </cell>
          <cell r="B279" t="str">
            <v>Městská nemocnice následné péče</v>
          </cell>
          <cell r="C279" t="str">
            <v>sociální služby poskytované ve zdravotnických zařízeních lůžkové péče</v>
          </cell>
          <cell r="D279" t="str">
            <v>Městská nemocnice následné péče</v>
          </cell>
          <cell r="E279" t="str">
            <v>L</v>
          </cell>
          <cell r="F279">
            <v>8</v>
          </cell>
          <cell r="G279">
            <v>358758</v>
          </cell>
          <cell r="H279">
            <v>394633.8</v>
          </cell>
          <cell r="I279">
            <v>3157070.4</v>
          </cell>
          <cell r="J279">
            <v>1809360</v>
          </cell>
          <cell r="K279">
            <v>2197070.4</v>
          </cell>
          <cell r="L279">
            <v>558443</v>
          </cell>
          <cell r="M279">
            <v>1224183.2799999998</v>
          </cell>
          <cell r="N279">
            <v>558000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</row>
        <row r="280">
          <cell r="A280">
            <v>2795337</v>
          </cell>
          <cell r="B280" t="str">
            <v>META, o.p.s. - Společnost pro příležitosti mladých migrantů</v>
          </cell>
          <cell r="C280" t="str">
            <v>odborné sociální poradenství</v>
          </cell>
          <cell r="D280" t="str">
            <v>Poradenské a informační centrum pro mladé migranty</v>
          </cell>
          <cell r="E280" t="str">
            <v>ÚV</v>
          </cell>
          <cell r="F280">
            <v>1.2</v>
          </cell>
          <cell r="G280">
            <v>522690</v>
          </cell>
          <cell r="H280">
            <v>522690</v>
          </cell>
          <cell r="I280">
            <v>627228</v>
          </cell>
          <cell r="J280">
            <v>550200</v>
          </cell>
          <cell r="K280">
            <v>627228</v>
          </cell>
          <cell r="L280">
            <v>729132</v>
          </cell>
          <cell r="M280">
            <v>627228</v>
          </cell>
          <cell r="N280">
            <v>357000</v>
          </cell>
          <cell r="O280">
            <v>192000</v>
          </cell>
          <cell r="P280">
            <v>78000</v>
          </cell>
          <cell r="Q280">
            <v>312483.34999999998</v>
          </cell>
          <cell r="R280">
            <v>0</v>
          </cell>
          <cell r="S280">
            <v>0</v>
          </cell>
        </row>
        <row r="281">
          <cell r="A281">
            <v>2077002</v>
          </cell>
          <cell r="B281" t="str">
            <v>Modrý klíč o.p.s.</v>
          </cell>
          <cell r="C281" t="str">
            <v>denní stacionáře</v>
          </cell>
          <cell r="D281" t="str">
            <v>Modrý klíč o.p.s. - denní stacionáře</v>
          </cell>
          <cell r="E281" t="str">
            <v>ÚV</v>
          </cell>
          <cell r="F281">
            <v>38.799999999999997</v>
          </cell>
          <cell r="G281">
            <v>478686</v>
          </cell>
          <cell r="H281">
            <v>478686</v>
          </cell>
          <cell r="I281">
            <v>18573016.799999997</v>
          </cell>
          <cell r="J281">
            <v>13956648.845424909</v>
          </cell>
          <cell r="K281">
            <v>16237545.645424908</v>
          </cell>
          <cell r="L281">
            <v>7804000</v>
          </cell>
          <cell r="M281">
            <v>16237545.645424908</v>
          </cell>
          <cell r="N281">
            <v>7804000</v>
          </cell>
          <cell r="O281">
            <v>2000000</v>
          </cell>
          <cell r="P281">
            <v>0</v>
          </cell>
          <cell r="Q281">
            <v>2000000</v>
          </cell>
          <cell r="R281">
            <v>1679000</v>
          </cell>
          <cell r="S281">
            <v>1259000</v>
          </cell>
        </row>
        <row r="282">
          <cell r="A282">
            <v>3296442</v>
          </cell>
          <cell r="B282" t="str">
            <v>Modrý klíč o.p.s.</v>
          </cell>
          <cell r="C282" t="str">
            <v>odlehčovací služby</v>
          </cell>
          <cell r="D282" t="str">
            <v>Modrý klíč o.p.s. - odlehčovací služby</v>
          </cell>
          <cell r="E282" t="str">
            <v>L</v>
          </cell>
          <cell r="F282">
            <v>10</v>
          </cell>
          <cell r="G282">
            <v>421002</v>
          </cell>
          <cell r="H282">
            <v>484152.3</v>
          </cell>
          <cell r="I282">
            <v>4841523</v>
          </cell>
          <cell r="J282">
            <v>3046950</v>
          </cell>
          <cell r="K282">
            <v>3641523</v>
          </cell>
          <cell r="L282">
            <v>360000</v>
          </cell>
          <cell r="M282">
            <v>3459446.85</v>
          </cell>
          <cell r="N282">
            <v>360000</v>
          </cell>
          <cell r="O282">
            <v>100000</v>
          </cell>
          <cell r="P282">
            <v>0</v>
          </cell>
          <cell r="Q282">
            <v>100000</v>
          </cell>
          <cell r="R282">
            <v>89000</v>
          </cell>
          <cell r="S282">
            <v>66000</v>
          </cell>
        </row>
        <row r="283">
          <cell r="A283">
            <v>7245581</v>
          </cell>
          <cell r="B283" t="str">
            <v>Modrý klíč o.p.s.</v>
          </cell>
          <cell r="C283" t="str">
            <v>týdenní stacionáře</v>
          </cell>
          <cell r="D283" t="str">
            <v>Modrý klíč o.p.s. - týdenní stacionáře</v>
          </cell>
          <cell r="E283" t="str">
            <v>L</v>
          </cell>
          <cell r="F283">
            <v>27</v>
          </cell>
          <cell r="G283">
            <v>421002</v>
          </cell>
          <cell r="H283">
            <v>568352.69999999995</v>
          </cell>
          <cell r="I283">
            <v>15345522.899999999</v>
          </cell>
          <cell r="J283">
            <v>11192985</v>
          </cell>
          <cell r="K283">
            <v>13077522.899999999</v>
          </cell>
          <cell r="L283">
            <v>5960000</v>
          </cell>
          <cell r="M283">
            <v>13077522.899999999</v>
          </cell>
          <cell r="N283">
            <v>5960000</v>
          </cell>
          <cell r="O283">
            <v>1885000</v>
          </cell>
          <cell r="P283">
            <v>0</v>
          </cell>
          <cell r="Q283">
            <v>1885000</v>
          </cell>
          <cell r="R283">
            <v>1419000</v>
          </cell>
          <cell r="S283">
            <v>1064000</v>
          </cell>
        </row>
        <row r="284">
          <cell r="A284">
            <v>1799976</v>
          </cell>
          <cell r="B284" t="str">
            <v>NADĚJE</v>
          </cell>
          <cell r="C284" t="str">
            <v>azylové domy</v>
          </cell>
          <cell r="D284" t="str">
            <v>Dům Naděje Praha-Žižkov - azylový dům</v>
          </cell>
          <cell r="E284" t="str">
            <v>L</v>
          </cell>
          <cell r="F284">
            <v>50</v>
          </cell>
          <cell r="G284">
            <v>107616</v>
          </cell>
          <cell r="H284">
            <v>107616</v>
          </cell>
          <cell r="I284">
            <v>5380800</v>
          </cell>
          <cell r="J284">
            <v>4720000</v>
          </cell>
          <cell r="K284">
            <v>5380800</v>
          </cell>
          <cell r="L284">
            <v>3921600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980400</v>
          </cell>
          <cell r="R284">
            <v>682100</v>
          </cell>
          <cell r="S284">
            <v>0</v>
          </cell>
        </row>
        <row r="285">
          <cell r="A285">
            <v>3169124</v>
          </cell>
          <cell r="B285" t="str">
            <v>NADĚJE</v>
          </cell>
          <cell r="C285" t="str">
            <v>nízkoprahová denní centra</v>
          </cell>
          <cell r="D285" t="str">
            <v>Středisko Naděje Praha-U Bulhara - nízkoprahové denní centrum</v>
          </cell>
          <cell r="E285" t="str">
            <v>ÚV</v>
          </cell>
          <cell r="F285">
            <v>23.8</v>
          </cell>
          <cell r="G285">
            <v>494988</v>
          </cell>
          <cell r="H285">
            <v>494988</v>
          </cell>
          <cell r="I285">
            <v>11780714.4</v>
          </cell>
          <cell r="J285">
            <v>10333960</v>
          </cell>
          <cell r="K285">
            <v>11780714.4</v>
          </cell>
          <cell r="L285">
            <v>10015200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2107500</v>
          </cell>
          <cell r="R285">
            <v>1605200</v>
          </cell>
          <cell r="S285">
            <v>0</v>
          </cell>
        </row>
        <row r="286">
          <cell r="A286">
            <v>3396676</v>
          </cell>
          <cell r="B286" t="str">
            <v>NADĚJE</v>
          </cell>
          <cell r="C286" t="str">
            <v>terénní programy</v>
          </cell>
          <cell r="D286" t="str">
            <v>Středisko Naděje Praha - terénní program</v>
          </cell>
          <cell r="E286" t="str">
            <v>ÚV</v>
          </cell>
          <cell r="F286">
            <v>13</v>
          </cell>
          <cell r="G286">
            <v>519612</v>
          </cell>
          <cell r="H286">
            <v>519612</v>
          </cell>
          <cell r="I286">
            <v>6754956</v>
          </cell>
          <cell r="J286">
            <v>5925400</v>
          </cell>
          <cell r="K286">
            <v>6754956</v>
          </cell>
          <cell r="L286">
            <v>4900700</v>
          </cell>
          <cell r="M286">
            <v>6754956</v>
          </cell>
          <cell r="N286">
            <v>3851000</v>
          </cell>
          <cell r="O286">
            <v>1033000</v>
          </cell>
          <cell r="P286">
            <v>1049000</v>
          </cell>
          <cell r="Q286">
            <v>1033700</v>
          </cell>
          <cell r="R286">
            <v>543900</v>
          </cell>
          <cell r="S286">
            <v>407000</v>
          </cell>
        </row>
        <row r="287">
          <cell r="A287">
            <v>3551691</v>
          </cell>
          <cell r="B287" t="str">
            <v>NADĚJE</v>
          </cell>
          <cell r="C287" t="str">
            <v>noclehárny</v>
          </cell>
          <cell r="D287" t="str">
            <v>Středisko Naděje Praha-Na Slupi - noclehárna</v>
          </cell>
          <cell r="E287" t="str">
            <v>L</v>
          </cell>
          <cell r="F287">
            <v>20</v>
          </cell>
          <cell r="G287">
            <v>86070</v>
          </cell>
          <cell r="H287">
            <v>86070</v>
          </cell>
          <cell r="I287">
            <v>1721400</v>
          </cell>
          <cell r="J287">
            <v>1510000</v>
          </cell>
          <cell r="K287">
            <v>1721400</v>
          </cell>
          <cell r="L287">
            <v>1165600</v>
          </cell>
          <cell r="M287">
            <v>1721400</v>
          </cell>
          <cell r="N287">
            <v>981000</v>
          </cell>
          <cell r="O287">
            <v>298000</v>
          </cell>
          <cell r="P287">
            <v>184000</v>
          </cell>
          <cell r="Q287">
            <v>298000</v>
          </cell>
          <cell r="R287">
            <v>219200</v>
          </cell>
          <cell r="S287">
            <v>164000</v>
          </cell>
        </row>
        <row r="288">
          <cell r="A288">
            <v>5184987</v>
          </cell>
          <cell r="B288" t="str">
            <v>NADĚJE</v>
          </cell>
          <cell r="C288" t="str">
            <v>azylové domy</v>
          </cell>
          <cell r="D288" t="str">
            <v>Dům Naděje Praha-Záběhlice - azylový dům</v>
          </cell>
          <cell r="E288" t="str">
            <v>L</v>
          </cell>
          <cell r="F288">
            <v>30</v>
          </cell>
          <cell r="G288">
            <v>107616</v>
          </cell>
          <cell r="H288">
            <v>107616</v>
          </cell>
          <cell r="I288">
            <v>3228480</v>
          </cell>
          <cell r="J288">
            <v>2832000</v>
          </cell>
          <cell r="K288">
            <v>3228480</v>
          </cell>
          <cell r="L288">
            <v>3522700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773200</v>
          </cell>
          <cell r="R288">
            <v>940200</v>
          </cell>
          <cell r="S288">
            <v>0</v>
          </cell>
        </row>
        <row r="289">
          <cell r="A289">
            <v>5606908</v>
          </cell>
          <cell r="B289" t="str">
            <v>NADĚJE</v>
          </cell>
          <cell r="C289" t="str">
            <v>noclehárny</v>
          </cell>
          <cell r="D289" t="str">
            <v>Dům Naděje Praha-Žižkov - noclehárna</v>
          </cell>
          <cell r="E289" t="str">
            <v>L</v>
          </cell>
          <cell r="F289">
            <v>20</v>
          </cell>
          <cell r="G289">
            <v>86070</v>
          </cell>
          <cell r="H289">
            <v>86070</v>
          </cell>
          <cell r="I289">
            <v>1721400</v>
          </cell>
          <cell r="J289">
            <v>1510000</v>
          </cell>
          <cell r="K289">
            <v>1721400</v>
          </cell>
          <cell r="L289">
            <v>1160900</v>
          </cell>
          <cell r="M289">
            <v>1721400</v>
          </cell>
          <cell r="N289">
            <v>981000</v>
          </cell>
          <cell r="O289">
            <v>295000</v>
          </cell>
          <cell r="P289">
            <v>179000</v>
          </cell>
          <cell r="Q289">
            <v>295000</v>
          </cell>
          <cell r="R289">
            <v>187600</v>
          </cell>
          <cell r="S289">
            <v>140000</v>
          </cell>
        </row>
        <row r="290">
          <cell r="A290">
            <v>7129878</v>
          </cell>
          <cell r="B290" t="str">
            <v>NADĚJE</v>
          </cell>
          <cell r="C290" t="str">
            <v>azylové domy</v>
          </cell>
          <cell r="D290" t="str">
            <v>Dům Naděje Praha-Radotín - azylový dům</v>
          </cell>
          <cell r="E290" t="str">
            <v>L</v>
          </cell>
          <cell r="F290">
            <v>25</v>
          </cell>
          <cell r="G290">
            <v>107616</v>
          </cell>
          <cell r="H290">
            <v>107616</v>
          </cell>
          <cell r="I290">
            <v>2690400</v>
          </cell>
          <cell r="J290">
            <v>2360000</v>
          </cell>
          <cell r="K290">
            <v>2690400</v>
          </cell>
          <cell r="L290">
            <v>2273800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568500</v>
          </cell>
          <cell r="R290">
            <v>430900</v>
          </cell>
          <cell r="S290">
            <v>0</v>
          </cell>
        </row>
        <row r="291">
          <cell r="A291">
            <v>7341586</v>
          </cell>
          <cell r="B291" t="str">
            <v>NADĚJE</v>
          </cell>
          <cell r="C291" t="str">
            <v>azylové domy</v>
          </cell>
          <cell r="D291" t="str">
            <v>Dům Naděje Praha-Vršovice - azylový dům</v>
          </cell>
          <cell r="E291" t="str">
            <v>L</v>
          </cell>
          <cell r="F291">
            <v>40</v>
          </cell>
          <cell r="G291">
            <v>107616</v>
          </cell>
          <cell r="H291">
            <v>107616</v>
          </cell>
          <cell r="I291">
            <v>4304640</v>
          </cell>
          <cell r="J291">
            <v>3776000</v>
          </cell>
          <cell r="K291">
            <v>4304640</v>
          </cell>
          <cell r="L291">
            <v>3417800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750300</v>
          </cell>
          <cell r="R291">
            <v>595900</v>
          </cell>
          <cell r="S291">
            <v>0</v>
          </cell>
        </row>
        <row r="292">
          <cell r="A292">
            <v>9199909</v>
          </cell>
          <cell r="B292" t="str">
            <v>NADĚJE</v>
          </cell>
          <cell r="C292" t="str">
            <v>nízkoprahová denní centra</v>
          </cell>
          <cell r="D292" t="str">
            <v>Středisko Naděje Praha-Bolzanova - nízkoprahové denní centrum</v>
          </cell>
          <cell r="E292" t="str">
            <v>ÚV</v>
          </cell>
          <cell r="F292">
            <v>6.3</v>
          </cell>
          <cell r="G292">
            <v>494988</v>
          </cell>
          <cell r="H292">
            <v>494988</v>
          </cell>
          <cell r="I292">
            <v>3118424.4</v>
          </cell>
          <cell r="J292">
            <v>2735460</v>
          </cell>
          <cell r="K292">
            <v>3118424.4</v>
          </cell>
          <cell r="L292">
            <v>2559500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649100</v>
          </cell>
          <cell r="R292">
            <v>443800</v>
          </cell>
          <cell r="S292">
            <v>0</v>
          </cell>
        </row>
        <row r="293">
          <cell r="A293">
            <v>1201824</v>
          </cell>
          <cell r="B293" t="str">
            <v>Národní ústav pro autismus, z.ú.</v>
          </cell>
          <cell r="C293" t="str">
            <v>chráněné bydlení</v>
          </cell>
          <cell r="D293" t="str">
            <v>Chráněné bydlení pro lidi s autismem</v>
          </cell>
          <cell r="E293" t="str">
            <v>L</v>
          </cell>
          <cell r="F293">
            <v>3</v>
          </cell>
          <cell r="G293">
            <v>342000</v>
          </cell>
          <cell r="H293">
            <v>342000</v>
          </cell>
          <cell r="I293">
            <v>1026000</v>
          </cell>
          <cell r="J293">
            <v>504000</v>
          </cell>
          <cell r="K293">
            <v>930000</v>
          </cell>
          <cell r="L293">
            <v>344000</v>
          </cell>
          <cell r="M293">
            <v>930000</v>
          </cell>
          <cell r="N293">
            <v>327000</v>
          </cell>
          <cell r="O293">
            <v>176000</v>
          </cell>
          <cell r="P293">
            <v>17000</v>
          </cell>
          <cell r="Q293">
            <v>280000</v>
          </cell>
          <cell r="R293">
            <v>150000</v>
          </cell>
          <cell r="S293">
            <v>112000</v>
          </cell>
        </row>
        <row r="294">
          <cell r="A294">
            <v>1674590</v>
          </cell>
          <cell r="B294" t="str">
            <v>Národní ústav pro autismus, z.ú.</v>
          </cell>
          <cell r="C294" t="str">
            <v>osobní asistence</v>
          </cell>
          <cell r="D294" t="str">
            <v>Osobní asistence pro lidi s autismem</v>
          </cell>
          <cell r="E294" t="str">
            <v>H</v>
          </cell>
          <cell r="F294">
            <v>11245</v>
          </cell>
          <cell r="G294">
            <v>399</v>
          </cell>
          <cell r="H294">
            <v>399</v>
          </cell>
          <cell r="I294">
            <v>4486755</v>
          </cell>
          <cell r="J294">
            <v>2923700</v>
          </cell>
          <cell r="K294">
            <v>3474705</v>
          </cell>
          <cell r="L294">
            <v>1337000</v>
          </cell>
          <cell r="M294">
            <v>3300969.75</v>
          </cell>
          <cell r="N294">
            <v>1337000</v>
          </cell>
          <cell r="O294">
            <v>600000</v>
          </cell>
          <cell r="P294">
            <v>0</v>
          </cell>
          <cell r="Q294">
            <v>600000</v>
          </cell>
          <cell r="R294">
            <v>100000</v>
          </cell>
          <cell r="S294">
            <v>75000</v>
          </cell>
        </row>
        <row r="295">
          <cell r="A295">
            <v>3397992</v>
          </cell>
          <cell r="B295" t="str">
            <v>Národní ústav pro autismus, z.ú.</v>
          </cell>
          <cell r="C295" t="str">
            <v>sociální rehabilitace</v>
          </cell>
          <cell r="D295" t="str">
            <v>Sociální rehabilitace pro lidi s autismem</v>
          </cell>
          <cell r="E295" t="str">
            <v>ÚV</v>
          </cell>
          <cell r="F295">
            <v>3.2</v>
          </cell>
          <cell r="G295">
            <v>521550</v>
          </cell>
          <cell r="H295">
            <v>521550</v>
          </cell>
          <cell r="I295">
            <v>1668960</v>
          </cell>
          <cell r="J295">
            <v>1281000</v>
          </cell>
          <cell r="K295">
            <v>1668960</v>
          </cell>
          <cell r="L295">
            <v>913600</v>
          </cell>
          <cell r="M295">
            <v>1668960</v>
          </cell>
          <cell r="N295">
            <v>832000</v>
          </cell>
          <cell r="O295">
            <v>448000</v>
          </cell>
          <cell r="P295">
            <v>81000</v>
          </cell>
          <cell r="Q295">
            <v>500000</v>
          </cell>
          <cell r="R295">
            <v>150000</v>
          </cell>
          <cell r="S295">
            <v>112000</v>
          </cell>
        </row>
        <row r="296">
          <cell r="A296">
            <v>4334040</v>
          </cell>
          <cell r="B296" t="str">
            <v>Národní ústav pro autismus, z.ú.</v>
          </cell>
          <cell r="C296" t="str">
            <v>raná péče</v>
          </cell>
          <cell r="D296" t="str">
            <v>Raná péče pro rodiny dětí s autismem</v>
          </cell>
          <cell r="E296" t="str">
            <v>ÚV</v>
          </cell>
          <cell r="F296">
            <v>3.27</v>
          </cell>
          <cell r="G296">
            <v>532950</v>
          </cell>
          <cell r="H296">
            <v>532950</v>
          </cell>
          <cell r="I296">
            <v>1742746.5</v>
          </cell>
          <cell r="J296">
            <v>1528725</v>
          </cell>
          <cell r="K296">
            <v>1742746.5</v>
          </cell>
          <cell r="L296">
            <v>1016500</v>
          </cell>
          <cell r="M296">
            <v>1742746.5</v>
          </cell>
          <cell r="N296">
            <v>993000</v>
          </cell>
          <cell r="O296">
            <v>450000</v>
          </cell>
          <cell r="P296">
            <v>23000</v>
          </cell>
          <cell r="Q296">
            <v>450000</v>
          </cell>
          <cell r="R296">
            <v>150000</v>
          </cell>
          <cell r="S296">
            <v>112000</v>
          </cell>
        </row>
        <row r="297">
          <cell r="A297">
            <v>8039664</v>
          </cell>
          <cell r="B297" t="str">
            <v>Natama, o.p.s.</v>
          </cell>
          <cell r="C297" t="str">
            <v>odborné sociální poradenství</v>
          </cell>
          <cell r="D297" t="str">
            <v>Poradna (náhradní) rodinné péče NATAMA</v>
          </cell>
          <cell r="E297" t="str">
            <v>ÚV</v>
          </cell>
          <cell r="F297">
            <v>1.7</v>
          </cell>
          <cell r="G297">
            <v>522690</v>
          </cell>
          <cell r="H297">
            <v>522690</v>
          </cell>
          <cell r="I297">
            <v>888573</v>
          </cell>
          <cell r="J297">
            <v>779450</v>
          </cell>
          <cell r="K297">
            <v>888573</v>
          </cell>
          <cell r="L297">
            <v>742000</v>
          </cell>
          <cell r="M297">
            <v>844144.35</v>
          </cell>
          <cell r="N297">
            <v>455000</v>
          </cell>
          <cell r="O297">
            <v>245000</v>
          </cell>
          <cell r="P297">
            <v>144000</v>
          </cell>
          <cell r="Q297">
            <v>254000</v>
          </cell>
          <cell r="R297">
            <v>0</v>
          </cell>
          <cell r="S297">
            <v>0</v>
          </cell>
        </row>
        <row r="298">
          <cell r="A298">
            <v>1532289</v>
          </cell>
          <cell r="B298" t="str">
            <v>Neposeda z.ú.</v>
          </cell>
          <cell r="C298" t="str">
            <v>nízkoprahová zařízení pro děti a mládež</v>
          </cell>
          <cell r="D298" t="str">
            <v>Autobus</v>
          </cell>
          <cell r="E298" t="str">
            <v>ÚV</v>
          </cell>
          <cell r="F298">
            <v>3.9</v>
          </cell>
          <cell r="G298">
            <v>528504</v>
          </cell>
          <cell r="H298">
            <v>528504</v>
          </cell>
          <cell r="I298">
            <v>2061165.5999999999</v>
          </cell>
          <cell r="J298">
            <v>1808040</v>
          </cell>
          <cell r="K298">
            <v>2061165.5999999999</v>
          </cell>
          <cell r="L298">
            <v>1400000</v>
          </cell>
          <cell r="M298">
            <v>2061165.5999999999</v>
          </cell>
          <cell r="N298">
            <v>1175000</v>
          </cell>
          <cell r="O298">
            <v>400000</v>
          </cell>
          <cell r="P298">
            <v>225000</v>
          </cell>
          <cell r="Q298">
            <v>400000</v>
          </cell>
          <cell r="R298">
            <v>150000</v>
          </cell>
          <cell r="S298">
            <v>112000</v>
          </cell>
        </row>
        <row r="299">
          <cell r="A299">
            <v>8209086</v>
          </cell>
          <cell r="B299" t="str">
            <v>Neposeda z.ú.</v>
          </cell>
          <cell r="C299" t="str">
            <v>nízkoprahová zařízení pro děti a mládež</v>
          </cell>
          <cell r="D299" t="str">
            <v>HoPo</v>
          </cell>
          <cell r="E299" t="str">
            <v>ÚV</v>
          </cell>
          <cell r="F299">
            <v>4.3</v>
          </cell>
          <cell r="G299">
            <v>528504</v>
          </cell>
          <cell r="H299">
            <v>528504</v>
          </cell>
          <cell r="I299">
            <v>2272567.1999999997</v>
          </cell>
          <cell r="J299">
            <v>1993480</v>
          </cell>
          <cell r="K299">
            <v>2272567.1999999997</v>
          </cell>
          <cell r="L299">
            <v>1400000</v>
          </cell>
          <cell r="M299">
            <v>2272567.1999999997</v>
          </cell>
          <cell r="N299">
            <v>1295000</v>
          </cell>
          <cell r="O299">
            <v>400000</v>
          </cell>
          <cell r="P299">
            <v>105000</v>
          </cell>
          <cell r="Q299">
            <v>400000</v>
          </cell>
          <cell r="R299">
            <v>150000</v>
          </cell>
          <cell r="S299">
            <v>112000</v>
          </cell>
        </row>
        <row r="300">
          <cell r="A300">
            <v>8793414</v>
          </cell>
          <cell r="B300" t="str">
            <v>Neposeda z.ú.</v>
          </cell>
          <cell r="C300" t="str">
            <v>terénní programy</v>
          </cell>
          <cell r="D300" t="str">
            <v>Křižovatka</v>
          </cell>
          <cell r="E300" t="str">
            <v>ÚV</v>
          </cell>
          <cell r="F300">
            <v>3.8</v>
          </cell>
          <cell r="G300">
            <v>519612</v>
          </cell>
          <cell r="H300">
            <v>519612</v>
          </cell>
          <cell r="I300">
            <v>1974525.5999999999</v>
          </cell>
          <cell r="J300">
            <v>1732040</v>
          </cell>
          <cell r="K300">
            <v>1974525.5999999999</v>
          </cell>
          <cell r="L300">
            <v>1200000</v>
          </cell>
          <cell r="M300">
            <v>1974525.5999999999</v>
          </cell>
          <cell r="N300">
            <v>1125000</v>
          </cell>
          <cell r="O300">
            <v>400000</v>
          </cell>
          <cell r="P300">
            <v>75000</v>
          </cell>
          <cell r="Q300">
            <v>400000</v>
          </cell>
          <cell r="R300">
            <v>222000</v>
          </cell>
          <cell r="S300">
            <v>166000</v>
          </cell>
        </row>
        <row r="301">
          <cell r="A301">
            <v>7271133</v>
          </cell>
          <cell r="B301" t="str">
            <v>Nový Prostor, z.ú.</v>
          </cell>
          <cell r="C301" t="str">
            <v>sociální rehabilitace</v>
          </cell>
          <cell r="D301" t="str">
            <v>Street - paper sociální rehabilitace</v>
          </cell>
          <cell r="E301" t="str">
            <v>ÚV</v>
          </cell>
          <cell r="F301">
            <v>2.5</v>
          </cell>
          <cell r="G301">
            <v>521550</v>
          </cell>
          <cell r="H301">
            <v>521550</v>
          </cell>
          <cell r="I301">
            <v>1303875</v>
          </cell>
          <cell r="J301">
            <v>1143750</v>
          </cell>
          <cell r="K301">
            <v>1303875</v>
          </cell>
          <cell r="L301">
            <v>829776</v>
          </cell>
          <cell r="M301">
            <v>1303875</v>
          </cell>
          <cell r="N301">
            <v>743000</v>
          </cell>
          <cell r="O301">
            <v>192000</v>
          </cell>
          <cell r="P301">
            <v>86000</v>
          </cell>
          <cell r="Q301">
            <v>192960</v>
          </cell>
          <cell r="R301">
            <v>0</v>
          </cell>
          <cell r="S301">
            <v>0</v>
          </cell>
        </row>
        <row r="302">
          <cell r="A302">
            <v>4147691</v>
          </cell>
          <cell r="B302" t="str">
            <v>Občanská poradna Praha</v>
          </cell>
          <cell r="C302" t="str">
            <v>odborné sociální poradenství</v>
          </cell>
          <cell r="D302" t="str">
            <v>Občanská poradna Praha 1</v>
          </cell>
          <cell r="E302" t="str">
            <v>ÚV</v>
          </cell>
          <cell r="F302">
            <v>3.1</v>
          </cell>
          <cell r="G302">
            <v>522690</v>
          </cell>
          <cell r="H302">
            <v>522690</v>
          </cell>
          <cell r="I302">
            <v>1620339</v>
          </cell>
          <cell r="J302">
            <v>1421350</v>
          </cell>
          <cell r="K302">
            <v>1620339</v>
          </cell>
          <cell r="L302">
            <v>892000</v>
          </cell>
          <cell r="M302">
            <v>1620339</v>
          </cell>
          <cell r="N302">
            <v>892000</v>
          </cell>
          <cell r="O302">
            <v>443000</v>
          </cell>
          <cell r="P302">
            <v>0</v>
          </cell>
          <cell r="Q302">
            <v>443300</v>
          </cell>
          <cell r="R302">
            <v>126200</v>
          </cell>
          <cell r="S302">
            <v>94000</v>
          </cell>
        </row>
        <row r="303">
          <cell r="A303">
            <v>3081596</v>
          </cell>
          <cell r="B303" t="str">
            <v>Občanské sdružení Kaleidoskop</v>
          </cell>
          <cell r="C303" t="str">
            <v>služby následné péče</v>
          </cell>
          <cell r="D303" t="str">
            <v>DBT centrum</v>
          </cell>
          <cell r="E303" t="str">
            <v>ÚV</v>
          </cell>
          <cell r="F303">
            <v>0.75</v>
          </cell>
          <cell r="G303">
            <v>530784</v>
          </cell>
          <cell r="H303">
            <v>530784</v>
          </cell>
          <cell r="I303">
            <v>398088</v>
          </cell>
          <cell r="J303">
            <v>349200</v>
          </cell>
          <cell r="K303">
            <v>398088</v>
          </cell>
          <cell r="L303">
            <v>704349</v>
          </cell>
          <cell r="M303">
            <v>378183.6</v>
          </cell>
          <cell r="N303">
            <v>204000</v>
          </cell>
          <cell r="O303">
            <v>109000</v>
          </cell>
          <cell r="P303">
            <v>0</v>
          </cell>
          <cell r="Q303">
            <v>151907</v>
          </cell>
          <cell r="R303">
            <v>50000</v>
          </cell>
          <cell r="S303">
            <v>0</v>
          </cell>
        </row>
        <row r="304">
          <cell r="A304">
            <v>6964348</v>
          </cell>
          <cell r="B304" t="str">
            <v>Občanské sdružení Kaleidoskop</v>
          </cell>
          <cell r="C304" t="str">
            <v>odborné sociální poradenství</v>
          </cell>
          <cell r="D304" t="str">
            <v>Ambulance Kaleidoskop</v>
          </cell>
          <cell r="E304" t="str">
            <v>ÚV</v>
          </cell>
          <cell r="F304">
            <v>0.5</v>
          </cell>
          <cell r="G304">
            <v>522690</v>
          </cell>
          <cell r="H304">
            <v>522690</v>
          </cell>
          <cell r="I304">
            <v>261345</v>
          </cell>
          <cell r="J304">
            <v>229250</v>
          </cell>
          <cell r="K304">
            <v>261345</v>
          </cell>
          <cell r="L304">
            <v>177591</v>
          </cell>
          <cell r="M304">
            <v>261345</v>
          </cell>
          <cell r="N304">
            <v>149000</v>
          </cell>
          <cell r="O304">
            <v>54000</v>
          </cell>
          <cell r="P304">
            <v>2000</v>
          </cell>
          <cell r="Q304">
            <v>54426</v>
          </cell>
          <cell r="R304">
            <v>16000</v>
          </cell>
          <cell r="S304">
            <v>0</v>
          </cell>
        </row>
        <row r="305">
          <cell r="A305">
            <v>3487428</v>
          </cell>
          <cell r="B305" t="str">
            <v>OBČANSKÉ SDRUŽENÍ MARTIN, z.s.</v>
          </cell>
          <cell r="C305" t="str">
            <v>osobní asistence</v>
          </cell>
          <cell r="D305" t="str">
            <v>Návštěvní služba</v>
          </cell>
          <cell r="E305" t="str">
            <v>H</v>
          </cell>
          <cell r="F305">
            <v>9360</v>
          </cell>
          <cell r="G305">
            <v>399</v>
          </cell>
          <cell r="H305">
            <v>399</v>
          </cell>
          <cell r="I305">
            <v>3734640</v>
          </cell>
          <cell r="J305">
            <v>2433600</v>
          </cell>
          <cell r="K305">
            <v>2892240</v>
          </cell>
          <cell r="L305">
            <v>1350000</v>
          </cell>
          <cell r="M305">
            <v>2892240</v>
          </cell>
          <cell r="N305">
            <v>1350000</v>
          </cell>
          <cell r="O305">
            <v>550000</v>
          </cell>
          <cell r="P305">
            <v>0</v>
          </cell>
          <cell r="Q305">
            <v>550000</v>
          </cell>
          <cell r="R305">
            <v>380000</v>
          </cell>
          <cell r="S305">
            <v>285000</v>
          </cell>
        </row>
        <row r="306">
          <cell r="A306">
            <v>5569681</v>
          </cell>
          <cell r="B306" t="str">
            <v>Občanské sdružení Melius, z.s.</v>
          </cell>
          <cell r="C306" t="str">
            <v>osobní asistence</v>
          </cell>
          <cell r="D306" t="str">
            <v>Terénní osobní asistence</v>
          </cell>
          <cell r="E306" t="str">
            <v>H</v>
          </cell>
          <cell r="F306">
            <v>6578</v>
          </cell>
          <cell r="G306">
            <v>399</v>
          </cell>
          <cell r="H306">
            <v>399</v>
          </cell>
          <cell r="I306">
            <v>2624622</v>
          </cell>
          <cell r="J306">
            <v>1560000</v>
          </cell>
          <cell r="K306">
            <v>2084622</v>
          </cell>
          <cell r="L306">
            <v>1959950</v>
          </cell>
          <cell r="M306">
            <v>2084622</v>
          </cell>
          <cell r="N306">
            <v>1014000</v>
          </cell>
          <cell r="O306">
            <v>250000</v>
          </cell>
          <cell r="P306">
            <v>820000</v>
          </cell>
          <cell r="Q306">
            <v>250000</v>
          </cell>
          <cell r="R306">
            <v>805000</v>
          </cell>
          <cell r="S306">
            <v>0</v>
          </cell>
        </row>
        <row r="307">
          <cell r="A307">
            <v>8484907</v>
          </cell>
          <cell r="B307" t="str">
            <v>Občanské sdružení Sluneční zahrada</v>
          </cell>
          <cell r="C307" t="str">
            <v>sociálně terapeutické dílny</v>
          </cell>
          <cell r="D307" t="str">
            <v>Chráněná dílna svatý Prokop u červeného javoru</v>
          </cell>
          <cell r="E307" t="str">
            <v>ÚV</v>
          </cell>
          <cell r="F307">
            <v>3.3</v>
          </cell>
          <cell r="G307">
            <v>491112</v>
          </cell>
          <cell r="H307">
            <v>491112</v>
          </cell>
          <cell r="I307">
            <v>1620669.5999999999</v>
          </cell>
          <cell r="J307">
            <v>1421640</v>
          </cell>
          <cell r="K307">
            <v>1620669.5999999999</v>
          </cell>
          <cell r="L307">
            <v>2250000</v>
          </cell>
          <cell r="M307">
            <v>1620669.5999999999</v>
          </cell>
          <cell r="N307">
            <v>924000</v>
          </cell>
          <cell r="O307">
            <v>497000</v>
          </cell>
          <cell r="P307">
            <v>199000</v>
          </cell>
          <cell r="Q307">
            <v>500000</v>
          </cell>
          <cell r="R307">
            <v>0</v>
          </cell>
          <cell r="S307">
            <v>0</v>
          </cell>
        </row>
        <row r="308">
          <cell r="A308">
            <v>2024445</v>
          </cell>
          <cell r="B308" t="str">
            <v>Oblastní spolek Českého červeného kříže Praha 9</v>
          </cell>
          <cell r="C308" t="str">
            <v>domovy se zvláštním režimem</v>
          </cell>
          <cell r="D308" t="str">
            <v>Domov se zvláštním režimem Hejnická</v>
          </cell>
          <cell r="E308" t="str">
            <v>L</v>
          </cell>
          <cell r="F308">
            <v>13</v>
          </cell>
          <cell r="G308">
            <v>473556</v>
          </cell>
          <cell r="H308">
            <v>520911.6</v>
          </cell>
          <cell r="I308">
            <v>6771850.7999999998</v>
          </cell>
          <cell r="J308">
            <v>3408220</v>
          </cell>
          <cell r="K308">
            <v>4239850.8</v>
          </cell>
          <cell r="L308">
            <v>1700000</v>
          </cell>
          <cell r="M308">
            <v>4027858.26</v>
          </cell>
          <cell r="N308">
            <v>1700000</v>
          </cell>
          <cell r="O308">
            <v>550000</v>
          </cell>
          <cell r="P308">
            <v>0</v>
          </cell>
          <cell r="Q308">
            <v>550000</v>
          </cell>
          <cell r="R308">
            <v>300000</v>
          </cell>
          <cell r="S308">
            <v>225000</v>
          </cell>
        </row>
        <row r="309">
          <cell r="A309">
            <v>2564098</v>
          </cell>
          <cell r="B309" t="str">
            <v>Oblastní spolek Českého červeného kříže Praha 9</v>
          </cell>
          <cell r="C309" t="str">
            <v>pečovatelská služba</v>
          </cell>
          <cell r="D309" t="str">
            <v>pečovatelská služba</v>
          </cell>
          <cell r="E309" t="str">
            <v>ÚV</v>
          </cell>
          <cell r="F309">
            <v>17.8</v>
          </cell>
          <cell r="G309">
            <v>475608</v>
          </cell>
          <cell r="H309">
            <v>475608</v>
          </cell>
          <cell r="I309">
            <v>8465822.4000000004</v>
          </cell>
          <cell r="J309">
            <v>6438918.7999999989</v>
          </cell>
          <cell r="K309">
            <v>7862822.4000000004</v>
          </cell>
          <cell r="L309">
            <v>1425001</v>
          </cell>
          <cell r="M309">
            <v>7862822.4000000004</v>
          </cell>
          <cell r="N309">
            <v>1425000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</row>
        <row r="310">
          <cell r="A310">
            <v>3408720</v>
          </cell>
          <cell r="B310" t="str">
            <v>Oblastní spolek Českého červeného kříže Praha 9</v>
          </cell>
          <cell r="C310" t="str">
            <v>domovy pro seniory</v>
          </cell>
          <cell r="D310" t="str">
            <v>Gerocentrum slunné stáří</v>
          </cell>
          <cell r="E310" t="str">
            <v>L</v>
          </cell>
          <cell r="F310">
            <v>32</v>
          </cell>
          <cell r="G310">
            <v>421002</v>
          </cell>
          <cell r="H310">
            <v>463102.2</v>
          </cell>
          <cell r="I310">
            <v>14819270.4</v>
          </cell>
          <cell r="J310">
            <v>7143360</v>
          </cell>
          <cell r="K310">
            <v>8963270.4000000004</v>
          </cell>
          <cell r="L310">
            <v>2850000</v>
          </cell>
          <cell r="M310">
            <v>8963270.4000000004</v>
          </cell>
          <cell r="N310">
            <v>2850000</v>
          </cell>
          <cell r="O310">
            <v>580000</v>
          </cell>
          <cell r="P310">
            <v>0</v>
          </cell>
          <cell r="Q310">
            <v>580000</v>
          </cell>
          <cell r="R310">
            <v>330000</v>
          </cell>
          <cell r="S310">
            <v>247000</v>
          </cell>
        </row>
        <row r="311">
          <cell r="A311">
            <v>6814153</v>
          </cell>
          <cell r="B311" t="str">
            <v>Oblastní spolek Českého červeného kříže Praha 9</v>
          </cell>
          <cell r="C311" t="str">
            <v>domovy pro seniory</v>
          </cell>
          <cell r="D311" t="str">
            <v>Domov pro seniory Bojčenkova</v>
          </cell>
          <cell r="E311" t="str">
            <v>L</v>
          </cell>
          <cell r="F311">
            <v>38</v>
          </cell>
          <cell r="G311">
            <v>421002</v>
          </cell>
          <cell r="H311">
            <v>484152.3</v>
          </cell>
          <cell r="I311">
            <v>18397787.399999999</v>
          </cell>
          <cell r="J311">
            <v>9130410</v>
          </cell>
          <cell r="K311">
            <v>11389787.399999999</v>
          </cell>
          <cell r="L311">
            <v>2950000</v>
          </cell>
          <cell r="M311">
            <v>11389787.399999999</v>
          </cell>
          <cell r="N311">
            <v>2950000</v>
          </cell>
          <cell r="O311">
            <v>500000</v>
          </cell>
          <cell r="P311">
            <v>0</v>
          </cell>
          <cell r="Q311">
            <v>500000</v>
          </cell>
          <cell r="R311">
            <v>320000</v>
          </cell>
          <cell r="S311">
            <v>240000</v>
          </cell>
        </row>
        <row r="312">
          <cell r="A312">
            <v>1074963</v>
          </cell>
          <cell r="B312" t="str">
            <v>Obvodní ústav sociálně - zdravotnických služeb</v>
          </cell>
          <cell r="C312" t="str">
            <v>sociálně aktivizační služby pro seniory a osoby se zdravotním postižením</v>
          </cell>
          <cell r="D312" t="str">
            <v>Centrum aktivizačních programů</v>
          </cell>
          <cell r="E312" t="str">
            <v>ÚV</v>
          </cell>
          <cell r="F312">
            <v>2.6</v>
          </cell>
          <cell r="G312">
            <v>513570</v>
          </cell>
          <cell r="H312">
            <v>513570</v>
          </cell>
          <cell r="I312">
            <v>1335282</v>
          </cell>
          <cell r="J312">
            <v>1171300</v>
          </cell>
          <cell r="K312">
            <v>1335282</v>
          </cell>
          <cell r="L312">
            <v>576000</v>
          </cell>
          <cell r="M312">
            <v>382773.09999999986</v>
          </cell>
          <cell r="N312">
            <v>71000</v>
          </cell>
          <cell r="O312">
            <v>38000</v>
          </cell>
          <cell r="P312">
            <v>273000</v>
          </cell>
          <cell r="Q312">
            <v>195000</v>
          </cell>
          <cell r="R312">
            <v>276000</v>
          </cell>
          <cell r="S312">
            <v>0</v>
          </cell>
        </row>
        <row r="313">
          <cell r="A313">
            <v>1496288</v>
          </cell>
          <cell r="B313" t="str">
            <v>Obvodní ústav sociálně - zdravotnických služeb</v>
          </cell>
          <cell r="C313" t="str">
            <v>pečovatelská služba</v>
          </cell>
          <cell r="D313" t="str">
            <v>Pečovatelská služba</v>
          </cell>
          <cell r="E313" t="str">
            <v>ÚV</v>
          </cell>
          <cell r="F313">
            <v>56.82</v>
          </cell>
          <cell r="G313">
            <v>475608</v>
          </cell>
          <cell r="H313">
            <v>475608</v>
          </cell>
          <cell r="I313">
            <v>27024046.559999999</v>
          </cell>
          <cell r="J313">
            <v>22461798.108283009</v>
          </cell>
          <cell r="K313">
            <v>25780540.668283008</v>
          </cell>
          <cell r="L313">
            <v>5750000</v>
          </cell>
          <cell r="M313">
            <v>12633912.434868855</v>
          </cell>
          <cell r="N313">
            <v>3972000</v>
          </cell>
          <cell r="O313">
            <v>520000</v>
          </cell>
          <cell r="P313">
            <v>1778000</v>
          </cell>
          <cell r="Q313">
            <v>520000</v>
          </cell>
          <cell r="R313">
            <v>2334000</v>
          </cell>
          <cell r="S313">
            <v>1750000</v>
          </cell>
        </row>
        <row r="314">
          <cell r="A314">
            <v>4909330</v>
          </cell>
          <cell r="B314" t="str">
            <v>Obvodní ústav sociálně - zdravotnických služeb</v>
          </cell>
          <cell r="C314" t="str">
            <v>denní stacionáře</v>
          </cell>
          <cell r="D314" t="str">
            <v>Denní stacionář</v>
          </cell>
          <cell r="E314" t="str">
            <v>ÚV</v>
          </cell>
          <cell r="F314">
            <v>5.9</v>
          </cell>
          <cell r="G314">
            <v>478686</v>
          </cell>
          <cell r="H314">
            <v>478686</v>
          </cell>
          <cell r="I314">
            <v>2824247.4000000004</v>
          </cell>
          <cell r="J314">
            <v>1753999.4</v>
          </cell>
          <cell r="K314">
            <v>2392247.4000000004</v>
          </cell>
          <cell r="L314">
            <v>680000</v>
          </cell>
          <cell r="M314">
            <v>1294524.6300000004</v>
          </cell>
          <cell r="N314">
            <v>390000</v>
          </cell>
          <cell r="O314">
            <v>200000</v>
          </cell>
          <cell r="P314">
            <v>290000</v>
          </cell>
          <cell r="Q314">
            <v>200000</v>
          </cell>
          <cell r="R314">
            <v>353000</v>
          </cell>
          <cell r="S314">
            <v>264000</v>
          </cell>
        </row>
        <row r="315">
          <cell r="A315">
            <v>7333431</v>
          </cell>
          <cell r="B315" t="str">
            <v>Obvodní ústav sociálně - zdravotnických služeb</v>
          </cell>
          <cell r="C315" t="str">
            <v>odlehčovací služby</v>
          </cell>
          <cell r="D315" t="str">
            <v>Dům sociálních služeb</v>
          </cell>
          <cell r="E315" t="str">
            <v>L</v>
          </cell>
          <cell r="F315">
            <v>21</v>
          </cell>
          <cell r="G315">
            <v>421002</v>
          </cell>
          <cell r="H315">
            <v>421002</v>
          </cell>
          <cell r="I315">
            <v>8841042</v>
          </cell>
          <cell r="J315">
            <v>5235300</v>
          </cell>
          <cell r="K315">
            <v>6321042</v>
          </cell>
          <cell r="L315">
            <v>2542000</v>
          </cell>
          <cell r="M315">
            <v>3185721.9000000004</v>
          </cell>
          <cell r="N315">
            <v>1400000</v>
          </cell>
          <cell r="O315">
            <v>200000</v>
          </cell>
          <cell r="P315">
            <v>1142000</v>
          </cell>
          <cell r="Q315">
            <v>200000</v>
          </cell>
          <cell r="R315">
            <v>556000</v>
          </cell>
          <cell r="S315">
            <v>332000</v>
          </cell>
        </row>
        <row r="316">
          <cell r="A316">
            <v>3703782</v>
          </cell>
          <cell r="B316" t="str">
            <v>Okamžik, z.ú.</v>
          </cell>
          <cell r="C316" t="str">
            <v>sociálně aktivizační služby pro seniory a osoby se zdravotním postižením</v>
          </cell>
          <cell r="D316" t="str">
            <v>Centrum aktivního života zrakově postižených</v>
          </cell>
          <cell r="E316" t="str">
            <v>ÚV</v>
          </cell>
          <cell r="F316">
            <v>3.3</v>
          </cell>
          <cell r="G316">
            <v>513570</v>
          </cell>
          <cell r="H316">
            <v>513570</v>
          </cell>
          <cell r="I316">
            <v>1694781</v>
          </cell>
          <cell r="J316">
            <v>1486650</v>
          </cell>
          <cell r="K316">
            <v>1694781</v>
          </cell>
          <cell r="L316">
            <v>760000</v>
          </cell>
          <cell r="M316">
            <v>1694781</v>
          </cell>
          <cell r="N316">
            <v>760000</v>
          </cell>
          <cell r="O316">
            <v>230000</v>
          </cell>
          <cell r="P316">
            <v>0</v>
          </cell>
          <cell r="Q316">
            <v>230000</v>
          </cell>
          <cell r="R316">
            <v>40000</v>
          </cell>
          <cell r="S316">
            <v>30000</v>
          </cell>
        </row>
        <row r="317">
          <cell r="A317">
            <v>4609049</v>
          </cell>
          <cell r="B317" t="str">
            <v>Okamžik, z.ú.</v>
          </cell>
          <cell r="C317" t="str">
            <v>odborné sociální poradenství</v>
          </cell>
          <cell r="D317" t="str">
            <v>Poradenské centrum</v>
          </cell>
          <cell r="E317" t="str">
            <v>ÚV</v>
          </cell>
          <cell r="F317">
            <v>2.2000000000000002</v>
          </cell>
          <cell r="G317">
            <v>522690</v>
          </cell>
          <cell r="H317">
            <v>522690</v>
          </cell>
          <cell r="I317">
            <v>1149918</v>
          </cell>
          <cell r="J317">
            <v>1008700.0000000001</v>
          </cell>
          <cell r="K317">
            <v>1149918</v>
          </cell>
          <cell r="L317">
            <v>658000</v>
          </cell>
          <cell r="M317">
            <v>1092422.1000000001</v>
          </cell>
          <cell r="N317">
            <v>590000</v>
          </cell>
          <cell r="O317">
            <v>190000</v>
          </cell>
          <cell r="P317">
            <v>68000</v>
          </cell>
          <cell r="Q317">
            <v>190000</v>
          </cell>
          <cell r="R317">
            <v>0</v>
          </cell>
          <cell r="S317">
            <v>0</v>
          </cell>
        </row>
        <row r="318">
          <cell r="A318">
            <v>1292613</v>
          </cell>
          <cell r="B318" t="str">
            <v>Ošetřovatelský domov Praha 3</v>
          </cell>
          <cell r="C318" t="str">
            <v>domovy pro seniory</v>
          </cell>
          <cell r="D318" t="str">
            <v>Ošetřovatelský domov-Domov pro seniory</v>
          </cell>
          <cell r="E318" t="str">
            <v>L</v>
          </cell>
          <cell r="F318">
            <v>89</v>
          </cell>
          <cell r="G318">
            <v>421002</v>
          </cell>
          <cell r="H318">
            <v>421002</v>
          </cell>
          <cell r="I318">
            <v>37469178</v>
          </cell>
          <cell r="J318">
            <v>17615700</v>
          </cell>
          <cell r="K318">
            <v>22217178</v>
          </cell>
          <cell r="L318">
            <v>2500000</v>
          </cell>
          <cell r="M318">
            <v>11028822.6</v>
          </cell>
          <cell r="N318">
            <v>2500000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</row>
        <row r="319">
          <cell r="A319">
            <v>9880838</v>
          </cell>
          <cell r="B319" t="str">
            <v>Ošetřovatelský domov Praha 3</v>
          </cell>
          <cell r="C319" t="str">
            <v>odlehčovací služby</v>
          </cell>
          <cell r="D319" t="str">
            <v>Ošetřovatelský domov - Odlehčovací služby</v>
          </cell>
          <cell r="E319" t="str">
            <v>L</v>
          </cell>
          <cell r="F319">
            <v>7</v>
          </cell>
          <cell r="G319">
            <v>421002</v>
          </cell>
          <cell r="H319">
            <v>421002</v>
          </cell>
          <cell r="I319">
            <v>2947014</v>
          </cell>
          <cell r="J319">
            <v>1745100</v>
          </cell>
          <cell r="K319">
            <v>2107014</v>
          </cell>
          <cell r="L319">
            <v>100000</v>
          </cell>
          <cell r="M319">
            <v>1230119.3999999999</v>
          </cell>
          <cell r="N319">
            <v>100000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</row>
        <row r="320">
          <cell r="A320">
            <v>3462209</v>
          </cell>
          <cell r="B320" t="str">
            <v>Otevřené srdce, o.p.s.</v>
          </cell>
          <cell r="C320" t="str">
            <v>azylové domy</v>
          </cell>
          <cell r="D320" t="str">
            <v>Azylový dům pro matky s dětmi Otevřené srdce</v>
          </cell>
          <cell r="E320" t="str">
            <v>L</v>
          </cell>
          <cell r="F320">
            <v>56</v>
          </cell>
          <cell r="G320">
            <v>149454</v>
          </cell>
          <cell r="H320">
            <v>149454</v>
          </cell>
          <cell r="I320">
            <v>8369424</v>
          </cell>
          <cell r="J320">
            <v>7341600</v>
          </cell>
          <cell r="K320">
            <v>8369424</v>
          </cell>
          <cell r="L320">
            <v>1831210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275000</v>
          </cell>
          <cell r="R320">
            <v>0</v>
          </cell>
          <cell r="S320">
            <v>0</v>
          </cell>
        </row>
        <row r="321">
          <cell r="A321">
            <v>9767094</v>
          </cell>
          <cell r="B321" t="str">
            <v>Palata-Domov pro zrakově postižené</v>
          </cell>
          <cell r="C321" t="str">
            <v>domovy pro osoby se zdravotním postižením</v>
          </cell>
          <cell r="D321" t="str">
            <v>Palata - Domov pro zrakově postižené</v>
          </cell>
          <cell r="E321" t="str">
            <v>L</v>
          </cell>
          <cell r="F321">
            <v>133</v>
          </cell>
          <cell r="G321">
            <v>473556</v>
          </cell>
          <cell r="H321">
            <v>544589.4</v>
          </cell>
          <cell r="I321">
            <v>72430390.200000003</v>
          </cell>
          <cell r="J321">
            <v>39907430</v>
          </cell>
          <cell r="K321">
            <v>48802390.200000003</v>
          </cell>
          <cell r="L321">
            <v>10374000</v>
          </cell>
          <cell r="M321">
            <v>20438390.200000003</v>
          </cell>
          <cell r="N321">
            <v>10374000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</row>
        <row r="322">
          <cell r="A322">
            <v>9353125</v>
          </cell>
          <cell r="B322" t="str">
            <v>Pečovatelská služba Praha - Radotín</v>
          </cell>
          <cell r="C322" t="str">
            <v>pečovatelská služba</v>
          </cell>
          <cell r="D322" t="str">
            <v>Pečovatelská služba Praha - Radotín</v>
          </cell>
          <cell r="E322" t="str">
            <v>ÚV</v>
          </cell>
          <cell r="F322">
            <v>10.63</v>
          </cell>
          <cell r="G322">
            <v>475608</v>
          </cell>
          <cell r="H322">
            <v>475608</v>
          </cell>
          <cell r="I322">
            <v>5055713.04</v>
          </cell>
          <cell r="J322">
            <v>3963204.0137575236</v>
          </cell>
          <cell r="K322">
            <v>4584081.0537575241</v>
          </cell>
          <cell r="L322">
            <v>1113000</v>
          </cell>
          <cell r="M322">
            <v>2897777.0010696482</v>
          </cell>
          <cell r="N322">
            <v>1113000</v>
          </cell>
          <cell r="O322">
            <v>418000</v>
          </cell>
          <cell r="P322">
            <v>0</v>
          </cell>
          <cell r="Q322">
            <v>418000</v>
          </cell>
          <cell r="R322">
            <v>448500</v>
          </cell>
          <cell r="S322">
            <v>336000</v>
          </cell>
        </row>
        <row r="323">
          <cell r="A323">
            <v>2793007</v>
          </cell>
          <cell r="B323" t="str">
            <v>Pečovatelská služba Praha 3</v>
          </cell>
          <cell r="C323" t="str">
            <v>pečovatelská služba</v>
          </cell>
          <cell r="D323" t="str">
            <v>pečovatelská služba</v>
          </cell>
          <cell r="E323" t="str">
            <v>ÚV</v>
          </cell>
          <cell r="F323">
            <v>66.2</v>
          </cell>
          <cell r="G323">
            <v>475608</v>
          </cell>
          <cell r="H323">
            <v>475608</v>
          </cell>
          <cell r="I323">
            <v>31485249.600000001</v>
          </cell>
          <cell r="J323">
            <v>21306128.399999999</v>
          </cell>
          <cell r="K323">
            <v>28949649.600000001</v>
          </cell>
          <cell r="L323">
            <v>10000000</v>
          </cell>
          <cell r="M323">
            <v>20918649.600000001</v>
          </cell>
          <cell r="N323">
            <v>8628000</v>
          </cell>
          <cell r="O323">
            <v>0</v>
          </cell>
          <cell r="P323">
            <v>1372000</v>
          </cell>
          <cell r="Q323">
            <v>0</v>
          </cell>
          <cell r="R323">
            <v>0</v>
          </cell>
          <cell r="S323">
            <v>0</v>
          </cell>
        </row>
        <row r="324">
          <cell r="A324">
            <v>6192569</v>
          </cell>
          <cell r="B324" t="str">
            <v>Pečovatelská služba Prahy 6</v>
          </cell>
          <cell r="C324" t="str">
            <v>pečovatelská služba</v>
          </cell>
          <cell r="D324" t="str">
            <v>Pečovatelská služba Prahy 6</v>
          </cell>
          <cell r="E324" t="str">
            <v>ÚV</v>
          </cell>
          <cell r="F324">
            <v>53.3</v>
          </cell>
          <cell r="G324">
            <v>475608</v>
          </cell>
          <cell r="H324">
            <v>475608</v>
          </cell>
          <cell r="I324">
            <v>25349906.399999999</v>
          </cell>
          <cell r="J324">
            <v>20508080.099793904</v>
          </cell>
          <cell r="K324">
            <v>23621226.499793902</v>
          </cell>
          <cell r="L324">
            <v>9898000</v>
          </cell>
          <cell r="M324">
            <v>14252165.174804207</v>
          </cell>
          <cell r="N324">
            <v>6675000</v>
          </cell>
          <cell r="O324">
            <v>700000</v>
          </cell>
          <cell r="P324">
            <v>3223000</v>
          </cell>
          <cell r="Q324">
            <v>700000</v>
          </cell>
          <cell r="R324">
            <v>905000</v>
          </cell>
          <cell r="S324">
            <v>678000</v>
          </cell>
        </row>
        <row r="325">
          <cell r="A325">
            <v>1648302</v>
          </cell>
          <cell r="B325" t="str">
            <v>Pečovatelské centrum Praha 7</v>
          </cell>
          <cell r="C325" t="str">
            <v>odlehčovací služby</v>
          </cell>
          <cell r="D325" t="str">
            <v>Sociálně odlehčovací centrum</v>
          </cell>
          <cell r="E325" t="str">
            <v>L</v>
          </cell>
          <cell r="F325">
            <v>38</v>
          </cell>
          <cell r="G325">
            <v>421002</v>
          </cell>
          <cell r="H325">
            <v>463102.2</v>
          </cell>
          <cell r="I325">
            <v>17597883.600000001</v>
          </cell>
          <cell r="J325">
            <v>10876740</v>
          </cell>
          <cell r="K325">
            <v>13037883.600000001</v>
          </cell>
          <cell r="L325">
            <v>3150000</v>
          </cell>
          <cell r="M325">
            <v>8720058.6000000015</v>
          </cell>
          <cell r="N325">
            <v>3150000</v>
          </cell>
          <cell r="O325">
            <v>650000</v>
          </cell>
          <cell r="P325">
            <v>0</v>
          </cell>
          <cell r="Q325">
            <v>650000</v>
          </cell>
          <cell r="R325">
            <v>0</v>
          </cell>
          <cell r="S325">
            <v>0</v>
          </cell>
        </row>
        <row r="326">
          <cell r="A326">
            <v>7248933</v>
          </cell>
          <cell r="B326" t="str">
            <v>Pečovatelské centrum Praha 7</v>
          </cell>
          <cell r="C326" t="str">
            <v>pečovatelská služba</v>
          </cell>
          <cell r="D326" t="str">
            <v>Pečovatelská služba</v>
          </cell>
          <cell r="E326" t="str">
            <v>ÚV</v>
          </cell>
          <cell r="F326">
            <v>55.5</v>
          </cell>
          <cell r="G326">
            <v>475608</v>
          </cell>
          <cell r="H326">
            <v>475608</v>
          </cell>
          <cell r="I326">
            <v>26396244</v>
          </cell>
          <cell r="J326">
            <v>18702188.400000002</v>
          </cell>
          <cell r="K326">
            <v>22070244</v>
          </cell>
          <cell r="L326">
            <v>4450000</v>
          </cell>
          <cell r="M326">
            <v>15608244</v>
          </cell>
          <cell r="N326">
            <v>4450000</v>
          </cell>
          <cell r="O326">
            <v>1580000</v>
          </cell>
          <cell r="P326">
            <v>0</v>
          </cell>
          <cell r="Q326">
            <v>1580000</v>
          </cell>
          <cell r="R326">
            <v>0</v>
          </cell>
          <cell r="S326">
            <v>0</v>
          </cell>
        </row>
        <row r="327">
          <cell r="A327">
            <v>7457965</v>
          </cell>
          <cell r="B327" t="str">
            <v>Pečovatelské centrum Praha 7</v>
          </cell>
          <cell r="C327" t="str">
            <v>denní stacionáře</v>
          </cell>
          <cell r="D327" t="str">
            <v>Denní stacionář</v>
          </cell>
          <cell r="E327" t="str">
            <v>ÚV</v>
          </cell>
          <cell r="F327">
            <v>4.25</v>
          </cell>
          <cell r="G327">
            <v>478686</v>
          </cell>
          <cell r="H327">
            <v>478686</v>
          </cell>
          <cell r="I327">
            <v>2034415.5</v>
          </cell>
          <cell r="J327">
            <v>1413143.6541075937</v>
          </cell>
          <cell r="K327">
            <v>1662984.1541075937</v>
          </cell>
          <cell r="L327">
            <v>440000</v>
          </cell>
          <cell r="M327">
            <v>1159184.1541075937</v>
          </cell>
          <cell r="N327">
            <v>440000</v>
          </cell>
          <cell r="O327">
            <v>200000</v>
          </cell>
          <cell r="P327">
            <v>0</v>
          </cell>
          <cell r="Q327">
            <v>200000</v>
          </cell>
          <cell r="R327">
            <v>0</v>
          </cell>
          <cell r="S327">
            <v>0</v>
          </cell>
        </row>
        <row r="328">
          <cell r="A328">
            <v>3236460</v>
          </cell>
          <cell r="B328" t="str">
            <v>Pobočka Diakonie Církve bratrské v Praze 3</v>
          </cell>
          <cell r="C328" t="str">
            <v>denní stacionáře</v>
          </cell>
          <cell r="D328" t="str">
            <v>Stacionář pro děti s kombinovaným postižením</v>
          </cell>
          <cell r="E328" t="str">
            <v>ÚV</v>
          </cell>
          <cell r="F328">
            <v>5.3</v>
          </cell>
          <cell r="G328">
            <v>478686</v>
          </cell>
          <cell r="H328">
            <v>478686</v>
          </cell>
          <cell r="I328">
            <v>2537035.7999999998</v>
          </cell>
          <cell r="J328">
            <v>2021815.8278395177</v>
          </cell>
          <cell r="K328">
            <v>2333381.6278395178</v>
          </cell>
          <cell r="L328">
            <v>1440673</v>
          </cell>
          <cell r="M328">
            <v>2333381.6278395178</v>
          </cell>
          <cell r="N328">
            <v>1314000</v>
          </cell>
          <cell r="O328">
            <v>250000</v>
          </cell>
          <cell r="P328">
            <v>126000</v>
          </cell>
          <cell r="Q328">
            <v>250000</v>
          </cell>
          <cell r="R328">
            <v>319638</v>
          </cell>
          <cell r="S328">
            <v>239000</v>
          </cell>
        </row>
        <row r="329">
          <cell r="A329">
            <v>4595988</v>
          </cell>
          <cell r="B329" t="str">
            <v>Pobytové rehabilitační a rekvalifikační středisko pro nevidomé Dědina, o.p.s.</v>
          </cell>
          <cell r="C329" t="str">
            <v>sociální rehabilitace</v>
          </cell>
          <cell r="D329" t="str">
            <v>Pobytové rehabilitační a rekvalifikační středisko pro nevidomé Dědina o.p.s.</v>
          </cell>
          <cell r="E329" t="str">
            <v>L</v>
          </cell>
          <cell r="F329">
            <v>14</v>
          </cell>
          <cell r="G329">
            <v>325242</v>
          </cell>
          <cell r="H329">
            <v>357766.2</v>
          </cell>
          <cell r="I329">
            <v>5008726.8</v>
          </cell>
          <cell r="J329">
            <v>4393620</v>
          </cell>
          <cell r="K329">
            <v>5008726.8</v>
          </cell>
          <cell r="L329">
            <v>1756122</v>
          </cell>
          <cell r="M329">
            <v>4758290.46</v>
          </cell>
          <cell r="N329">
            <v>1756000</v>
          </cell>
          <cell r="O329">
            <v>480000</v>
          </cell>
          <cell r="P329">
            <v>0</v>
          </cell>
          <cell r="Q329">
            <v>480000</v>
          </cell>
          <cell r="R329">
            <v>310000</v>
          </cell>
          <cell r="S329">
            <v>232000</v>
          </cell>
        </row>
        <row r="330">
          <cell r="A330">
            <v>8414595</v>
          </cell>
          <cell r="B330" t="str">
            <v>Pobytové rehabilitační a rekvalifikační středisko pro nevidomé Dědina, o.p.s.</v>
          </cell>
          <cell r="C330" t="str">
            <v>sociálně terapeutické dílny</v>
          </cell>
          <cell r="D330" t="str">
            <v>Pobytové rehabilitační a rekvalifikační středisko pro nevidomé Dědina o.p.s.</v>
          </cell>
          <cell r="E330" t="str">
            <v>ÚV</v>
          </cell>
          <cell r="F330">
            <v>12.5</v>
          </cell>
          <cell r="G330">
            <v>491112</v>
          </cell>
          <cell r="H330">
            <v>491112</v>
          </cell>
          <cell r="I330">
            <v>6138900</v>
          </cell>
          <cell r="J330">
            <v>5385000</v>
          </cell>
          <cell r="K330">
            <v>6138900</v>
          </cell>
          <cell r="L330">
            <v>2522747</v>
          </cell>
          <cell r="M330">
            <v>5831955</v>
          </cell>
          <cell r="N330">
            <v>2522000</v>
          </cell>
          <cell r="O330">
            <v>620000</v>
          </cell>
          <cell r="P330">
            <v>0</v>
          </cell>
          <cell r="Q330">
            <v>620000</v>
          </cell>
          <cell r="R330">
            <v>330000</v>
          </cell>
          <cell r="S330">
            <v>247000</v>
          </cell>
        </row>
        <row r="331">
          <cell r="A331">
            <v>1026027</v>
          </cell>
          <cell r="B331" t="str">
            <v>POHODA - společnost pro normální život lidí s postižením, o.p.s.</v>
          </cell>
          <cell r="C331" t="str">
            <v>odlehčovací služby</v>
          </cell>
          <cell r="D331" t="str">
            <v>Terénní odlehčovací služba</v>
          </cell>
          <cell r="E331" t="str">
            <v>ÚV</v>
          </cell>
          <cell r="F331">
            <v>3.87</v>
          </cell>
          <cell r="G331">
            <v>480624</v>
          </cell>
          <cell r="H331">
            <v>480624</v>
          </cell>
          <cell r="I331">
            <v>1860014.8800000001</v>
          </cell>
          <cell r="J331">
            <v>1428273.6344858555</v>
          </cell>
          <cell r="K331">
            <v>1656696.5144858556</v>
          </cell>
          <cell r="L331">
            <v>1063734</v>
          </cell>
          <cell r="M331">
            <v>1656696.5144858556</v>
          </cell>
          <cell r="N331">
            <v>928000</v>
          </cell>
          <cell r="O331">
            <v>380000</v>
          </cell>
          <cell r="P331">
            <v>135000</v>
          </cell>
          <cell r="Q331">
            <v>380000</v>
          </cell>
          <cell r="R331">
            <v>102170</v>
          </cell>
          <cell r="S331">
            <v>76000</v>
          </cell>
        </row>
        <row r="332">
          <cell r="A332">
            <v>3776784</v>
          </cell>
          <cell r="B332" t="str">
            <v>POHODA - společnost pro normální život lidí s postižením, o.p.s.</v>
          </cell>
          <cell r="C332" t="str">
            <v>chráněné bydlení</v>
          </cell>
          <cell r="D332" t="str">
            <v>Bydlení POHODA</v>
          </cell>
          <cell r="E332" t="str">
            <v>L</v>
          </cell>
          <cell r="F332">
            <v>22</v>
          </cell>
          <cell r="G332">
            <v>342000</v>
          </cell>
          <cell r="H332">
            <v>342000</v>
          </cell>
          <cell r="I332">
            <v>7524000</v>
          </cell>
          <cell r="J332">
            <v>5292000</v>
          </cell>
          <cell r="K332">
            <v>6516000</v>
          </cell>
          <cell r="L332">
            <v>4134855</v>
          </cell>
          <cell r="M332">
            <v>6516000</v>
          </cell>
          <cell r="N332">
            <v>3439000</v>
          </cell>
          <cell r="O332">
            <v>1270000</v>
          </cell>
          <cell r="P332">
            <v>695000</v>
          </cell>
          <cell r="Q332">
            <v>1270704</v>
          </cell>
          <cell r="R332">
            <v>1844800</v>
          </cell>
          <cell r="S332">
            <v>834000</v>
          </cell>
        </row>
        <row r="333">
          <cell r="A333">
            <v>4129365</v>
          </cell>
          <cell r="B333" t="str">
            <v>POHODA - společnost pro normální život lidí s postižením, o.p.s.</v>
          </cell>
          <cell r="C333" t="str">
            <v>denní stacionáře</v>
          </cell>
          <cell r="D333" t="str">
            <v>Klub POHODA</v>
          </cell>
          <cell r="E333" t="str">
            <v>ÚV</v>
          </cell>
          <cell r="F333">
            <v>4.8</v>
          </cell>
          <cell r="G333">
            <v>478686</v>
          </cell>
          <cell r="H333">
            <v>478686</v>
          </cell>
          <cell r="I333">
            <v>2297692.7999999998</v>
          </cell>
          <cell r="J333">
            <v>1295988.6737184704</v>
          </cell>
          <cell r="K333">
            <v>1578161.4737184702</v>
          </cell>
          <cell r="L333">
            <v>1458662</v>
          </cell>
          <cell r="M333">
            <v>1499253.4000325466</v>
          </cell>
          <cell r="N333">
            <v>800000</v>
          </cell>
          <cell r="O333">
            <v>430000</v>
          </cell>
          <cell r="P333">
            <v>269000</v>
          </cell>
          <cell r="Q333">
            <v>480000</v>
          </cell>
          <cell r="R333">
            <v>348750</v>
          </cell>
          <cell r="S333">
            <v>0</v>
          </cell>
        </row>
        <row r="334">
          <cell r="A334">
            <v>6672726</v>
          </cell>
          <cell r="B334" t="str">
            <v>POHODA - společnost pro normální život lidí s postižením, o.p.s.</v>
          </cell>
          <cell r="C334" t="str">
            <v>osobní asistence</v>
          </cell>
          <cell r="D334" t="str">
            <v>Asistence POHODA</v>
          </cell>
          <cell r="E334" t="str">
            <v>H</v>
          </cell>
          <cell r="F334">
            <v>2400</v>
          </cell>
          <cell r="G334">
            <v>399</v>
          </cell>
          <cell r="H334">
            <v>399</v>
          </cell>
          <cell r="I334">
            <v>957600</v>
          </cell>
          <cell r="J334">
            <v>520000</v>
          </cell>
          <cell r="K334">
            <v>777600</v>
          </cell>
          <cell r="L334">
            <v>415768</v>
          </cell>
          <cell r="M334">
            <v>777600</v>
          </cell>
          <cell r="N334">
            <v>338000</v>
          </cell>
          <cell r="O334">
            <v>128000</v>
          </cell>
          <cell r="P334">
            <v>77000</v>
          </cell>
          <cell r="Q334">
            <v>128836</v>
          </cell>
          <cell r="R334">
            <v>54830</v>
          </cell>
          <cell r="S334">
            <v>41000</v>
          </cell>
        </row>
        <row r="335">
          <cell r="A335">
            <v>1023857</v>
          </cell>
          <cell r="B335" t="str">
            <v>Polovina nebe, o.p.s.</v>
          </cell>
          <cell r="C335" t="str">
            <v>osobní asistence</v>
          </cell>
          <cell r="D335" t="str">
            <v>Osobní asistence</v>
          </cell>
          <cell r="E335" t="str">
            <v>H</v>
          </cell>
          <cell r="F335">
            <v>3967</v>
          </cell>
          <cell r="G335">
            <v>399</v>
          </cell>
          <cell r="H335">
            <v>399</v>
          </cell>
          <cell r="I335">
            <v>1582833</v>
          </cell>
          <cell r="J335">
            <v>1031420</v>
          </cell>
          <cell r="K335">
            <v>1225803</v>
          </cell>
          <cell r="L335">
            <v>1504025</v>
          </cell>
          <cell r="M335">
            <v>1225803</v>
          </cell>
          <cell r="N335">
            <v>670000</v>
          </cell>
          <cell r="O335">
            <v>360000</v>
          </cell>
          <cell r="P335">
            <v>195000</v>
          </cell>
          <cell r="Q335">
            <v>845068</v>
          </cell>
          <cell r="R335">
            <v>743413</v>
          </cell>
          <cell r="S335">
            <v>0</v>
          </cell>
        </row>
        <row r="336">
          <cell r="A336">
            <v>8511225</v>
          </cell>
          <cell r="B336" t="str">
            <v>Polovina nebe, o.p.s.</v>
          </cell>
          <cell r="C336" t="str">
            <v>sociální rehabilitace</v>
          </cell>
          <cell r="D336" t="str">
            <v>Sociální rehabilitace</v>
          </cell>
          <cell r="E336" t="str">
            <v>ÚV</v>
          </cell>
          <cell r="F336">
            <v>3.6</v>
          </cell>
          <cell r="G336">
            <v>521550</v>
          </cell>
          <cell r="H336">
            <v>521550</v>
          </cell>
          <cell r="I336">
            <v>1877580</v>
          </cell>
          <cell r="J336">
            <v>1647000</v>
          </cell>
          <cell r="K336">
            <v>1877580</v>
          </cell>
          <cell r="L336">
            <v>1234778</v>
          </cell>
          <cell r="M336">
            <v>1783701</v>
          </cell>
          <cell r="N336">
            <v>909000</v>
          </cell>
          <cell r="O336">
            <v>489000</v>
          </cell>
          <cell r="P336">
            <v>325000</v>
          </cell>
          <cell r="Q336">
            <v>650244</v>
          </cell>
          <cell r="R336">
            <v>674368</v>
          </cell>
          <cell r="S336">
            <v>45000</v>
          </cell>
        </row>
        <row r="337">
          <cell r="A337">
            <v>4651772</v>
          </cell>
          <cell r="B337" t="str">
            <v>PONTE D22, z.ú.</v>
          </cell>
          <cell r="C337" t="str">
            <v>odlehčovací služby</v>
          </cell>
          <cell r="D337" t="str">
            <v>Odlehčovací služby</v>
          </cell>
          <cell r="E337" t="str">
            <v>ÚV</v>
          </cell>
          <cell r="F337">
            <v>3.6</v>
          </cell>
          <cell r="G337">
            <v>480624</v>
          </cell>
          <cell r="H337">
            <v>480624</v>
          </cell>
          <cell r="I337">
            <v>1730246.4000000001</v>
          </cell>
          <cell r="J337">
            <v>1202260.9467135514</v>
          </cell>
          <cell r="K337">
            <v>1414747.3467135518</v>
          </cell>
          <cell r="L337">
            <v>802405</v>
          </cell>
          <cell r="M337">
            <v>1414747.3467135518</v>
          </cell>
          <cell r="N337">
            <v>781000</v>
          </cell>
          <cell r="O337">
            <v>191000</v>
          </cell>
          <cell r="P337">
            <v>21000</v>
          </cell>
          <cell r="Q337">
            <v>191455</v>
          </cell>
          <cell r="R337">
            <v>107858</v>
          </cell>
          <cell r="S337">
            <v>80000</v>
          </cell>
        </row>
        <row r="338">
          <cell r="A338">
            <v>6520881</v>
          </cell>
          <cell r="B338" t="str">
            <v>Prev-Centrum, z.ú.</v>
          </cell>
          <cell r="C338" t="str">
            <v>nízkoprahová zařízení pro děti a mládež</v>
          </cell>
          <cell r="D338" t="str">
            <v>Prev-Centrum, z.ú. - Nízkoprahové služby</v>
          </cell>
          <cell r="E338" t="str">
            <v>ÚV</v>
          </cell>
          <cell r="F338">
            <v>2.95</v>
          </cell>
          <cell r="G338">
            <v>528504</v>
          </cell>
          <cell r="H338">
            <v>528504</v>
          </cell>
          <cell r="I338">
            <v>1559086.8</v>
          </cell>
          <cell r="J338">
            <v>1367620</v>
          </cell>
          <cell r="K338">
            <v>1559086.8</v>
          </cell>
          <cell r="L338">
            <v>724914</v>
          </cell>
          <cell r="M338">
            <v>1481132.46</v>
          </cell>
          <cell r="N338">
            <v>724000</v>
          </cell>
          <cell r="O338">
            <v>284000</v>
          </cell>
          <cell r="P338">
            <v>0</v>
          </cell>
          <cell r="Q338">
            <v>284760</v>
          </cell>
          <cell r="R338">
            <v>260000</v>
          </cell>
          <cell r="S338">
            <v>195000</v>
          </cell>
        </row>
        <row r="339">
          <cell r="A339">
            <v>9313851</v>
          </cell>
          <cell r="B339" t="str">
            <v>Prev-Centrum, z.ú.</v>
          </cell>
          <cell r="C339" t="str">
            <v>kontaktní centra</v>
          </cell>
          <cell r="D339" t="str">
            <v>Prev-Centrum, Ambulantní léčba</v>
          </cell>
          <cell r="E339" t="str">
            <v>ÚV</v>
          </cell>
          <cell r="F339">
            <v>5.8</v>
          </cell>
          <cell r="G339">
            <v>718200</v>
          </cell>
          <cell r="H339">
            <v>718200</v>
          </cell>
          <cell r="I339">
            <v>4165560</v>
          </cell>
          <cell r="J339">
            <v>3654000</v>
          </cell>
          <cell r="K339">
            <v>4165560</v>
          </cell>
          <cell r="L339">
            <v>567700</v>
          </cell>
          <cell r="M339">
            <v>3957282</v>
          </cell>
          <cell r="N339">
            <v>567000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</row>
        <row r="340">
          <cell r="A340">
            <v>7147115</v>
          </cell>
          <cell r="B340" t="str">
            <v>proFem o.p.s. konzultační středisko pro ženské projekty</v>
          </cell>
          <cell r="C340" t="str">
            <v>odborné sociální poradenství</v>
          </cell>
          <cell r="D340" t="str">
            <v>AdvoCats for Women - bezplatné sociálně právní poradenství pro obět domácího násilí</v>
          </cell>
          <cell r="E340" t="str">
            <v>ÚV</v>
          </cell>
          <cell r="F340">
            <v>0.8</v>
          </cell>
          <cell r="G340">
            <v>522690</v>
          </cell>
          <cell r="H340">
            <v>522690</v>
          </cell>
          <cell r="I340">
            <v>418152</v>
          </cell>
          <cell r="J340">
            <v>366800</v>
          </cell>
          <cell r="K340">
            <v>418152</v>
          </cell>
          <cell r="L340">
            <v>386400</v>
          </cell>
          <cell r="M340">
            <v>397244.4</v>
          </cell>
          <cell r="N340">
            <v>202000</v>
          </cell>
          <cell r="O340">
            <v>109000</v>
          </cell>
          <cell r="P340">
            <v>86000</v>
          </cell>
          <cell r="Q340">
            <v>239400</v>
          </cell>
          <cell r="R340">
            <v>28907</v>
          </cell>
          <cell r="S340">
            <v>0</v>
          </cell>
        </row>
        <row r="341">
          <cell r="A341">
            <v>1046995</v>
          </cell>
          <cell r="B341" t="str">
            <v>PROGRESSIVE o.p.s.</v>
          </cell>
          <cell r="C341" t="str">
            <v>kontaktní centra</v>
          </cell>
          <cell r="D341" t="str">
            <v>Stage 5 - kontaktní a poradenské závislostí v hl. m. Praze</v>
          </cell>
          <cell r="E341" t="str">
            <v>ÚV</v>
          </cell>
          <cell r="F341">
            <v>7.3</v>
          </cell>
          <cell r="G341">
            <v>718200</v>
          </cell>
          <cell r="H341">
            <v>718200</v>
          </cell>
          <cell r="I341">
            <v>5242860</v>
          </cell>
          <cell r="J341">
            <v>4599000</v>
          </cell>
          <cell r="K341">
            <v>5242860</v>
          </cell>
          <cell r="L341">
            <v>1220737</v>
          </cell>
          <cell r="M341">
            <v>5242860</v>
          </cell>
          <cell r="N341">
            <v>1220000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</row>
        <row r="342">
          <cell r="A342">
            <v>5747380</v>
          </cell>
          <cell r="B342" t="str">
            <v>PROGRESSIVE o.p.s.</v>
          </cell>
          <cell r="C342" t="str">
            <v>terénní programy</v>
          </cell>
          <cell r="D342" t="str">
            <v>No Biohazard - terénní program pro uživatele nealkoholových drog v hl. m. Praze</v>
          </cell>
          <cell r="E342" t="str">
            <v>ÚV</v>
          </cell>
          <cell r="F342">
            <v>5.8</v>
          </cell>
          <cell r="G342">
            <v>519612</v>
          </cell>
          <cell r="H342">
            <v>519612</v>
          </cell>
          <cell r="I342">
            <v>3013749.6</v>
          </cell>
          <cell r="J342">
            <v>2643640</v>
          </cell>
          <cell r="K342">
            <v>3013749.6</v>
          </cell>
          <cell r="L342">
            <v>893871</v>
          </cell>
          <cell r="M342">
            <v>3013749.6</v>
          </cell>
          <cell r="N342">
            <v>893000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</row>
        <row r="343">
          <cell r="A343">
            <v>2093644</v>
          </cell>
          <cell r="B343" t="str">
            <v>PROSAZ, z. ú.</v>
          </cell>
          <cell r="C343" t="str">
            <v>pečovatelská služba</v>
          </cell>
          <cell r="D343" t="str">
            <v>PROSAZ - pečovatelská služba</v>
          </cell>
          <cell r="E343" t="str">
            <v>ÚV</v>
          </cell>
          <cell r="F343">
            <v>3.5</v>
          </cell>
          <cell r="G343">
            <v>475608</v>
          </cell>
          <cell r="H343">
            <v>475608</v>
          </cell>
          <cell r="I343">
            <v>1664628</v>
          </cell>
          <cell r="J343">
            <v>1250200</v>
          </cell>
          <cell r="K343">
            <v>1454628</v>
          </cell>
          <cell r="L343">
            <v>681020</v>
          </cell>
          <cell r="M343">
            <v>1454628</v>
          </cell>
          <cell r="N343">
            <v>681000</v>
          </cell>
          <cell r="O343">
            <v>276000</v>
          </cell>
          <cell r="P343">
            <v>0</v>
          </cell>
          <cell r="Q343">
            <v>276092</v>
          </cell>
          <cell r="R343">
            <v>122694</v>
          </cell>
          <cell r="S343">
            <v>92000</v>
          </cell>
        </row>
        <row r="344">
          <cell r="A344">
            <v>6513502</v>
          </cell>
          <cell r="B344" t="str">
            <v>PROSAZ, z. ú.</v>
          </cell>
          <cell r="C344" t="str">
            <v>osobní asistence</v>
          </cell>
          <cell r="D344" t="str">
            <v>PROSAZ - osobní asistence</v>
          </cell>
          <cell r="E344" t="str">
            <v>H</v>
          </cell>
          <cell r="F344">
            <v>23000</v>
          </cell>
          <cell r="G344">
            <v>399</v>
          </cell>
          <cell r="H344">
            <v>399</v>
          </cell>
          <cell r="I344">
            <v>9177000</v>
          </cell>
          <cell r="J344">
            <v>5980000</v>
          </cell>
          <cell r="K344">
            <v>7107000</v>
          </cell>
          <cell r="L344">
            <v>2627800</v>
          </cell>
          <cell r="M344">
            <v>7107000</v>
          </cell>
          <cell r="N344">
            <v>2627000</v>
          </cell>
          <cell r="O344">
            <v>1414000</v>
          </cell>
          <cell r="P344">
            <v>0</v>
          </cell>
          <cell r="Q344">
            <v>1414120</v>
          </cell>
          <cell r="R344">
            <v>533539</v>
          </cell>
          <cell r="S344">
            <v>400000</v>
          </cell>
        </row>
        <row r="345">
          <cell r="A345">
            <v>1442258</v>
          </cell>
          <cell r="B345" t="str">
            <v>Proxima Sociale o.p.s.</v>
          </cell>
          <cell r="C345" t="str">
            <v>nízkoprahová zařízení pro děti a mládež</v>
          </cell>
          <cell r="D345" t="str">
            <v>Nízkoprahové zařízení pro děti a mládež Klub Jižní pól</v>
          </cell>
          <cell r="E345" t="str">
            <v>ÚV</v>
          </cell>
          <cell r="F345">
            <v>2.8</v>
          </cell>
          <cell r="G345">
            <v>528504</v>
          </cell>
          <cell r="H345">
            <v>528504</v>
          </cell>
          <cell r="I345">
            <v>1479811.2</v>
          </cell>
          <cell r="J345">
            <v>1298080</v>
          </cell>
          <cell r="K345">
            <v>1479811.2</v>
          </cell>
          <cell r="L345">
            <v>1038868</v>
          </cell>
          <cell r="M345">
            <v>1479811.2</v>
          </cell>
          <cell r="N345">
            <v>843000</v>
          </cell>
          <cell r="O345">
            <v>314000</v>
          </cell>
          <cell r="P345">
            <v>195000</v>
          </cell>
          <cell r="Q345">
            <v>314372</v>
          </cell>
          <cell r="R345">
            <v>296000</v>
          </cell>
          <cell r="S345">
            <v>95000</v>
          </cell>
        </row>
        <row r="346">
          <cell r="A346">
            <v>2750905</v>
          </cell>
          <cell r="B346" t="str">
            <v>Proxima Sociale o.p.s.</v>
          </cell>
          <cell r="C346" t="str">
            <v>azylové domy</v>
          </cell>
          <cell r="D346" t="str">
            <v>Azylový byt Proxima Sociale o.p.s.</v>
          </cell>
          <cell r="E346" t="str">
            <v>L</v>
          </cell>
          <cell r="F346">
            <v>7</v>
          </cell>
          <cell r="G346">
            <v>149454</v>
          </cell>
          <cell r="H346">
            <v>149454</v>
          </cell>
          <cell r="I346">
            <v>1046178</v>
          </cell>
          <cell r="J346">
            <v>917700</v>
          </cell>
          <cell r="K346">
            <v>1046178</v>
          </cell>
          <cell r="L346">
            <v>707012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214764</v>
          </cell>
          <cell r="R346">
            <v>0</v>
          </cell>
          <cell r="S346">
            <v>0</v>
          </cell>
        </row>
        <row r="347">
          <cell r="A347">
            <v>3766912</v>
          </cell>
          <cell r="B347" t="str">
            <v>Proxima Sociale o.p.s.</v>
          </cell>
          <cell r="C347" t="str">
            <v>terénní programy</v>
          </cell>
          <cell r="D347" t="str">
            <v>Terenní programy v Praze 13 - Proxima Sociale o.p.s.</v>
          </cell>
          <cell r="E347" t="str">
            <v>ÚV</v>
          </cell>
          <cell r="F347">
            <v>2.9</v>
          </cell>
          <cell r="G347">
            <v>519612</v>
          </cell>
          <cell r="H347">
            <v>519612</v>
          </cell>
          <cell r="I347">
            <v>1506874.8</v>
          </cell>
          <cell r="J347">
            <v>1321820</v>
          </cell>
          <cell r="K347">
            <v>1506874.8</v>
          </cell>
          <cell r="L347">
            <v>1168635</v>
          </cell>
          <cell r="M347">
            <v>1506874.8</v>
          </cell>
          <cell r="N347">
            <v>859000</v>
          </cell>
          <cell r="O347">
            <v>330000</v>
          </cell>
          <cell r="P347">
            <v>309000</v>
          </cell>
          <cell r="Q347">
            <v>330790</v>
          </cell>
          <cell r="R347">
            <v>312000</v>
          </cell>
          <cell r="S347">
            <v>6000</v>
          </cell>
        </row>
        <row r="348">
          <cell r="A348">
            <v>4697323</v>
          </cell>
          <cell r="B348" t="str">
            <v>Proxima Sociale o.p.s.</v>
          </cell>
          <cell r="C348" t="str">
            <v>nízkoprahová zařízení pro děti a mládež</v>
          </cell>
          <cell r="D348" t="str">
            <v>Nízkoprahová zařízení pro děti a mládež Jedna Trojka</v>
          </cell>
          <cell r="E348" t="str">
            <v>ÚV</v>
          </cell>
          <cell r="F348">
            <v>2.9</v>
          </cell>
          <cell r="G348">
            <v>528504</v>
          </cell>
          <cell r="H348">
            <v>528504</v>
          </cell>
          <cell r="I348">
            <v>1532661.5999999999</v>
          </cell>
          <cell r="J348">
            <v>1344440</v>
          </cell>
          <cell r="K348">
            <v>1532661.5999999999</v>
          </cell>
          <cell r="L348">
            <v>854113</v>
          </cell>
          <cell r="M348">
            <v>1532661.5999999999</v>
          </cell>
          <cell r="N348">
            <v>854000</v>
          </cell>
          <cell r="O348">
            <v>161000</v>
          </cell>
          <cell r="P348">
            <v>0</v>
          </cell>
          <cell r="Q348">
            <v>161114</v>
          </cell>
          <cell r="R348">
            <v>100000</v>
          </cell>
          <cell r="S348">
            <v>75000</v>
          </cell>
        </row>
        <row r="349">
          <cell r="A349">
            <v>5328826</v>
          </cell>
          <cell r="B349" t="str">
            <v>Proxima Sociale o.p.s.</v>
          </cell>
          <cell r="C349" t="str">
            <v>sociálně aktivizační služby pro rodiny s dětmi</v>
          </cell>
          <cell r="D349" t="str">
            <v>Podpora rodiny Proxima Sociale o.p.s.</v>
          </cell>
          <cell r="E349" t="str">
            <v>ÚV</v>
          </cell>
          <cell r="F349">
            <v>3</v>
          </cell>
          <cell r="G349">
            <v>520068</v>
          </cell>
          <cell r="H349">
            <v>520068</v>
          </cell>
          <cell r="I349">
            <v>1560204</v>
          </cell>
          <cell r="J349">
            <v>1368600</v>
          </cell>
          <cell r="K349">
            <v>1560204</v>
          </cell>
          <cell r="L349">
            <v>1381648</v>
          </cell>
          <cell r="M349">
            <v>1560204</v>
          </cell>
          <cell r="N349">
            <v>889000</v>
          </cell>
          <cell r="O349">
            <v>360000</v>
          </cell>
          <cell r="P349">
            <v>241000</v>
          </cell>
          <cell r="Q349">
            <v>360909</v>
          </cell>
          <cell r="R349">
            <v>300000</v>
          </cell>
          <cell r="S349">
            <v>0</v>
          </cell>
        </row>
        <row r="350">
          <cell r="A350">
            <v>6259033</v>
          </cell>
          <cell r="B350" t="str">
            <v>Proxima Sociale o.p.s.</v>
          </cell>
          <cell r="C350" t="str">
            <v>nízkoprahová zařízení pro děti a mládež</v>
          </cell>
          <cell r="D350" t="str">
            <v>Nízkoprahové zařízení pro děti a mládež Krok</v>
          </cell>
          <cell r="E350" t="str">
            <v>ÚV</v>
          </cell>
          <cell r="F350">
            <v>2.8</v>
          </cell>
          <cell r="G350">
            <v>528504</v>
          </cell>
          <cell r="H350">
            <v>528504</v>
          </cell>
          <cell r="I350">
            <v>1479811.2</v>
          </cell>
          <cell r="J350">
            <v>1298080</v>
          </cell>
          <cell r="K350">
            <v>1479811.2</v>
          </cell>
          <cell r="L350">
            <v>1032272</v>
          </cell>
          <cell r="M350">
            <v>1479811.2</v>
          </cell>
          <cell r="N350">
            <v>843000</v>
          </cell>
          <cell r="O350">
            <v>266000</v>
          </cell>
          <cell r="P350">
            <v>189000</v>
          </cell>
          <cell r="Q350">
            <v>266774</v>
          </cell>
          <cell r="R350">
            <v>339000</v>
          </cell>
          <cell r="S350">
            <v>136000</v>
          </cell>
        </row>
        <row r="351">
          <cell r="A351">
            <v>6450416</v>
          </cell>
          <cell r="B351" t="str">
            <v>Proxima Sociale o.p.s.</v>
          </cell>
          <cell r="C351" t="str">
            <v>odborné sociální poradenství</v>
          </cell>
          <cell r="D351" t="str">
            <v>Občanská poradna Proxima Sociale o.p.s.</v>
          </cell>
          <cell r="E351" t="str">
            <v>ÚV</v>
          </cell>
          <cell r="F351">
            <v>2.12</v>
          </cell>
          <cell r="G351">
            <v>522690</v>
          </cell>
          <cell r="H351">
            <v>522690</v>
          </cell>
          <cell r="I351">
            <v>1108102.8</v>
          </cell>
          <cell r="J351">
            <v>972020</v>
          </cell>
          <cell r="K351">
            <v>1108102.8</v>
          </cell>
          <cell r="L351">
            <v>985443</v>
          </cell>
          <cell r="M351">
            <v>1108102.8</v>
          </cell>
          <cell r="N351">
            <v>631000</v>
          </cell>
          <cell r="O351">
            <v>284000</v>
          </cell>
          <cell r="P351">
            <v>193000</v>
          </cell>
          <cell r="Q351">
            <v>284752</v>
          </cell>
          <cell r="R351">
            <v>155000</v>
          </cell>
          <cell r="S351">
            <v>0</v>
          </cell>
        </row>
        <row r="352">
          <cell r="A352">
            <v>6589804</v>
          </cell>
          <cell r="B352" t="str">
            <v>Proxima Sociale o.p.s.</v>
          </cell>
          <cell r="C352" t="str">
            <v>terénní programy</v>
          </cell>
          <cell r="D352" t="str">
            <v>Terénní programy v Praze 9 a 12 - Proxima Sociale o.p.s.</v>
          </cell>
          <cell r="E352" t="str">
            <v>ÚV</v>
          </cell>
          <cell r="F352">
            <v>5.3</v>
          </cell>
          <cell r="G352">
            <v>519612</v>
          </cell>
          <cell r="H352">
            <v>519612</v>
          </cell>
          <cell r="I352">
            <v>2753943.6</v>
          </cell>
          <cell r="J352">
            <v>2415740</v>
          </cell>
          <cell r="K352">
            <v>2753943.6</v>
          </cell>
          <cell r="L352">
            <v>1727457</v>
          </cell>
          <cell r="M352">
            <v>2753943.6</v>
          </cell>
          <cell r="N352">
            <v>1570000</v>
          </cell>
          <cell r="O352">
            <v>518000</v>
          </cell>
          <cell r="P352">
            <v>157000</v>
          </cell>
          <cell r="Q352">
            <v>518084</v>
          </cell>
          <cell r="R352">
            <v>417000</v>
          </cell>
          <cell r="S352">
            <v>312000</v>
          </cell>
        </row>
        <row r="353">
          <cell r="A353">
            <v>8619914</v>
          </cell>
          <cell r="B353" t="str">
            <v>Proxima Sociale o.p.s.</v>
          </cell>
          <cell r="C353" t="str">
            <v>terénní programy</v>
          </cell>
          <cell r="D353" t="str">
            <v>Terénní programy v Praze 11 a 15 - Proxima Sociale o.p.s.</v>
          </cell>
          <cell r="E353" t="str">
            <v>ÚV</v>
          </cell>
          <cell r="F353">
            <v>2.8</v>
          </cell>
          <cell r="G353">
            <v>519612</v>
          </cell>
          <cell r="H353">
            <v>519612</v>
          </cell>
          <cell r="I353">
            <v>1454913.5999999999</v>
          </cell>
          <cell r="J353">
            <v>1276240</v>
          </cell>
          <cell r="K353">
            <v>1454913.5999999999</v>
          </cell>
          <cell r="L353">
            <v>1531892</v>
          </cell>
          <cell r="M353">
            <v>1454913.5999999999</v>
          </cell>
          <cell r="N353">
            <v>829000</v>
          </cell>
          <cell r="O353">
            <v>446000</v>
          </cell>
          <cell r="P353">
            <v>179000</v>
          </cell>
          <cell r="Q353">
            <v>494962</v>
          </cell>
          <cell r="R353">
            <v>200000</v>
          </cell>
          <cell r="S353">
            <v>0</v>
          </cell>
        </row>
        <row r="354">
          <cell r="A354">
            <v>9022191</v>
          </cell>
          <cell r="B354" t="str">
            <v>Proxima Sociale o.p.s.</v>
          </cell>
          <cell r="C354" t="str">
            <v>krizová pomoc</v>
          </cell>
          <cell r="D354" t="str">
            <v>Krizová pomoc Proxima Sociale o.p.s.</v>
          </cell>
          <cell r="E354" t="str">
            <v>L</v>
          </cell>
          <cell r="F354">
            <v>3</v>
          </cell>
          <cell r="G354">
            <v>289446</v>
          </cell>
          <cell r="H354">
            <v>289446</v>
          </cell>
          <cell r="I354">
            <v>868338</v>
          </cell>
          <cell r="J354">
            <v>761700</v>
          </cell>
          <cell r="K354">
            <v>868338</v>
          </cell>
          <cell r="L354">
            <v>762171</v>
          </cell>
          <cell r="M354">
            <v>868338</v>
          </cell>
          <cell r="N354">
            <v>495000</v>
          </cell>
          <cell r="O354">
            <v>220000</v>
          </cell>
          <cell r="P354">
            <v>153000</v>
          </cell>
          <cell r="Q354">
            <v>220722</v>
          </cell>
          <cell r="R354">
            <v>69950</v>
          </cell>
          <cell r="S354">
            <v>0</v>
          </cell>
        </row>
        <row r="355">
          <cell r="A355">
            <v>9417184</v>
          </cell>
          <cell r="B355" t="str">
            <v>Proxima Sociale o.p.s.</v>
          </cell>
          <cell r="C355" t="str">
            <v>nízkoprahová zařízení pro děti a mládež</v>
          </cell>
          <cell r="D355" t="str">
            <v>Nízkoprahové zařízení pro děti a mládež Klub Radotín</v>
          </cell>
          <cell r="E355" t="str">
            <v>ÚV</v>
          </cell>
          <cell r="F355">
            <v>2.6</v>
          </cell>
          <cell r="G355">
            <v>528504</v>
          </cell>
          <cell r="H355">
            <v>528504</v>
          </cell>
          <cell r="I355">
            <v>1374110.4000000001</v>
          </cell>
          <cell r="J355">
            <v>1205360</v>
          </cell>
          <cell r="K355">
            <v>1374110.4000000001</v>
          </cell>
          <cell r="L355">
            <v>897386</v>
          </cell>
          <cell r="M355">
            <v>1374110.4000000001</v>
          </cell>
          <cell r="N355">
            <v>783000</v>
          </cell>
          <cell r="O355">
            <v>287000</v>
          </cell>
          <cell r="P355">
            <v>114000</v>
          </cell>
          <cell r="Q355">
            <v>287460</v>
          </cell>
          <cell r="R355">
            <v>266000</v>
          </cell>
          <cell r="S355">
            <v>142000</v>
          </cell>
        </row>
        <row r="356">
          <cell r="A356">
            <v>5417456</v>
          </cell>
          <cell r="B356" t="str">
            <v>Psychiatrická nemocnice Bohnice</v>
          </cell>
          <cell r="C356" t="str">
            <v>sociální služby poskytované ve zdravotnických zařízeních lůžkové péče</v>
          </cell>
          <cell r="D356" t="str">
            <v>Sociální lůžka v Psychiatrické nemocnici Bohnice</v>
          </cell>
          <cell r="E356" t="str">
            <v>L</v>
          </cell>
          <cell r="F356">
            <v>60</v>
          </cell>
          <cell r="G356">
            <v>358758</v>
          </cell>
          <cell r="H356">
            <v>394633.8</v>
          </cell>
          <cell r="I356">
            <v>23678028</v>
          </cell>
          <cell r="J356">
            <v>13570200</v>
          </cell>
          <cell r="K356">
            <v>16478028</v>
          </cell>
          <cell r="L356">
            <v>4612100</v>
          </cell>
          <cell r="M356">
            <v>6753286.5999999996</v>
          </cell>
          <cell r="N356">
            <v>2594000</v>
          </cell>
          <cell r="O356">
            <v>0</v>
          </cell>
          <cell r="P356">
            <v>2018000</v>
          </cell>
          <cell r="Q356">
            <v>0</v>
          </cell>
          <cell r="R356">
            <v>0</v>
          </cell>
          <cell r="S356">
            <v>0</v>
          </cell>
        </row>
        <row r="357">
          <cell r="A357">
            <v>6132617</v>
          </cell>
          <cell r="B357" t="str">
            <v>R - Mosty, z.s.</v>
          </cell>
          <cell r="C357" t="str">
            <v>nízkoprahová zařízení pro děti a mládež</v>
          </cell>
          <cell r="D357" t="str">
            <v>Nízkoprahový klub R-mosty</v>
          </cell>
          <cell r="E357" t="str">
            <v>ÚV</v>
          </cell>
          <cell r="F357">
            <v>4</v>
          </cell>
          <cell r="G357">
            <v>528504</v>
          </cell>
          <cell r="H357">
            <v>528504</v>
          </cell>
          <cell r="I357">
            <v>2114016</v>
          </cell>
          <cell r="J357">
            <v>1854400</v>
          </cell>
          <cell r="K357">
            <v>2114016</v>
          </cell>
          <cell r="L357">
            <v>1597060</v>
          </cell>
          <cell r="M357">
            <v>2114016</v>
          </cell>
          <cell r="N357">
            <v>1205000</v>
          </cell>
          <cell r="O357">
            <v>0</v>
          </cell>
          <cell r="P357">
            <v>392000</v>
          </cell>
          <cell r="Q357">
            <v>0</v>
          </cell>
          <cell r="R357">
            <v>474000</v>
          </cell>
          <cell r="S357">
            <v>355000</v>
          </cell>
        </row>
        <row r="358">
          <cell r="A358">
            <v>7394256</v>
          </cell>
          <cell r="B358" t="str">
            <v>R - Mosty, z.s.</v>
          </cell>
          <cell r="C358" t="str">
            <v>odborné sociální poradenství</v>
          </cell>
          <cell r="D358" t="str">
            <v>Sociální poradna R-mosty</v>
          </cell>
          <cell r="E358" t="str">
            <v>ÚV</v>
          </cell>
          <cell r="F358">
            <v>3</v>
          </cell>
          <cell r="G358">
            <v>522690</v>
          </cell>
          <cell r="H358">
            <v>522690</v>
          </cell>
          <cell r="I358">
            <v>1568070</v>
          </cell>
          <cell r="J358">
            <v>1375500</v>
          </cell>
          <cell r="K358">
            <v>1568070</v>
          </cell>
          <cell r="L358">
            <v>1698526</v>
          </cell>
          <cell r="M358">
            <v>1489666.5</v>
          </cell>
          <cell r="N358">
            <v>804000</v>
          </cell>
          <cell r="O358">
            <v>0</v>
          </cell>
          <cell r="P358">
            <v>685000</v>
          </cell>
          <cell r="Q358">
            <v>0</v>
          </cell>
          <cell r="R358">
            <v>615552</v>
          </cell>
          <cell r="S358">
            <v>0</v>
          </cell>
        </row>
        <row r="359">
          <cell r="A359">
            <v>2775878</v>
          </cell>
          <cell r="B359" t="str">
            <v>Radost - dětský domov o.p.s.</v>
          </cell>
          <cell r="C359" t="str">
            <v>sociální rehabilitace</v>
          </cell>
          <cell r="D359" t="str">
            <v>Radost - dětský domov</v>
          </cell>
          <cell r="E359" t="str">
            <v>ÚV</v>
          </cell>
          <cell r="F359">
            <v>1</v>
          </cell>
          <cell r="G359">
            <v>521550</v>
          </cell>
          <cell r="H359">
            <v>521550</v>
          </cell>
          <cell r="I359">
            <v>521550</v>
          </cell>
          <cell r="J359">
            <v>457500</v>
          </cell>
          <cell r="K359">
            <v>521550</v>
          </cell>
          <cell r="L359">
            <v>589000</v>
          </cell>
          <cell r="M359">
            <v>521550</v>
          </cell>
          <cell r="N359">
            <v>297000</v>
          </cell>
          <cell r="O359">
            <v>0</v>
          </cell>
          <cell r="P359">
            <v>224000</v>
          </cell>
          <cell r="Q359">
            <v>0</v>
          </cell>
          <cell r="R359">
            <v>0</v>
          </cell>
          <cell r="S359">
            <v>0</v>
          </cell>
        </row>
        <row r="360">
          <cell r="A360">
            <v>3038989</v>
          </cell>
          <cell r="B360" t="str">
            <v>REMEDIUM Praha o.p.s.</v>
          </cell>
          <cell r="C360" t="str">
            <v>sociálně aktivizační služby pro seniory a osoby se zdravotním postižením</v>
          </cell>
          <cell r="D360" t="str">
            <v>Klub Remedium</v>
          </cell>
          <cell r="E360" t="str">
            <v>ÚV</v>
          </cell>
          <cell r="F360">
            <v>2.6</v>
          </cell>
          <cell r="G360">
            <v>513570</v>
          </cell>
          <cell r="H360">
            <v>513570</v>
          </cell>
          <cell r="I360">
            <v>1335282</v>
          </cell>
          <cell r="J360">
            <v>1148324.5</v>
          </cell>
          <cell r="K360">
            <v>1335282</v>
          </cell>
          <cell r="L360">
            <v>590000</v>
          </cell>
          <cell r="M360">
            <v>1335282</v>
          </cell>
          <cell r="N360">
            <v>590000</v>
          </cell>
          <cell r="O360">
            <v>240000</v>
          </cell>
          <cell r="P360">
            <v>0</v>
          </cell>
          <cell r="Q360">
            <v>240000</v>
          </cell>
          <cell r="R360">
            <v>225000</v>
          </cell>
          <cell r="S360">
            <v>168000</v>
          </cell>
        </row>
        <row r="361">
          <cell r="A361">
            <v>5957394</v>
          </cell>
          <cell r="B361" t="str">
            <v>REMEDIUM Praha o.p.s.</v>
          </cell>
          <cell r="C361" t="str">
            <v>odborné sociální poradenství</v>
          </cell>
          <cell r="D361" t="str">
            <v>Občanská poradna REMEDIUM</v>
          </cell>
          <cell r="E361" t="str">
            <v>ÚV</v>
          </cell>
          <cell r="F361">
            <v>1.3</v>
          </cell>
          <cell r="G361">
            <v>522690</v>
          </cell>
          <cell r="H361">
            <v>522690</v>
          </cell>
          <cell r="I361">
            <v>679497</v>
          </cell>
          <cell r="J361">
            <v>596050</v>
          </cell>
          <cell r="K361">
            <v>679497</v>
          </cell>
          <cell r="L361">
            <v>454240</v>
          </cell>
          <cell r="M361">
            <v>679497</v>
          </cell>
          <cell r="N361">
            <v>387000</v>
          </cell>
          <cell r="O361">
            <v>155000</v>
          </cell>
          <cell r="P361">
            <v>67000</v>
          </cell>
          <cell r="Q361">
            <v>155000</v>
          </cell>
          <cell r="R361">
            <v>55000</v>
          </cell>
          <cell r="S361">
            <v>41000</v>
          </cell>
        </row>
        <row r="362">
          <cell r="A362">
            <v>6077428</v>
          </cell>
          <cell r="B362" t="str">
            <v>Romodrom o.p.s.</v>
          </cell>
          <cell r="C362" t="str">
            <v>nízkoprahová zařízení pro děti a mládež</v>
          </cell>
          <cell r="D362" t="str">
            <v>Nízkoprahové zařízení pro děti a mládež - Hl. m. Praha</v>
          </cell>
          <cell r="E362" t="str">
            <v>ÚV</v>
          </cell>
          <cell r="F362">
            <v>0</v>
          </cell>
          <cell r="G362">
            <v>528504</v>
          </cell>
          <cell r="H362">
            <v>528504</v>
          </cell>
          <cell r="I362">
            <v>0</v>
          </cell>
          <cell r="J362">
            <v>0</v>
          </cell>
          <cell r="K362">
            <v>0</v>
          </cell>
          <cell r="L362">
            <v>925244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</row>
        <row r="363">
          <cell r="A363">
            <v>2561884</v>
          </cell>
          <cell r="B363" t="str">
            <v>ROSA - centrum pro ženy, z.s.</v>
          </cell>
          <cell r="C363" t="str">
            <v>odborné sociální poradenství</v>
          </cell>
          <cell r="D363" t="str">
            <v>ROSA - Informační a poradenské centrum pro ženy oběti domácího násilí</v>
          </cell>
          <cell r="E363" t="str">
            <v>ÚV</v>
          </cell>
          <cell r="F363">
            <v>7.4</v>
          </cell>
          <cell r="G363">
            <v>522690</v>
          </cell>
          <cell r="H363">
            <v>522690</v>
          </cell>
          <cell r="I363">
            <v>3867906</v>
          </cell>
          <cell r="J363">
            <v>3392900</v>
          </cell>
          <cell r="K363">
            <v>3867906</v>
          </cell>
          <cell r="L363">
            <v>3425000</v>
          </cell>
          <cell r="M363">
            <v>3867906</v>
          </cell>
          <cell r="N363">
            <v>2205000</v>
          </cell>
          <cell r="O363">
            <v>700000</v>
          </cell>
          <cell r="P363">
            <v>962000</v>
          </cell>
          <cell r="Q363">
            <v>700000</v>
          </cell>
          <cell r="R363">
            <v>800000</v>
          </cell>
          <cell r="S363">
            <v>0</v>
          </cell>
        </row>
        <row r="364">
          <cell r="A364">
            <v>5163191</v>
          </cell>
          <cell r="B364" t="str">
            <v>ROSA - centrum pro ženy, z.s.</v>
          </cell>
          <cell r="C364" t="str">
            <v>azylové domy</v>
          </cell>
          <cell r="D364" t="str">
            <v>ROSA - azylový dům pro ženy oběti domácího násilí a jejich děti</v>
          </cell>
          <cell r="E364" t="str">
            <v>L</v>
          </cell>
          <cell r="F364">
            <v>35</v>
          </cell>
          <cell r="G364">
            <v>149454</v>
          </cell>
          <cell r="H364">
            <v>149454</v>
          </cell>
          <cell r="I364">
            <v>5230890</v>
          </cell>
          <cell r="J364">
            <v>4588500</v>
          </cell>
          <cell r="K364">
            <v>5230890</v>
          </cell>
          <cell r="L364">
            <v>3941000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680000</v>
          </cell>
          <cell r="R364">
            <v>916000</v>
          </cell>
          <cell r="S364">
            <v>0</v>
          </cell>
        </row>
        <row r="365">
          <cell r="A365">
            <v>6703682</v>
          </cell>
          <cell r="B365" t="str">
            <v>Ruka pro život o.p.s.</v>
          </cell>
          <cell r="C365" t="str">
            <v>denní stacionáře</v>
          </cell>
          <cell r="D365" t="str">
            <v>Denní stacionář Praha</v>
          </cell>
          <cell r="E365" t="str">
            <v>ÚV</v>
          </cell>
          <cell r="F365">
            <v>10.199999999999999</v>
          </cell>
          <cell r="G365">
            <v>478686</v>
          </cell>
          <cell r="H365">
            <v>478686</v>
          </cell>
          <cell r="I365">
            <v>4882597.1999999993</v>
          </cell>
          <cell r="J365">
            <v>3779887.5393407969</v>
          </cell>
          <cell r="K365">
            <v>4379504.7393407961</v>
          </cell>
          <cell r="L365">
            <v>3519015</v>
          </cell>
          <cell r="M365">
            <v>4160529.5023737564</v>
          </cell>
          <cell r="N365">
            <v>2334000</v>
          </cell>
          <cell r="O365">
            <v>1103000</v>
          </cell>
          <cell r="P365">
            <v>723000</v>
          </cell>
          <cell r="Q365">
            <v>1103031</v>
          </cell>
          <cell r="R365">
            <v>561660</v>
          </cell>
          <cell r="S365">
            <v>0</v>
          </cell>
        </row>
        <row r="366">
          <cell r="A366">
            <v>1866115</v>
          </cell>
          <cell r="B366" t="str">
            <v>Rytmus - od klienta k občanovi o.p.s.</v>
          </cell>
          <cell r="C366" t="str">
            <v>podpora samostatného bydlení</v>
          </cell>
          <cell r="D366" t="str">
            <v>Podpora samostatného bydlení Praha</v>
          </cell>
          <cell r="E366" t="str">
            <v>ÚV</v>
          </cell>
          <cell r="F366">
            <v>2</v>
          </cell>
          <cell r="G366">
            <v>506616</v>
          </cell>
          <cell r="H366">
            <v>506616</v>
          </cell>
          <cell r="I366">
            <v>1013232</v>
          </cell>
          <cell r="J366">
            <v>785557.67918088741</v>
          </cell>
          <cell r="K366">
            <v>909989.67918088741</v>
          </cell>
          <cell r="L366">
            <v>625649</v>
          </cell>
          <cell r="M366">
            <v>864490.19522184308</v>
          </cell>
          <cell r="N366">
            <v>485000</v>
          </cell>
          <cell r="O366">
            <v>215000</v>
          </cell>
          <cell r="P366">
            <v>140000</v>
          </cell>
          <cell r="Q366">
            <v>215871</v>
          </cell>
          <cell r="R366">
            <v>459901</v>
          </cell>
          <cell r="S366">
            <v>18000</v>
          </cell>
        </row>
        <row r="367">
          <cell r="A367">
            <v>3090279</v>
          </cell>
          <cell r="B367" t="str">
            <v>Rytmus - od klienta k občanovi o.p.s.</v>
          </cell>
          <cell r="C367" t="str">
            <v>osobní asistence</v>
          </cell>
          <cell r="D367" t="str">
            <v>Osobní asistence</v>
          </cell>
          <cell r="E367" t="str">
            <v>H</v>
          </cell>
          <cell r="F367">
            <v>11000</v>
          </cell>
          <cell r="G367">
            <v>399</v>
          </cell>
          <cell r="H367">
            <v>399</v>
          </cell>
          <cell r="I367">
            <v>4389000</v>
          </cell>
          <cell r="J367">
            <v>2860000</v>
          </cell>
          <cell r="K367">
            <v>3399000</v>
          </cell>
          <cell r="L367">
            <v>2308644</v>
          </cell>
          <cell r="M367">
            <v>3399000</v>
          </cell>
          <cell r="N367">
            <v>1859000</v>
          </cell>
          <cell r="O367">
            <v>544000</v>
          </cell>
          <cell r="P367">
            <v>449000</v>
          </cell>
          <cell r="Q367">
            <v>544856</v>
          </cell>
          <cell r="R367">
            <v>0</v>
          </cell>
          <cell r="S367">
            <v>0</v>
          </cell>
        </row>
        <row r="368">
          <cell r="A368">
            <v>8669867</v>
          </cell>
          <cell r="B368" t="str">
            <v>Rytmus - od klienta k občanovi o.p.s.</v>
          </cell>
          <cell r="C368" t="str">
            <v>sociální rehabilitace</v>
          </cell>
          <cell r="D368" t="str">
            <v>Sociální rehabilitace metodou podporované zaměstnávání</v>
          </cell>
          <cell r="E368" t="str">
            <v>ÚV</v>
          </cell>
          <cell r="F368">
            <v>10.6</v>
          </cell>
          <cell r="G368">
            <v>521550</v>
          </cell>
          <cell r="H368">
            <v>521550</v>
          </cell>
          <cell r="I368">
            <v>5528430</v>
          </cell>
          <cell r="J368">
            <v>4849500</v>
          </cell>
          <cell r="K368">
            <v>5528430</v>
          </cell>
          <cell r="L368">
            <v>3625776</v>
          </cell>
          <cell r="M368">
            <v>5528430</v>
          </cell>
          <cell r="N368">
            <v>3152000</v>
          </cell>
          <cell r="O368">
            <v>1213000</v>
          </cell>
          <cell r="P368">
            <v>473000</v>
          </cell>
          <cell r="Q368">
            <v>1213974</v>
          </cell>
          <cell r="R368">
            <v>0</v>
          </cell>
          <cell r="S368">
            <v>0</v>
          </cell>
        </row>
        <row r="369">
          <cell r="A369">
            <v>2174862</v>
          </cell>
          <cell r="B369" t="str">
            <v>Salesiánské středisko mládeže - středisko volného času, o.p.s.</v>
          </cell>
          <cell r="C369" t="str">
            <v>nízkoprahová zařízení pro děti a mládež</v>
          </cell>
          <cell r="D369" t="str">
            <v>Nízkoprahový klub Vrtule</v>
          </cell>
          <cell r="E369" t="str">
            <v>ÚV</v>
          </cell>
          <cell r="F369">
            <v>3</v>
          </cell>
          <cell r="G369">
            <v>528504</v>
          </cell>
          <cell r="H369">
            <v>528504</v>
          </cell>
          <cell r="I369">
            <v>1585512</v>
          </cell>
          <cell r="J369">
            <v>1390800</v>
          </cell>
          <cell r="K369">
            <v>1585512</v>
          </cell>
          <cell r="L369">
            <v>1055524</v>
          </cell>
          <cell r="M369">
            <v>1585512</v>
          </cell>
          <cell r="N369">
            <v>904000</v>
          </cell>
          <cell r="O369">
            <v>402000</v>
          </cell>
          <cell r="P369">
            <v>151000</v>
          </cell>
          <cell r="Q369">
            <v>402176</v>
          </cell>
          <cell r="R369">
            <v>285700</v>
          </cell>
          <cell r="S369">
            <v>96000</v>
          </cell>
        </row>
        <row r="370">
          <cell r="A370">
            <v>1492297</v>
          </cell>
          <cell r="B370" t="str">
            <v>SANANIM z.ú.</v>
          </cell>
          <cell r="C370" t="str">
            <v>odborné sociální poradenství</v>
          </cell>
          <cell r="D370" t="str">
            <v>Centrum pro osoby v konfliktu se zákonem</v>
          </cell>
          <cell r="E370" t="str">
            <v>ÚV</v>
          </cell>
          <cell r="F370">
            <v>2</v>
          </cell>
          <cell r="G370">
            <v>522690</v>
          </cell>
          <cell r="H370">
            <v>522690</v>
          </cell>
          <cell r="I370">
            <v>1045380</v>
          </cell>
          <cell r="J370">
            <v>917000</v>
          </cell>
          <cell r="K370">
            <v>1045380</v>
          </cell>
          <cell r="L370">
            <v>323212</v>
          </cell>
          <cell r="M370">
            <v>1045380</v>
          </cell>
          <cell r="N370">
            <v>323000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</row>
        <row r="371">
          <cell r="A371">
            <v>1687253</v>
          </cell>
          <cell r="B371" t="str">
            <v>SANANIM z.ú.</v>
          </cell>
          <cell r="C371" t="str">
            <v>terénní programy</v>
          </cell>
          <cell r="D371" t="str">
            <v>Terénní program SANANIM 2 pro práci se specifickými skupinami</v>
          </cell>
          <cell r="E371" t="str">
            <v>ÚV</v>
          </cell>
          <cell r="F371">
            <v>1.8</v>
          </cell>
          <cell r="G371">
            <v>519612</v>
          </cell>
          <cell r="H371">
            <v>519612</v>
          </cell>
          <cell r="I371">
            <v>935301.6</v>
          </cell>
          <cell r="J371">
            <v>820440</v>
          </cell>
          <cell r="K371">
            <v>935301.6</v>
          </cell>
          <cell r="L371">
            <v>410951</v>
          </cell>
          <cell r="M371">
            <v>888536.52</v>
          </cell>
          <cell r="N371">
            <v>410000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</row>
        <row r="372">
          <cell r="A372">
            <v>7203255</v>
          </cell>
          <cell r="B372" t="str">
            <v>SANANIM z.ú.</v>
          </cell>
          <cell r="C372" t="str">
            <v>odborné sociální poradenství</v>
          </cell>
          <cell r="D372" t="str">
            <v>Centrum ambulantní detoxifikace a substituce</v>
          </cell>
          <cell r="E372" t="str">
            <v>ÚV</v>
          </cell>
          <cell r="F372">
            <v>4.5</v>
          </cell>
          <cell r="G372">
            <v>522690</v>
          </cell>
          <cell r="H372">
            <v>522690</v>
          </cell>
          <cell r="I372">
            <v>2352105</v>
          </cell>
          <cell r="J372">
            <v>2063250</v>
          </cell>
          <cell r="K372">
            <v>2352105</v>
          </cell>
          <cell r="L372">
            <v>609157</v>
          </cell>
          <cell r="M372">
            <v>2352105</v>
          </cell>
          <cell r="N372">
            <v>609000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</row>
        <row r="373">
          <cell r="A373">
            <v>7609949</v>
          </cell>
          <cell r="B373" t="str">
            <v>SANANIM z.ú.</v>
          </cell>
          <cell r="C373" t="str">
            <v>kontaktní centra</v>
          </cell>
          <cell r="D373" t="str">
            <v>Denní stacionář</v>
          </cell>
          <cell r="E373" t="str">
            <v>ÚV</v>
          </cell>
          <cell r="F373">
            <v>9.1</v>
          </cell>
          <cell r="G373">
            <v>718200</v>
          </cell>
          <cell r="H373">
            <v>718200</v>
          </cell>
          <cell r="I373">
            <v>6535620</v>
          </cell>
          <cell r="J373">
            <v>5717880</v>
          </cell>
          <cell r="K373">
            <v>6535620</v>
          </cell>
          <cell r="L373">
            <v>1212962</v>
          </cell>
          <cell r="M373">
            <v>6535620</v>
          </cell>
          <cell r="N373">
            <v>1212000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</row>
        <row r="374">
          <cell r="A374">
            <v>8534147</v>
          </cell>
          <cell r="B374" t="str">
            <v>SANANIM z.ú.</v>
          </cell>
          <cell r="C374" t="str">
            <v>kontaktní centra</v>
          </cell>
          <cell r="D374" t="str">
            <v>Kontaktní centrum SANANIM</v>
          </cell>
          <cell r="E374" t="str">
            <v>ÚV</v>
          </cell>
          <cell r="F374">
            <v>13.5</v>
          </cell>
          <cell r="G374">
            <v>718200</v>
          </cell>
          <cell r="H374">
            <v>718200</v>
          </cell>
          <cell r="I374">
            <v>9695700</v>
          </cell>
          <cell r="J374">
            <v>8505000</v>
          </cell>
          <cell r="K374">
            <v>9695700</v>
          </cell>
          <cell r="L374">
            <v>2511291</v>
          </cell>
          <cell r="M374">
            <v>9695700</v>
          </cell>
          <cell r="N374">
            <v>2511000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</row>
        <row r="375">
          <cell r="A375">
            <v>8910811</v>
          </cell>
          <cell r="B375" t="str">
            <v>SANANIM z.ú.</v>
          </cell>
          <cell r="C375" t="str">
            <v>terénní programy</v>
          </cell>
          <cell r="D375" t="str">
            <v>Terénní programy SANANIM</v>
          </cell>
          <cell r="E375" t="str">
            <v>ÚV</v>
          </cell>
          <cell r="F375">
            <v>11.5</v>
          </cell>
          <cell r="G375">
            <v>519612</v>
          </cell>
          <cell r="H375">
            <v>519612</v>
          </cell>
          <cell r="I375">
            <v>5975538</v>
          </cell>
          <cell r="J375">
            <v>4955457.5999999996</v>
          </cell>
          <cell r="K375">
            <v>5975538</v>
          </cell>
          <cell r="L375">
            <v>1554602</v>
          </cell>
          <cell r="M375">
            <v>5676761.0999999996</v>
          </cell>
          <cell r="N375">
            <v>1554000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</row>
        <row r="376">
          <cell r="A376">
            <v>9211784</v>
          </cell>
          <cell r="B376" t="str">
            <v>SANANIM z.ú.</v>
          </cell>
          <cell r="C376" t="str">
            <v>odborné sociální poradenství</v>
          </cell>
          <cell r="D376" t="str">
            <v>Poradna pro rodiče</v>
          </cell>
          <cell r="E376" t="str">
            <v>ÚV</v>
          </cell>
          <cell r="F376">
            <v>3.1</v>
          </cell>
          <cell r="G376">
            <v>522690</v>
          </cell>
          <cell r="H376">
            <v>522690</v>
          </cell>
          <cell r="I376">
            <v>1620339</v>
          </cell>
          <cell r="J376">
            <v>1421350</v>
          </cell>
          <cell r="K376">
            <v>1620339</v>
          </cell>
          <cell r="L376">
            <v>786375</v>
          </cell>
          <cell r="M376">
            <v>1620339</v>
          </cell>
          <cell r="N376">
            <v>786000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</row>
        <row r="377">
          <cell r="A377">
            <v>5941977</v>
          </cell>
          <cell r="B377" t="str">
            <v>SDMO - Sdružení pro komplexní péči při dětské mozkové obrně, z.s.</v>
          </cell>
          <cell r="C377" t="str">
            <v>sociálně aktivizační služby pro seniory a osoby se zdravotním postižením</v>
          </cell>
          <cell r="D377" t="str">
            <v>Sociálně aktivizační služby poskytované osobám s dětskou mozkovou obrno (DMO)</v>
          </cell>
          <cell r="E377" t="str">
            <v>ÚV</v>
          </cell>
          <cell r="F377">
            <v>1.5</v>
          </cell>
          <cell r="G377">
            <v>513570</v>
          </cell>
          <cell r="H377">
            <v>513570</v>
          </cell>
          <cell r="I377">
            <v>770355</v>
          </cell>
          <cell r="J377">
            <v>675750</v>
          </cell>
          <cell r="K377">
            <v>770355</v>
          </cell>
          <cell r="L377">
            <v>690530</v>
          </cell>
          <cell r="M377">
            <v>731837.25</v>
          </cell>
          <cell r="N377">
            <v>417000</v>
          </cell>
          <cell r="O377">
            <v>224000</v>
          </cell>
          <cell r="P377">
            <v>90000</v>
          </cell>
          <cell r="Q377">
            <v>247500</v>
          </cell>
          <cell r="R377">
            <v>0</v>
          </cell>
          <cell r="S377">
            <v>0</v>
          </cell>
        </row>
        <row r="378">
          <cell r="A378">
            <v>7666803</v>
          </cell>
          <cell r="B378" t="str">
            <v>Sdružení na pomoc dětem s handicapy, z.ú.</v>
          </cell>
          <cell r="C378" t="str">
            <v>nízkoprahová zařízení pro děti a mládež</v>
          </cell>
          <cell r="D378" t="str">
            <v>Nízkoprahový klub Pacific</v>
          </cell>
          <cell r="E378" t="str">
            <v>ÚV</v>
          </cell>
          <cell r="F378">
            <v>3.5</v>
          </cell>
          <cell r="G378">
            <v>528504</v>
          </cell>
          <cell r="H378">
            <v>528504</v>
          </cell>
          <cell r="I378">
            <v>1849764</v>
          </cell>
          <cell r="J378">
            <v>1622600</v>
          </cell>
          <cell r="K378">
            <v>1849764</v>
          </cell>
          <cell r="L378">
            <v>920000</v>
          </cell>
          <cell r="M378">
            <v>1849764</v>
          </cell>
          <cell r="N378">
            <v>920000</v>
          </cell>
          <cell r="O378">
            <v>452000</v>
          </cell>
          <cell r="P378">
            <v>0</v>
          </cell>
          <cell r="Q378">
            <v>452000</v>
          </cell>
          <cell r="R378">
            <v>0</v>
          </cell>
          <cell r="S378">
            <v>0</v>
          </cell>
        </row>
        <row r="379">
          <cell r="A379">
            <v>9113909</v>
          </cell>
          <cell r="B379" t="str">
            <v>Sdružení na pomoc dětem s handicapy, z.ú.</v>
          </cell>
          <cell r="C379" t="str">
            <v>sociálně aktivizační služby pro rodiny s dětmi</v>
          </cell>
          <cell r="D379" t="str">
            <v>Sociálně aktivizační služby pro rodiny s dětmi</v>
          </cell>
          <cell r="E379" t="str">
            <v>ÚV</v>
          </cell>
          <cell r="F379">
            <v>4.08</v>
          </cell>
          <cell r="G379">
            <v>520068</v>
          </cell>
          <cell r="H379">
            <v>520068</v>
          </cell>
          <cell r="I379">
            <v>2121877.44</v>
          </cell>
          <cell r="J379">
            <v>1861296</v>
          </cell>
          <cell r="K379">
            <v>2121877.44</v>
          </cell>
          <cell r="L379">
            <v>1090000</v>
          </cell>
          <cell r="M379">
            <v>2015783.568</v>
          </cell>
          <cell r="N379">
            <v>1088000</v>
          </cell>
          <cell r="O379">
            <v>580000</v>
          </cell>
          <cell r="P379">
            <v>2000</v>
          </cell>
          <cell r="Q379">
            <v>580000</v>
          </cell>
          <cell r="R379">
            <v>0</v>
          </cell>
          <cell r="S379">
            <v>0</v>
          </cell>
        </row>
        <row r="380">
          <cell r="A380">
            <v>9122659</v>
          </cell>
          <cell r="B380" t="str">
            <v>Sdružení na pomoc dětem s handicapy, z.ú.</v>
          </cell>
          <cell r="C380" t="str">
            <v>centra denních služeb</v>
          </cell>
          <cell r="D380" t="str">
            <v>Centrum denních služeb v Komunitním centru Motýlek</v>
          </cell>
          <cell r="E380" t="str">
            <v>ÚV</v>
          </cell>
          <cell r="F380">
            <v>3.5</v>
          </cell>
          <cell r="G380">
            <v>484500</v>
          </cell>
          <cell r="H380">
            <v>581400</v>
          </cell>
          <cell r="I380">
            <v>2034900</v>
          </cell>
          <cell r="J380">
            <v>1354149.7332994665</v>
          </cell>
          <cell r="K380">
            <v>1901549.7332994665</v>
          </cell>
          <cell r="L380">
            <v>811200</v>
          </cell>
          <cell r="M380">
            <v>1806472.2466344931</v>
          </cell>
          <cell r="N380">
            <v>792000</v>
          </cell>
          <cell r="O380">
            <v>426000</v>
          </cell>
          <cell r="P380">
            <v>19000</v>
          </cell>
          <cell r="Q380">
            <v>560000</v>
          </cell>
          <cell r="R380">
            <v>198352</v>
          </cell>
          <cell r="S380">
            <v>148000</v>
          </cell>
        </row>
        <row r="381">
          <cell r="A381">
            <v>3991372</v>
          </cell>
          <cell r="B381" t="str">
            <v>Sdružení pro integraci a migraci, o.p.s.</v>
          </cell>
          <cell r="C381" t="str">
            <v>odborné sociální poradenství</v>
          </cell>
          <cell r="D381" t="str">
            <v>odborné sociální poradenství</v>
          </cell>
          <cell r="E381" t="str">
            <v>ÚV</v>
          </cell>
          <cell r="F381">
            <v>7.24</v>
          </cell>
          <cell r="G381">
            <v>522690</v>
          </cell>
          <cell r="H381">
            <v>522690</v>
          </cell>
          <cell r="I381">
            <v>3784275.6</v>
          </cell>
          <cell r="J381">
            <v>3319540</v>
          </cell>
          <cell r="K381">
            <v>3784275.6</v>
          </cell>
          <cell r="L381">
            <v>882000</v>
          </cell>
          <cell r="M381">
            <v>3595061.8200000003</v>
          </cell>
          <cell r="N381">
            <v>882000</v>
          </cell>
          <cell r="O381">
            <v>0</v>
          </cell>
          <cell r="P381">
            <v>0</v>
          </cell>
          <cell r="Q381">
            <v>0</v>
          </cell>
          <cell r="R381">
            <v>758200</v>
          </cell>
          <cell r="S381">
            <v>568000</v>
          </cell>
        </row>
        <row r="382">
          <cell r="A382">
            <v>3232071</v>
          </cell>
          <cell r="B382" t="str">
            <v>Sedmibarevno z.ú.</v>
          </cell>
          <cell r="C382" t="str">
            <v>domovy pro osoby se zdravotním postižením</v>
          </cell>
          <cell r="D382" t="str">
            <v>Sedmibarevno</v>
          </cell>
          <cell r="E382" t="str">
            <v>L</v>
          </cell>
          <cell r="F382">
            <v>8</v>
          </cell>
          <cell r="G382">
            <v>473556</v>
          </cell>
          <cell r="H382">
            <v>520911.6</v>
          </cell>
          <cell r="I382">
            <v>4167292.8</v>
          </cell>
          <cell r="J382">
            <v>2227520</v>
          </cell>
          <cell r="K382">
            <v>2739292.8</v>
          </cell>
          <cell r="L382">
            <v>1540800</v>
          </cell>
          <cell r="M382">
            <v>2602328.1599999997</v>
          </cell>
          <cell r="N382">
            <v>1375000</v>
          </cell>
          <cell r="O382">
            <v>613000</v>
          </cell>
          <cell r="P382">
            <v>165000</v>
          </cell>
          <cell r="Q382">
            <v>613000</v>
          </cell>
          <cell r="R382">
            <v>52730</v>
          </cell>
          <cell r="S382">
            <v>39000</v>
          </cell>
        </row>
        <row r="383">
          <cell r="A383">
            <v>3745494</v>
          </cell>
          <cell r="B383" t="str">
            <v>Sluneční domov o.p.s.</v>
          </cell>
          <cell r="C383" t="str">
            <v>týdenní stacionáře</v>
          </cell>
          <cell r="D383" t="str">
            <v>Sluneční domov-týdenní stacionář rodinného typu pro osoby s autismem</v>
          </cell>
          <cell r="E383" t="str">
            <v>L</v>
          </cell>
          <cell r="F383">
            <v>12</v>
          </cell>
          <cell r="G383">
            <v>421002</v>
          </cell>
          <cell r="H383">
            <v>547302.6</v>
          </cell>
          <cell r="I383">
            <v>6567631.1999999993</v>
          </cell>
          <cell r="J383">
            <v>4753080</v>
          </cell>
          <cell r="K383">
            <v>5559631.1999999993</v>
          </cell>
          <cell r="L383">
            <v>3701700</v>
          </cell>
          <cell r="M383">
            <v>5559631.1999999993</v>
          </cell>
          <cell r="N383">
            <v>3089000</v>
          </cell>
          <cell r="O383">
            <v>1400000</v>
          </cell>
          <cell r="P383">
            <v>612000</v>
          </cell>
          <cell r="Q383">
            <v>1400000</v>
          </cell>
          <cell r="R383">
            <v>1276400</v>
          </cell>
          <cell r="S383">
            <v>343000</v>
          </cell>
        </row>
        <row r="384">
          <cell r="A384">
            <v>2446475</v>
          </cell>
          <cell r="B384" t="str">
            <v>Sociální služby Běchovice</v>
          </cell>
          <cell r="C384" t="str">
            <v>odlehčovací služby</v>
          </cell>
          <cell r="D384" t="str">
            <v>Centrum krátkodobé péče</v>
          </cell>
          <cell r="E384" t="str">
            <v>L</v>
          </cell>
          <cell r="F384">
            <v>10</v>
          </cell>
          <cell r="G384">
            <v>421002</v>
          </cell>
          <cell r="H384">
            <v>421002</v>
          </cell>
          <cell r="I384">
            <v>4210020</v>
          </cell>
          <cell r="J384">
            <v>2493000</v>
          </cell>
          <cell r="K384">
            <v>3010020</v>
          </cell>
          <cell r="L384">
            <v>1200000</v>
          </cell>
          <cell r="M384">
            <v>3010020</v>
          </cell>
          <cell r="N384">
            <v>1200000</v>
          </cell>
          <cell r="O384">
            <v>520000</v>
          </cell>
          <cell r="P384">
            <v>0</v>
          </cell>
          <cell r="Q384">
            <v>520000</v>
          </cell>
          <cell r="R384">
            <v>189700</v>
          </cell>
          <cell r="S384">
            <v>142000</v>
          </cell>
        </row>
        <row r="385">
          <cell r="A385">
            <v>4559144</v>
          </cell>
          <cell r="B385" t="str">
            <v>Sociální služby Běchovice</v>
          </cell>
          <cell r="C385" t="str">
            <v>pečovatelská služba</v>
          </cell>
          <cell r="D385" t="str">
            <v>pečovatelská služba</v>
          </cell>
          <cell r="E385" t="str">
            <v>ÚV</v>
          </cell>
          <cell r="F385">
            <v>3.8</v>
          </cell>
          <cell r="G385">
            <v>475608</v>
          </cell>
          <cell r="H385">
            <v>475608</v>
          </cell>
          <cell r="I385">
            <v>1807310.4</v>
          </cell>
          <cell r="J385">
            <v>1313104.0000000002</v>
          </cell>
          <cell r="K385">
            <v>1735310.4</v>
          </cell>
          <cell r="L385">
            <v>750000</v>
          </cell>
          <cell r="M385">
            <v>1648544.88</v>
          </cell>
          <cell r="N385">
            <v>725000</v>
          </cell>
          <cell r="O385">
            <v>140000</v>
          </cell>
          <cell r="P385">
            <v>25000</v>
          </cell>
          <cell r="Q385">
            <v>140000</v>
          </cell>
          <cell r="R385">
            <v>102700</v>
          </cell>
          <cell r="S385">
            <v>77000</v>
          </cell>
        </row>
        <row r="386">
          <cell r="A386">
            <v>1972443</v>
          </cell>
          <cell r="B386" t="str">
            <v>Sociální služby městské části Praha 12, příspěvková organizace</v>
          </cell>
          <cell r="C386" t="str">
            <v>azylové domy</v>
          </cell>
          <cell r="D386" t="str">
            <v>sekce azylového bydlení</v>
          </cell>
          <cell r="E386" t="str">
            <v>L</v>
          </cell>
          <cell r="F386">
            <v>12</v>
          </cell>
          <cell r="G386">
            <v>149454</v>
          </cell>
          <cell r="H386">
            <v>149454</v>
          </cell>
          <cell r="I386">
            <v>1793448</v>
          </cell>
          <cell r="J386">
            <v>1573200</v>
          </cell>
          <cell r="K386">
            <v>1793448</v>
          </cell>
          <cell r="L386">
            <v>223000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190000</v>
          </cell>
          <cell r="R386">
            <v>0</v>
          </cell>
          <cell r="S386">
            <v>0</v>
          </cell>
        </row>
        <row r="387">
          <cell r="A387">
            <v>5571783</v>
          </cell>
          <cell r="B387" t="str">
            <v>Sociální služby městské části Praha 12, příspěvková organizace</v>
          </cell>
          <cell r="C387" t="str">
            <v>pečovatelská služba</v>
          </cell>
          <cell r="D387" t="str">
            <v>pečovatelská služba</v>
          </cell>
          <cell r="E387" t="str">
            <v>ÚV</v>
          </cell>
          <cell r="F387">
            <v>11.4</v>
          </cell>
          <cell r="G387">
            <v>475608</v>
          </cell>
          <cell r="H387">
            <v>475608</v>
          </cell>
          <cell r="I387">
            <v>5421931.2000000002</v>
          </cell>
          <cell r="J387">
            <v>4505229.4082840234</v>
          </cell>
          <cell r="K387">
            <v>5171080.6082840236</v>
          </cell>
          <cell r="L387">
            <v>2009000</v>
          </cell>
          <cell r="M387">
            <v>2421326.5778698223</v>
          </cell>
          <cell r="N387">
            <v>1016000</v>
          </cell>
          <cell r="O387">
            <v>547000</v>
          </cell>
          <cell r="P387">
            <v>858000</v>
          </cell>
          <cell r="Q387">
            <v>1050000</v>
          </cell>
          <cell r="R387">
            <v>500000</v>
          </cell>
          <cell r="S387">
            <v>0</v>
          </cell>
        </row>
        <row r="388">
          <cell r="A388">
            <v>9772333</v>
          </cell>
          <cell r="B388" t="str">
            <v>Sociální služby městské části Praha 12, příspěvková organizace</v>
          </cell>
          <cell r="C388" t="str">
            <v>odlehčovací služby</v>
          </cell>
          <cell r="D388" t="str">
            <v>sociálně ošetřovatelské centrum</v>
          </cell>
          <cell r="E388" t="str">
            <v>L</v>
          </cell>
          <cell r="F388">
            <v>40</v>
          </cell>
          <cell r="G388">
            <v>421002</v>
          </cell>
          <cell r="H388">
            <v>526252.5</v>
          </cell>
          <cell r="I388">
            <v>21050100</v>
          </cell>
          <cell r="J388">
            <v>13665000</v>
          </cell>
          <cell r="K388">
            <v>16250100</v>
          </cell>
          <cell r="L388">
            <v>4080000</v>
          </cell>
          <cell r="M388">
            <v>9778995</v>
          </cell>
          <cell r="N388">
            <v>3871000</v>
          </cell>
          <cell r="O388">
            <v>2084000</v>
          </cell>
          <cell r="P388">
            <v>209000</v>
          </cell>
          <cell r="Q388">
            <v>2500000</v>
          </cell>
          <cell r="R388">
            <v>700000</v>
          </cell>
          <cell r="S388">
            <v>525000</v>
          </cell>
        </row>
        <row r="389">
          <cell r="A389">
            <v>3090967</v>
          </cell>
          <cell r="B389" t="str">
            <v>Sociální služby Praha 9, z.ú.</v>
          </cell>
          <cell r="C389" t="str">
            <v>denní stacionáře</v>
          </cell>
          <cell r="D389" t="str">
            <v>Denní stacionář Hejnická</v>
          </cell>
          <cell r="E389" t="str">
            <v>ÚV</v>
          </cell>
          <cell r="F389">
            <v>5.54</v>
          </cell>
          <cell r="G389">
            <v>478686</v>
          </cell>
          <cell r="H389">
            <v>478686</v>
          </cell>
          <cell r="I389">
            <v>2651920.44</v>
          </cell>
          <cell r="J389">
            <v>2026191.838599025</v>
          </cell>
          <cell r="K389">
            <v>2351866.2785990248</v>
          </cell>
          <cell r="L389">
            <v>550000</v>
          </cell>
          <cell r="M389">
            <v>2351866.2785990248</v>
          </cell>
          <cell r="N389">
            <v>550000</v>
          </cell>
          <cell r="O389">
            <v>150000</v>
          </cell>
          <cell r="P389">
            <v>0</v>
          </cell>
          <cell r="Q389">
            <v>150000</v>
          </cell>
          <cell r="R389">
            <v>340000</v>
          </cell>
          <cell r="S389">
            <v>255000</v>
          </cell>
        </row>
        <row r="390">
          <cell r="A390">
            <v>7552656</v>
          </cell>
          <cell r="B390" t="str">
            <v>Sociální služby Praha 9, z.ú.</v>
          </cell>
          <cell r="C390" t="str">
            <v>pečovatelská služba</v>
          </cell>
          <cell r="D390" t="str">
            <v>Pečovatelská služba</v>
          </cell>
          <cell r="E390" t="str">
            <v>ÚV</v>
          </cell>
          <cell r="F390">
            <v>26.3</v>
          </cell>
          <cell r="G390">
            <v>475608</v>
          </cell>
          <cell r="H390">
            <v>475608</v>
          </cell>
          <cell r="I390">
            <v>12508490.4</v>
          </cell>
          <cell r="J390">
            <v>9304300</v>
          </cell>
          <cell r="K390">
            <v>11278490.4</v>
          </cell>
          <cell r="L390">
            <v>1650000</v>
          </cell>
          <cell r="M390">
            <v>11278490.4</v>
          </cell>
          <cell r="N390">
            <v>1650000</v>
          </cell>
          <cell r="O390">
            <v>450000</v>
          </cell>
          <cell r="P390">
            <v>0</v>
          </cell>
          <cell r="Q390">
            <v>450000</v>
          </cell>
          <cell r="R390">
            <v>1615000</v>
          </cell>
          <cell r="S390">
            <v>1211000</v>
          </cell>
        </row>
        <row r="391">
          <cell r="A391">
            <v>8251253</v>
          </cell>
          <cell r="B391" t="str">
            <v>Sociální služby Praha 9, z.ú.</v>
          </cell>
          <cell r="C391" t="str">
            <v>domovy pro seniory</v>
          </cell>
          <cell r="D391" t="str">
            <v>Domov seniorů</v>
          </cell>
          <cell r="E391" t="str">
            <v>L</v>
          </cell>
          <cell r="F391">
            <v>87</v>
          </cell>
          <cell r="G391">
            <v>421002</v>
          </cell>
          <cell r="H391">
            <v>421002</v>
          </cell>
          <cell r="I391">
            <v>36627174</v>
          </cell>
          <cell r="J391">
            <v>17945100</v>
          </cell>
          <cell r="K391">
            <v>22443174</v>
          </cell>
          <cell r="L391">
            <v>3700000</v>
          </cell>
          <cell r="M391">
            <v>13728015.300000001</v>
          </cell>
          <cell r="N391">
            <v>3700000</v>
          </cell>
          <cell r="O391">
            <v>920000</v>
          </cell>
          <cell r="P391">
            <v>0</v>
          </cell>
          <cell r="Q391">
            <v>920000</v>
          </cell>
          <cell r="R391">
            <v>1025000</v>
          </cell>
          <cell r="S391">
            <v>768000</v>
          </cell>
        </row>
        <row r="392">
          <cell r="A392">
            <v>3451962</v>
          </cell>
          <cell r="B392" t="str">
            <v>SOS dětské vesničky, z.s.</v>
          </cell>
          <cell r="C392" t="str">
            <v>sociálně aktivizační služby pro rodiny s dětmi</v>
          </cell>
          <cell r="D392" t="str">
            <v>SOS Kompas</v>
          </cell>
          <cell r="E392" t="str">
            <v>ÚV</v>
          </cell>
          <cell r="F392">
            <v>0</v>
          </cell>
          <cell r="G392">
            <v>520068</v>
          </cell>
          <cell r="H392">
            <v>520068</v>
          </cell>
          <cell r="I392">
            <v>0</v>
          </cell>
          <cell r="J392">
            <v>0</v>
          </cell>
          <cell r="K392">
            <v>0</v>
          </cell>
          <cell r="L392">
            <v>822371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822371</v>
          </cell>
          <cell r="R392">
            <v>0</v>
          </cell>
          <cell r="S392">
            <v>0</v>
          </cell>
        </row>
        <row r="393">
          <cell r="A393">
            <v>2778769</v>
          </cell>
          <cell r="B393" t="str">
            <v>Společnost DUHA, z.ú.</v>
          </cell>
          <cell r="C393" t="str">
            <v>podpora samostatného bydlení</v>
          </cell>
          <cell r="D393" t="str">
            <v>Podpora samostatného bydlení Společnosti DUHA</v>
          </cell>
          <cell r="E393" t="str">
            <v>ÚV</v>
          </cell>
          <cell r="F393">
            <v>7.15</v>
          </cell>
          <cell r="G393">
            <v>506616</v>
          </cell>
          <cell r="H393">
            <v>607939.19999999995</v>
          </cell>
          <cell r="I393">
            <v>4346765.28</v>
          </cell>
          <cell r="J393">
            <v>3547960</v>
          </cell>
          <cell r="K393">
            <v>4161765.2800000003</v>
          </cell>
          <cell r="L393">
            <v>1900000</v>
          </cell>
          <cell r="M393">
            <v>4161765.2800000003</v>
          </cell>
          <cell r="N393">
            <v>1900000</v>
          </cell>
          <cell r="O393">
            <v>975000</v>
          </cell>
          <cell r="P393">
            <v>0</v>
          </cell>
          <cell r="Q393">
            <v>975000</v>
          </cell>
          <cell r="R393">
            <v>215000</v>
          </cell>
          <cell r="S393">
            <v>161000</v>
          </cell>
        </row>
        <row r="394">
          <cell r="A394">
            <v>7335716</v>
          </cell>
          <cell r="B394" t="str">
            <v>Společnost DUHA, z.ú.</v>
          </cell>
          <cell r="C394" t="str">
            <v>centra denních služeb</v>
          </cell>
          <cell r="D394" t="str">
            <v>Centrum denních služeb</v>
          </cell>
          <cell r="E394" t="str">
            <v>ÚV</v>
          </cell>
          <cell r="F394">
            <v>15.2</v>
          </cell>
          <cell r="G394">
            <v>484500</v>
          </cell>
          <cell r="H394">
            <v>581400</v>
          </cell>
          <cell r="I394">
            <v>8837280</v>
          </cell>
          <cell r="J394">
            <v>5157168.3633516049</v>
          </cell>
          <cell r="K394">
            <v>6242448.3633516049</v>
          </cell>
          <cell r="L394">
            <v>4050000</v>
          </cell>
          <cell r="M394">
            <v>5930325.945184025</v>
          </cell>
          <cell r="N394">
            <v>3184000</v>
          </cell>
          <cell r="O394">
            <v>1714000</v>
          </cell>
          <cell r="P394">
            <v>866000</v>
          </cell>
          <cell r="Q394">
            <v>1965000</v>
          </cell>
          <cell r="R394">
            <v>1175000</v>
          </cell>
          <cell r="S394">
            <v>124000</v>
          </cell>
        </row>
        <row r="395">
          <cell r="A395">
            <v>8195232</v>
          </cell>
          <cell r="B395" t="str">
            <v>Společnost DUHA, z.ú.</v>
          </cell>
          <cell r="C395" t="str">
            <v>chráněné bydlení</v>
          </cell>
          <cell r="D395" t="str">
            <v>Chráněné bydlení Společnosti DUHA</v>
          </cell>
          <cell r="E395" t="str">
            <v>L</v>
          </cell>
          <cell r="F395">
            <v>31</v>
          </cell>
          <cell r="G395">
            <v>342000</v>
          </cell>
          <cell r="H395">
            <v>410400</v>
          </cell>
          <cell r="I395">
            <v>12722400</v>
          </cell>
          <cell r="J395">
            <v>9672000</v>
          </cell>
          <cell r="K395">
            <v>11234400</v>
          </cell>
          <cell r="L395">
            <v>8000000</v>
          </cell>
          <cell r="M395">
            <v>11234400</v>
          </cell>
          <cell r="N395">
            <v>6286000</v>
          </cell>
          <cell r="O395">
            <v>2320000</v>
          </cell>
          <cell r="P395">
            <v>1714000</v>
          </cell>
          <cell r="Q395">
            <v>2320000</v>
          </cell>
          <cell r="R395">
            <v>2540000</v>
          </cell>
          <cell r="S395">
            <v>682000</v>
          </cell>
        </row>
        <row r="396">
          <cell r="A396">
            <v>2534682</v>
          </cell>
          <cell r="B396" t="str">
            <v>Společnou cestou z.s.</v>
          </cell>
          <cell r="C396" t="str">
            <v>azylové domy</v>
          </cell>
          <cell r="D396" t="str">
            <v>Azylové ubytování Společnou cestou</v>
          </cell>
          <cell r="E396" t="str">
            <v>L</v>
          </cell>
          <cell r="F396">
            <v>39</v>
          </cell>
          <cell r="G396">
            <v>149454</v>
          </cell>
          <cell r="H396">
            <v>149454</v>
          </cell>
          <cell r="I396">
            <v>5828706</v>
          </cell>
          <cell r="J396">
            <v>5112900</v>
          </cell>
          <cell r="K396">
            <v>5828706</v>
          </cell>
          <cell r="L396">
            <v>1526000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650000</v>
          </cell>
          <cell r="R396">
            <v>0</v>
          </cell>
          <cell r="S396">
            <v>0</v>
          </cell>
        </row>
        <row r="397">
          <cell r="A397">
            <v>4044587</v>
          </cell>
          <cell r="B397" t="str">
            <v>Společnou cestou z.s.</v>
          </cell>
          <cell r="C397" t="str">
            <v>sociálně aktivizační služby pro rodiny s dětmi</v>
          </cell>
          <cell r="D397" t="str">
            <v>Aktivizace rodin Společnou cestou</v>
          </cell>
          <cell r="E397" t="str">
            <v>ÚV</v>
          </cell>
          <cell r="F397">
            <v>1.5</v>
          </cell>
          <cell r="G397">
            <v>520068</v>
          </cell>
          <cell r="H397">
            <v>520068</v>
          </cell>
          <cell r="I397">
            <v>780102</v>
          </cell>
          <cell r="J397">
            <v>684300</v>
          </cell>
          <cell r="K397">
            <v>780102</v>
          </cell>
          <cell r="L397">
            <v>511000</v>
          </cell>
          <cell r="M397">
            <v>780102</v>
          </cell>
          <cell r="N397">
            <v>444000</v>
          </cell>
          <cell r="O397">
            <v>210000</v>
          </cell>
          <cell r="P397">
            <v>67000</v>
          </cell>
          <cell r="Q397">
            <v>210000</v>
          </cell>
          <cell r="R397">
            <v>0</v>
          </cell>
          <cell r="S397">
            <v>0</v>
          </cell>
        </row>
        <row r="398">
          <cell r="A398">
            <v>5798526</v>
          </cell>
          <cell r="B398" t="str">
            <v>Společnou cestou z.s.</v>
          </cell>
          <cell r="C398" t="str">
            <v>odborné sociální poradenství</v>
          </cell>
          <cell r="D398" t="str">
            <v>Občanská poradna Společnou cestou</v>
          </cell>
          <cell r="E398" t="str">
            <v>ÚV</v>
          </cell>
          <cell r="F398">
            <v>2.2999999999999998</v>
          </cell>
          <cell r="G398">
            <v>522690</v>
          </cell>
          <cell r="H398">
            <v>522690</v>
          </cell>
          <cell r="I398">
            <v>1202187</v>
          </cell>
          <cell r="J398">
            <v>1054550</v>
          </cell>
          <cell r="K398">
            <v>1202187</v>
          </cell>
          <cell r="L398">
            <v>512000</v>
          </cell>
          <cell r="M398">
            <v>1202187</v>
          </cell>
          <cell r="N398">
            <v>512000</v>
          </cell>
          <cell r="O398">
            <v>300000</v>
          </cell>
          <cell r="P398">
            <v>0</v>
          </cell>
          <cell r="Q398">
            <v>300000</v>
          </cell>
          <cell r="R398">
            <v>0</v>
          </cell>
          <cell r="S398">
            <v>0</v>
          </cell>
        </row>
        <row r="399">
          <cell r="A399">
            <v>2812601</v>
          </cell>
          <cell r="B399" t="str">
            <v>SPRP, z.s.</v>
          </cell>
          <cell r="C399" t="str">
            <v>raná péče</v>
          </cell>
          <cell r="D399" t="str">
            <v>Společnost pro ranou péči - celorepublikové, nadregionální služby</v>
          </cell>
          <cell r="E399" t="str">
            <v>ÚV</v>
          </cell>
          <cell r="F399">
            <v>1.1200000000000001</v>
          </cell>
          <cell r="G399">
            <v>532950</v>
          </cell>
          <cell r="H399">
            <v>532950</v>
          </cell>
          <cell r="I399">
            <v>596904</v>
          </cell>
          <cell r="J399">
            <v>523600.00000000006</v>
          </cell>
          <cell r="K399">
            <v>596904</v>
          </cell>
          <cell r="L399">
            <v>505361</v>
          </cell>
          <cell r="M399">
            <v>567058.80000000005</v>
          </cell>
          <cell r="N399">
            <v>323000</v>
          </cell>
          <cell r="O399">
            <v>150000</v>
          </cell>
          <cell r="P399">
            <v>94000</v>
          </cell>
          <cell r="Q399">
            <v>150000</v>
          </cell>
          <cell r="R399">
            <v>0</v>
          </cell>
          <cell r="S399">
            <v>0</v>
          </cell>
        </row>
        <row r="400">
          <cell r="A400">
            <v>6348050</v>
          </cell>
          <cell r="B400" t="str">
            <v>Středisko křesťanské pomoci Horní Počernice</v>
          </cell>
          <cell r="C400" t="str">
            <v>azylové domy</v>
          </cell>
          <cell r="D400" t="str">
            <v>Středisko křesťanské pomoci - Azylový dům</v>
          </cell>
          <cell r="E400" t="str">
            <v>L</v>
          </cell>
          <cell r="F400">
            <v>84</v>
          </cell>
          <cell r="G400">
            <v>149454</v>
          </cell>
          <cell r="H400">
            <v>149454</v>
          </cell>
          <cell r="I400">
            <v>12554136</v>
          </cell>
          <cell r="J400">
            <v>11012400</v>
          </cell>
          <cell r="K400">
            <v>12554136</v>
          </cell>
          <cell r="L400">
            <v>4429000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2500000</v>
          </cell>
          <cell r="R400">
            <v>0</v>
          </cell>
          <cell r="S400">
            <v>0</v>
          </cell>
        </row>
        <row r="401">
          <cell r="A401">
            <v>2840312</v>
          </cell>
          <cell r="B401" t="str">
            <v>Středisko prevence a léčby drogových závislostí DROP IN o.p.s.</v>
          </cell>
          <cell r="C401" t="str">
            <v>odborné sociální poradenství</v>
          </cell>
          <cell r="D401" t="str">
            <v>Odborné sociální poradenství, Integrace rodiny AL Centrum pro rodinu</v>
          </cell>
          <cell r="E401" t="str">
            <v>ÚV</v>
          </cell>
          <cell r="F401">
            <v>2</v>
          </cell>
          <cell r="G401">
            <v>522690</v>
          </cell>
          <cell r="H401">
            <v>522690</v>
          </cell>
          <cell r="I401">
            <v>1045380</v>
          </cell>
          <cell r="J401">
            <v>917000</v>
          </cell>
          <cell r="K401">
            <v>1045380</v>
          </cell>
          <cell r="L401">
            <v>818000</v>
          </cell>
          <cell r="M401">
            <v>993111</v>
          </cell>
          <cell r="N401">
            <v>536000</v>
          </cell>
          <cell r="O401">
            <v>288000</v>
          </cell>
          <cell r="P401">
            <v>169000</v>
          </cell>
          <cell r="Q401">
            <v>325000</v>
          </cell>
          <cell r="R401">
            <v>195000</v>
          </cell>
          <cell r="S401">
            <v>0</v>
          </cell>
        </row>
        <row r="402">
          <cell r="A402">
            <v>4650694</v>
          </cell>
          <cell r="B402" t="str">
            <v>Středisko sociálních služeb</v>
          </cell>
          <cell r="C402" t="str">
            <v>pečovatelská služba</v>
          </cell>
          <cell r="D402" t="str">
            <v>Středisko sociálních služeb</v>
          </cell>
          <cell r="E402" t="str">
            <v>ÚV</v>
          </cell>
          <cell r="F402">
            <v>34</v>
          </cell>
          <cell r="G402">
            <v>475608</v>
          </cell>
          <cell r="H402">
            <v>475608</v>
          </cell>
          <cell r="I402">
            <v>16170672</v>
          </cell>
          <cell r="J402">
            <v>10707527.272727273</v>
          </cell>
          <cell r="K402">
            <v>12693399.272727273</v>
          </cell>
          <cell r="L402">
            <v>1400000</v>
          </cell>
          <cell r="M402">
            <v>4378889.3090909105</v>
          </cell>
          <cell r="N402">
            <v>1400000</v>
          </cell>
          <cell r="O402">
            <v>0</v>
          </cell>
          <cell r="P402">
            <v>0</v>
          </cell>
          <cell r="Q402">
            <v>0</v>
          </cell>
          <cell r="R402">
            <v>1300000</v>
          </cell>
          <cell r="S402">
            <v>975000</v>
          </cell>
        </row>
        <row r="403">
          <cell r="A403">
            <v>2538264</v>
          </cell>
          <cell r="B403" t="str">
            <v>Středisko sociálních služeb Prahy 13</v>
          </cell>
          <cell r="C403" t="str">
            <v>pečovatelská služba</v>
          </cell>
          <cell r="D403" t="str">
            <v>pečovatelská služba terénní</v>
          </cell>
          <cell r="E403" t="str">
            <v>ÚV</v>
          </cell>
          <cell r="F403">
            <v>8.34</v>
          </cell>
          <cell r="G403">
            <v>475608</v>
          </cell>
          <cell r="H403">
            <v>475608</v>
          </cell>
          <cell r="I403">
            <v>3966570.7199999997</v>
          </cell>
          <cell r="J403">
            <v>3094106.9001875804</v>
          </cell>
          <cell r="K403">
            <v>3581229.6201875801</v>
          </cell>
          <cell r="L403">
            <v>650000</v>
          </cell>
          <cell r="M403">
            <v>1750168.1391782011</v>
          </cell>
          <cell r="N403">
            <v>635000</v>
          </cell>
          <cell r="O403">
            <v>342000</v>
          </cell>
          <cell r="P403">
            <v>15000</v>
          </cell>
          <cell r="Q403">
            <v>480000</v>
          </cell>
          <cell r="R403">
            <v>1275384</v>
          </cell>
          <cell r="S403">
            <v>568000</v>
          </cell>
        </row>
        <row r="404">
          <cell r="A404">
            <v>7260476</v>
          </cell>
          <cell r="B404" t="str">
            <v>Středisko sociálních služeb Prahy 13</v>
          </cell>
          <cell r="C404" t="str">
            <v>denní stacionáře</v>
          </cell>
          <cell r="D404" t="str">
            <v>denní stacionář</v>
          </cell>
          <cell r="E404" t="str">
            <v>ÚV</v>
          </cell>
          <cell r="F404">
            <v>3.1</v>
          </cell>
          <cell r="G404">
            <v>478686</v>
          </cell>
          <cell r="H404">
            <v>478686</v>
          </cell>
          <cell r="I404">
            <v>1483926.6</v>
          </cell>
          <cell r="J404">
            <v>534070.95238095231</v>
          </cell>
          <cell r="K404">
            <v>716307.5523809524</v>
          </cell>
          <cell r="L404">
            <v>260000</v>
          </cell>
          <cell r="M404">
            <v>88492.174761904753</v>
          </cell>
          <cell r="N404">
            <v>0</v>
          </cell>
          <cell r="O404">
            <v>0</v>
          </cell>
          <cell r="P404">
            <v>0</v>
          </cell>
          <cell r="Q404">
            <v>170000</v>
          </cell>
          <cell r="R404">
            <v>610956</v>
          </cell>
          <cell r="S404">
            <v>66000</v>
          </cell>
        </row>
        <row r="405">
          <cell r="A405">
            <v>2206550</v>
          </cell>
          <cell r="B405" t="str">
            <v>STŘEP - České centrum pro sanaci rodiny, z.ú.</v>
          </cell>
          <cell r="C405" t="str">
            <v>sociálně aktivizační služby pro rodiny s dětmi</v>
          </cell>
          <cell r="D405" t="str">
            <v>Středisko Praha</v>
          </cell>
          <cell r="E405" t="str">
            <v>ÚV</v>
          </cell>
          <cell r="F405">
            <v>6</v>
          </cell>
          <cell r="G405">
            <v>520068</v>
          </cell>
          <cell r="H405">
            <v>520068</v>
          </cell>
          <cell r="I405">
            <v>3120408</v>
          </cell>
          <cell r="J405">
            <v>2737200</v>
          </cell>
          <cell r="K405">
            <v>3120408</v>
          </cell>
          <cell r="L405">
            <v>2257500</v>
          </cell>
          <cell r="M405">
            <v>3120408</v>
          </cell>
          <cell r="N405">
            <v>1779000</v>
          </cell>
          <cell r="O405">
            <v>332000</v>
          </cell>
          <cell r="P405">
            <v>478000</v>
          </cell>
          <cell r="Q405">
            <v>332768</v>
          </cell>
          <cell r="R405">
            <v>430868</v>
          </cell>
          <cell r="S405">
            <v>301000</v>
          </cell>
        </row>
        <row r="406">
          <cell r="A406">
            <v>9693809</v>
          </cell>
          <cell r="B406" t="str">
            <v>Svaz tělesně postižených v České republice z. s.</v>
          </cell>
          <cell r="C406" t="str">
            <v>odborné sociální poradenství</v>
          </cell>
          <cell r="D406" t="str">
            <v>Sociální poradenství STP Karlín</v>
          </cell>
          <cell r="E406" t="str">
            <v>ÚV</v>
          </cell>
          <cell r="F406">
            <v>0.7</v>
          </cell>
          <cell r="G406">
            <v>522690</v>
          </cell>
          <cell r="H406">
            <v>522690</v>
          </cell>
          <cell r="I406">
            <v>365883</v>
          </cell>
          <cell r="J406">
            <v>320950</v>
          </cell>
          <cell r="K406">
            <v>365883</v>
          </cell>
          <cell r="L406">
            <v>310000</v>
          </cell>
          <cell r="M406">
            <v>347588.85</v>
          </cell>
          <cell r="N406">
            <v>198000</v>
          </cell>
          <cell r="O406">
            <v>106000</v>
          </cell>
          <cell r="P406">
            <v>43000</v>
          </cell>
          <cell r="Q406">
            <v>130600</v>
          </cell>
          <cell r="R406">
            <v>50100</v>
          </cell>
          <cell r="S406">
            <v>0</v>
          </cell>
        </row>
        <row r="407">
          <cell r="A407">
            <v>6353601</v>
          </cell>
          <cell r="B407" t="str">
            <v>TŘI, o.p.s.</v>
          </cell>
          <cell r="C407" t="str">
            <v>odlehčovací služby</v>
          </cell>
          <cell r="D407" t="str">
            <v>Odlehčovací služba pobytová</v>
          </cell>
          <cell r="E407" t="str">
            <v>L</v>
          </cell>
          <cell r="F407">
            <v>10</v>
          </cell>
          <cell r="G407">
            <v>421002</v>
          </cell>
          <cell r="H407">
            <v>421002</v>
          </cell>
          <cell r="I407">
            <v>4210020</v>
          </cell>
          <cell r="J407">
            <v>2493000</v>
          </cell>
          <cell r="K407">
            <v>3010020</v>
          </cell>
          <cell r="L407">
            <v>1770000</v>
          </cell>
          <cell r="M407">
            <v>2859519</v>
          </cell>
          <cell r="N407">
            <v>1134000</v>
          </cell>
          <cell r="O407">
            <v>300000</v>
          </cell>
          <cell r="P407">
            <v>636000</v>
          </cell>
          <cell r="Q407">
            <v>300000</v>
          </cell>
          <cell r="R407">
            <v>0</v>
          </cell>
          <cell r="S407">
            <v>0</v>
          </cell>
        </row>
        <row r="408">
          <cell r="A408">
            <v>2850128</v>
          </cell>
          <cell r="B408" t="str">
            <v>TyfloCentrum Praha, o.p.s.</v>
          </cell>
          <cell r="C408" t="str">
            <v>průvodcovské a předčitatelské služby</v>
          </cell>
          <cell r="D408" t="str">
            <v>průvodcovské a předčitatelské služby</v>
          </cell>
          <cell r="E408" t="str">
            <v>ÚV</v>
          </cell>
          <cell r="F408">
            <v>2</v>
          </cell>
          <cell r="G408">
            <v>510948</v>
          </cell>
          <cell r="H408">
            <v>510948</v>
          </cell>
          <cell r="I408">
            <v>1021896</v>
          </cell>
          <cell r="J408">
            <v>746917.18385051715</v>
          </cell>
          <cell r="K408">
            <v>872413.18385051715</v>
          </cell>
          <cell r="L408">
            <v>501000</v>
          </cell>
          <cell r="M408">
            <v>828792.52465799125</v>
          </cell>
          <cell r="N408">
            <v>461000</v>
          </cell>
          <cell r="O408">
            <v>130000</v>
          </cell>
          <cell r="P408">
            <v>40000</v>
          </cell>
          <cell r="Q408">
            <v>130000</v>
          </cell>
          <cell r="R408">
            <v>0</v>
          </cell>
          <cell r="S408">
            <v>0</v>
          </cell>
        </row>
        <row r="409">
          <cell r="A409">
            <v>9845202</v>
          </cell>
          <cell r="B409" t="str">
            <v>Unie ROSKA - reg. org. ROSKA PRAHA, z.p.s.</v>
          </cell>
          <cell r="C409" t="str">
            <v>sociální rehabilitace</v>
          </cell>
          <cell r="D409" t="str">
            <v>sociální rehabilitace</v>
          </cell>
          <cell r="E409" t="str">
            <v>ÚV</v>
          </cell>
          <cell r="F409">
            <v>3.96</v>
          </cell>
          <cell r="G409">
            <v>521550</v>
          </cell>
          <cell r="H409">
            <v>521550</v>
          </cell>
          <cell r="I409">
            <v>2065338</v>
          </cell>
          <cell r="J409">
            <v>1811700</v>
          </cell>
          <cell r="K409">
            <v>2065338</v>
          </cell>
          <cell r="L409">
            <v>1171790</v>
          </cell>
          <cell r="M409">
            <v>2065338</v>
          </cell>
          <cell r="N409">
            <v>1171000</v>
          </cell>
          <cell r="O409">
            <v>634000</v>
          </cell>
          <cell r="P409">
            <v>0</v>
          </cell>
          <cell r="Q409">
            <v>862360</v>
          </cell>
          <cell r="R409">
            <v>0</v>
          </cell>
          <cell r="S409">
            <v>0</v>
          </cell>
        </row>
        <row r="410">
          <cell r="A410">
            <v>9815948</v>
          </cell>
          <cell r="B410" t="str">
            <v>Úřad městské části Praha - Zbraslav</v>
          </cell>
          <cell r="C410" t="str">
            <v>pečovatelská služba</v>
          </cell>
          <cell r="D410" t="str">
            <v>Pečovatelská služba</v>
          </cell>
          <cell r="E410" t="str">
            <v>ÚV</v>
          </cell>
          <cell r="F410">
            <v>3.2</v>
          </cell>
          <cell r="G410">
            <v>475608</v>
          </cell>
          <cell r="H410">
            <v>475608</v>
          </cell>
          <cell r="I410">
            <v>1521945.6000000001</v>
          </cell>
          <cell r="J410">
            <v>1220150.8930323846</v>
          </cell>
          <cell r="K410">
            <v>1407056.4930323847</v>
          </cell>
          <cell r="L410">
            <v>720000</v>
          </cell>
          <cell r="M410">
            <v>618326.06838076538</v>
          </cell>
          <cell r="N410">
            <v>207000</v>
          </cell>
          <cell r="O410">
            <v>0</v>
          </cell>
          <cell r="P410">
            <v>411000</v>
          </cell>
          <cell r="Q410">
            <v>0</v>
          </cell>
          <cell r="R410">
            <v>810000</v>
          </cell>
          <cell r="S410">
            <v>0</v>
          </cell>
        </row>
        <row r="411">
          <cell r="A411">
            <v>2517939</v>
          </cell>
          <cell r="B411" t="str">
            <v>Úřad městské části Praha 21 - Pečovatelská služba</v>
          </cell>
          <cell r="C411" t="str">
            <v>pečovatelská služba</v>
          </cell>
          <cell r="D411" t="str">
            <v>Úřad městské části Praha 21 - Pečovatelská služba</v>
          </cell>
          <cell r="E411" t="str">
            <v>ÚV</v>
          </cell>
          <cell r="F411">
            <v>4</v>
          </cell>
          <cell r="G411">
            <v>475608</v>
          </cell>
          <cell r="H411">
            <v>475608</v>
          </cell>
          <cell r="I411">
            <v>1902432</v>
          </cell>
          <cell r="J411">
            <v>1500241.8604651163</v>
          </cell>
          <cell r="K411">
            <v>1733873.8604651163</v>
          </cell>
          <cell r="L411">
            <v>750000</v>
          </cell>
          <cell r="M411">
            <v>548673.86046511633</v>
          </cell>
          <cell r="N411">
            <v>204000</v>
          </cell>
          <cell r="O411">
            <v>110000</v>
          </cell>
          <cell r="P411">
            <v>234000</v>
          </cell>
          <cell r="Q411">
            <v>150000</v>
          </cell>
          <cell r="R411">
            <v>0</v>
          </cell>
          <cell r="S411">
            <v>0</v>
          </cell>
        </row>
        <row r="412">
          <cell r="A412">
            <v>1946835</v>
          </cell>
          <cell r="B412" t="str">
            <v>Ústav sociálních služeb v Praze 4</v>
          </cell>
          <cell r="C412" t="str">
            <v>denní stacionáře</v>
          </cell>
          <cell r="D412" t="str">
            <v>Domovinka</v>
          </cell>
          <cell r="E412" t="str">
            <v>ÚV</v>
          </cell>
          <cell r="F412">
            <v>1.9</v>
          </cell>
          <cell r="G412">
            <v>478686</v>
          </cell>
          <cell r="H412">
            <v>478686</v>
          </cell>
          <cell r="I412">
            <v>909503.39999999991</v>
          </cell>
          <cell r="J412">
            <v>668610</v>
          </cell>
          <cell r="K412">
            <v>780303.39999999991</v>
          </cell>
          <cell r="L412">
            <v>160000</v>
          </cell>
          <cell r="M412">
            <v>562303.39999999991</v>
          </cell>
          <cell r="N412">
            <v>160000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</row>
        <row r="413">
          <cell r="A413">
            <v>4112332</v>
          </cell>
          <cell r="B413" t="str">
            <v>Ústav sociálních služeb v Praze 4</v>
          </cell>
          <cell r="C413" t="str">
            <v>pečovatelská služba</v>
          </cell>
          <cell r="D413" t="str">
            <v>Pečovatelská služba ÚSS4</v>
          </cell>
          <cell r="E413" t="str">
            <v>ÚV</v>
          </cell>
          <cell r="F413">
            <v>78.319999999999993</v>
          </cell>
          <cell r="G413">
            <v>475608</v>
          </cell>
          <cell r="H413">
            <v>475608</v>
          </cell>
          <cell r="I413">
            <v>37249618.559999995</v>
          </cell>
          <cell r="J413">
            <v>30163697.678424183</v>
          </cell>
          <cell r="K413">
            <v>34738212.238424182</v>
          </cell>
          <cell r="L413">
            <v>7000000</v>
          </cell>
          <cell r="M413">
            <v>19416501.626502972</v>
          </cell>
          <cell r="N413">
            <v>7000000</v>
          </cell>
          <cell r="O413">
            <v>0</v>
          </cell>
          <cell r="P413">
            <v>0</v>
          </cell>
          <cell r="Q413">
            <v>0</v>
          </cell>
          <cell r="R413">
            <v>1657000</v>
          </cell>
          <cell r="S413">
            <v>1242000</v>
          </cell>
        </row>
        <row r="414">
          <cell r="A414">
            <v>9499364</v>
          </cell>
          <cell r="B414" t="str">
            <v>Ústav sociálních služeb v Praze 4</v>
          </cell>
          <cell r="C414" t="str">
            <v>odlehčovací služby</v>
          </cell>
          <cell r="D414" t="str">
            <v>DS OZ Jílovská</v>
          </cell>
          <cell r="E414" t="str">
            <v>L</v>
          </cell>
          <cell r="F414">
            <v>39</v>
          </cell>
          <cell r="G414">
            <v>421002</v>
          </cell>
          <cell r="H414">
            <v>421002</v>
          </cell>
          <cell r="I414">
            <v>16419078</v>
          </cell>
          <cell r="J414">
            <v>7479000</v>
          </cell>
          <cell r="K414">
            <v>12819078</v>
          </cell>
          <cell r="L414">
            <v>1400000</v>
          </cell>
          <cell r="M414">
            <v>7327324.0999999996</v>
          </cell>
          <cell r="N414">
            <v>1400000</v>
          </cell>
          <cell r="O414">
            <v>0</v>
          </cell>
          <cell r="P414">
            <v>0</v>
          </cell>
          <cell r="Q414">
            <v>0</v>
          </cell>
          <cell r="R414">
            <v>500000</v>
          </cell>
          <cell r="S414">
            <v>375000</v>
          </cell>
        </row>
        <row r="415">
          <cell r="A415">
            <v>2668136</v>
          </cell>
          <cell r="B415" t="str">
            <v>Via Roseta o.p.s.</v>
          </cell>
          <cell r="C415" t="str">
            <v>sociální rehabilitace</v>
          </cell>
          <cell r="D415" t="str">
            <v>Eliášův obchod</v>
          </cell>
          <cell r="E415" t="str">
            <v>ÚV</v>
          </cell>
          <cell r="F415">
            <v>2.15</v>
          </cell>
          <cell r="G415">
            <v>521550</v>
          </cell>
          <cell r="H415">
            <v>521550</v>
          </cell>
          <cell r="I415">
            <v>1121332.5</v>
          </cell>
          <cell r="J415">
            <v>983625</v>
          </cell>
          <cell r="K415">
            <v>1121332.5</v>
          </cell>
          <cell r="L415">
            <v>783293</v>
          </cell>
          <cell r="M415">
            <v>1065265.875</v>
          </cell>
          <cell r="N415">
            <v>575000</v>
          </cell>
          <cell r="O415">
            <v>309000</v>
          </cell>
          <cell r="P415">
            <v>181000</v>
          </cell>
          <cell r="Q415">
            <v>338410</v>
          </cell>
          <cell r="R415">
            <v>204960</v>
          </cell>
          <cell r="S415">
            <v>0</v>
          </cell>
        </row>
        <row r="416">
          <cell r="A416">
            <v>2961332</v>
          </cell>
          <cell r="B416" t="str">
            <v>Via Roseta o.p.s.</v>
          </cell>
          <cell r="C416" t="str">
            <v>sociální rehabilitace</v>
          </cell>
          <cell r="D416" t="str">
            <v>Ateliér Via Roseta</v>
          </cell>
          <cell r="E416" t="str">
            <v>ÚV</v>
          </cell>
          <cell r="F416">
            <v>3.5</v>
          </cell>
          <cell r="G416">
            <v>521550</v>
          </cell>
          <cell r="H416">
            <v>521550</v>
          </cell>
          <cell r="I416">
            <v>1825425</v>
          </cell>
          <cell r="J416">
            <v>1601250</v>
          </cell>
          <cell r="K416">
            <v>1825425</v>
          </cell>
          <cell r="L416">
            <v>1129250</v>
          </cell>
          <cell r="M416">
            <v>1734153.75</v>
          </cell>
          <cell r="N416">
            <v>936000</v>
          </cell>
          <cell r="O416">
            <v>383000</v>
          </cell>
          <cell r="P416">
            <v>193000</v>
          </cell>
          <cell r="Q416">
            <v>383870</v>
          </cell>
          <cell r="R416">
            <v>392380</v>
          </cell>
          <cell r="S416">
            <v>166000</v>
          </cell>
        </row>
        <row r="417">
          <cell r="A417">
            <v>2412885</v>
          </cell>
          <cell r="B417" t="str">
            <v>YMCA Praha</v>
          </cell>
          <cell r="C417" t="str">
            <v>nízkoprahová zařízení pro děti a mládež</v>
          </cell>
          <cell r="D417" t="str">
            <v>NZDM Ymkárium</v>
          </cell>
          <cell r="E417" t="str">
            <v>ÚV</v>
          </cell>
          <cell r="F417">
            <v>3.95</v>
          </cell>
          <cell r="G417">
            <v>528504</v>
          </cell>
          <cell r="H417">
            <v>528504</v>
          </cell>
          <cell r="I417">
            <v>2087590.8</v>
          </cell>
          <cell r="J417">
            <v>1831220</v>
          </cell>
          <cell r="K417">
            <v>2087590.8</v>
          </cell>
          <cell r="L417">
            <v>1100000</v>
          </cell>
          <cell r="M417">
            <v>2087590.8</v>
          </cell>
          <cell r="N417">
            <v>1100000</v>
          </cell>
          <cell r="O417">
            <v>473000</v>
          </cell>
          <cell r="P417">
            <v>0</v>
          </cell>
          <cell r="Q417">
            <v>473669</v>
          </cell>
          <cell r="R417">
            <v>69890</v>
          </cell>
          <cell r="S417">
            <v>52000</v>
          </cell>
        </row>
        <row r="418">
          <cell r="A418">
            <v>5427110</v>
          </cell>
          <cell r="B418" t="str">
            <v>YMCA Praha</v>
          </cell>
          <cell r="C418" t="str">
            <v>nízkoprahová zařízení pro děti a mládež</v>
          </cell>
          <cell r="D418" t="str">
            <v>NZDM Dixie</v>
          </cell>
          <cell r="E418" t="str">
            <v>ÚV</v>
          </cell>
          <cell r="F418">
            <v>4</v>
          </cell>
          <cell r="G418">
            <v>528504</v>
          </cell>
          <cell r="H418">
            <v>528504</v>
          </cell>
          <cell r="I418">
            <v>2114016</v>
          </cell>
          <cell r="J418">
            <v>1854400</v>
          </cell>
          <cell r="K418">
            <v>2114016</v>
          </cell>
          <cell r="L418">
            <v>1256400</v>
          </cell>
          <cell r="M418">
            <v>2114016</v>
          </cell>
          <cell r="N418">
            <v>1205000</v>
          </cell>
          <cell r="O418">
            <v>416000</v>
          </cell>
          <cell r="P418">
            <v>51000</v>
          </cell>
          <cell r="Q418">
            <v>416755</v>
          </cell>
          <cell r="R418">
            <v>78861</v>
          </cell>
          <cell r="S418">
            <v>59000</v>
          </cell>
        </row>
        <row r="419">
          <cell r="A419">
            <v>3931828</v>
          </cell>
          <cell r="B419" t="str">
            <v>Základní škola a střední škola waldorfská, Dílna JINAN</v>
          </cell>
          <cell r="C419" t="str">
            <v>sociálně terapeutické dílny</v>
          </cell>
          <cell r="D419" t="str">
            <v>Dílna JINAN</v>
          </cell>
          <cell r="E419" t="str">
            <v>ÚV</v>
          </cell>
          <cell r="F419">
            <v>2.94</v>
          </cell>
          <cell r="G419">
            <v>491112</v>
          </cell>
          <cell r="H419">
            <v>491112</v>
          </cell>
          <cell r="I419">
            <v>1443869.28</v>
          </cell>
          <cell r="J419">
            <v>1266552</v>
          </cell>
          <cell r="K419">
            <v>1443869.28</v>
          </cell>
          <cell r="L419">
            <v>1304900</v>
          </cell>
          <cell r="M419">
            <v>899909.28</v>
          </cell>
          <cell r="N419">
            <v>722000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</row>
        <row r="420">
          <cell r="A420">
            <v>1472620</v>
          </cell>
          <cell r="B420" t="str">
            <v>Židovská obec v Praze</v>
          </cell>
          <cell r="C420" t="str">
            <v>sociálně aktivizační služby pro seniory a osoby se zdravotním postižením</v>
          </cell>
          <cell r="D420" t="str">
            <v>Sociální odddělení</v>
          </cell>
          <cell r="E420" t="str">
            <v>ÚV</v>
          </cell>
          <cell r="F420">
            <v>8</v>
          </cell>
          <cell r="G420">
            <v>513570</v>
          </cell>
          <cell r="H420">
            <v>513570</v>
          </cell>
          <cell r="I420">
            <v>4108560</v>
          </cell>
          <cell r="J420">
            <v>3604000</v>
          </cell>
          <cell r="K420">
            <v>4108560</v>
          </cell>
          <cell r="L420">
            <v>1200000</v>
          </cell>
          <cell r="M420">
            <v>3903132</v>
          </cell>
          <cell r="N420">
            <v>1200000</v>
          </cell>
          <cell r="O420">
            <v>350000</v>
          </cell>
          <cell r="P420">
            <v>0</v>
          </cell>
          <cell r="Q420">
            <v>350000</v>
          </cell>
          <cell r="R420">
            <v>100000</v>
          </cell>
          <cell r="S420">
            <v>75000</v>
          </cell>
        </row>
        <row r="421">
          <cell r="A421">
            <v>2105271</v>
          </cell>
          <cell r="B421" t="str">
            <v>Židovská obec v Praze</v>
          </cell>
          <cell r="C421" t="str">
            <v>domovy pro seniory</v>
          </cell>
          <cell r="D421" t="str">
            <v>Domov sociální péče Hagibor</v>
          </cell>
          <cell r="E421" t="str">
            <v>L</v>
          </cell>
          <cell r="F421">
            <v>47</v>
          </cell>
          <cell r="G421">
            <v>421002</v>
          </cell>
          <cell r="H421">
            <v>421002</v>
          </cell>
          <cell r="I421">
            <v>19787094</v>
          </cell>
          <cell r="J421">
            <v>9017100</v>
          </cell>
          <cell r="K421">
            <v>11447094</v>
          </cell>
          <cell r="L421">
            <v>7750000</v>
          </cell>
          <cell r="M421">
            <v>11447094</v>
          </cell>
          <cell r="N421">
            <v>5861000</v>
          </cell>
          <cell r="O421">
            <v>3000000</v>
          </cell>
          <cell r="P421">
            <v>1889000</v>
          </cell>
          <cell r="Q421">
            <v>3000000</v>
          </cell>
          <cell r="R421">
            <v>2000000</v>
          </cell>
          <cell r="S421">
            <v>522000</v>
          </cell>
        </row>
        <row r="422">
          <cell r="A422">
            <v>5436343</v>
          </cell>
          <cell r="B422" t="str">
            <v>Židovská obec v Praze</v>
          </cell>
          <cell r="C422" t="str">
            <v>pečovatelská služba</v>
          </cell>
          <cell r="D422" t="str">
            <v>Penzion Charlese Jordana</v>
          </cell>
          <cell r="E422" t="str">
            <v>ÚV</v>
          </cell>
          <cell r="F422">
            <v>7.5</v>
          </cell>
          <cell r="G422">
            <v>475608</v>
          </cell>
          <cell r="H422">
            <v>475608</v>
          </cell>
          <cell r="I422">
            <v>3567060</v>
          </cell>
          <cell r="J422">
            <v>2433213.3745651334</v>
          </cell>
          <cell r="K422">
            <v>2871273.3745651334</v>
          </cell>
          <cell r="L422">
            <v>1150000</v>
          </cell>
          <cell r="M422">
            <v>2727709.7058368768</v>
          </cell>
          <cell r="N422">
            <v>1150000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</row>
        <row r="423">
          <cell r="A423">
            <v>6470889</v>
          </cell>
          <cell r="B423" t="str">
            <v>Židovská obec v Praze</v>
          </cell>
          <cell r="C423" t="str">
            <v>osobní asistence</v>
          </cell>
          <cell r="D423" t="str">
            <v>Komplexní domácí péče EZRA</v>
          </cell>
          <cell r="E423" t="str">
            <v>H</v>
          </cell>
          <cell r="F423">
            <v>13650</v>
          </cell>
          <cell r="G423">
            <v>399</v>
          </cell>
          <cell r="H423">
            <v>399</v>
          </cell>
          <cell r="I423">
            <v>5446350</v>
          </cell>
          <cell r="J423">
            <v>3250000</v>
          </cell>
          <cell r="K423">
            <v>4321350</v>
          </cell>
          <cell r="L423">
            <v>2100000</v>
          </cell>
          <cell r="M423">
            <v>4105282.5</v>
          </cell>
          <cell r="N423">
            <v>2006000</v>
          </cell>
          <cell r="O423">
            <v>700000</v>
          </cell>
          <cell r="P423">
            <v>94000</v>
          </cell>
          <cell r="Q423">
            <v>700000</v>
          </cell>
          <cell r="R423">
            <v>1400000</v>
          </cell>
          <cell r="S423">
            <v>978000</v>
          </cell>
        </row>
        <row r="424">
          <cell r="A424">
            <v>7811034</v>
          </cell>
          <cell r="B424" t="str">
            <v>Židovská obec v Praze</v>
          </cell>
          <cell r="C424" t="str">
            <v>denní stacionáře</v>
          </cell>
          <cell r="D424" t="str">
            <v>Denní stacionář</v>
          </cell>
          <cell r="E424" t="str">
            <v>ÚV</v>
          </cell>
          <cell r="F424">
            <v>5.4</v>
          </cell>
          <cell r="G424">
            <v>478686</v>
          </cell>
          <cell r="H424">
            <v>478686</v>
          </cell>
          <cell r="I424">
            <v>2584904.4000000004</v>
          </cell>
          <cell r="J424">
            <v>2021005</v>
          </cell>
          <cell r="K424">
            <v>2443424.4000000004</v>
          </cell>
          <cell r="L424">
            <v>700000</v>
          </cell>
          <cell r="M424">
            <v>2321253.1800000002</v>
          </cell>
          <cell r="N424">
            <v>700000</v>
          </cell>
          <cell r="O424">
            <v>50000</v>
          </cell>
          <cell r="P424">
            <v>0</v>
          </cell>
          <cell r="Q424">
            <v>50000</v>
          </cell>
          <cell r="R424">
            <v>50000</v>
          </cell>
          <cell r="S424">
            <v>37000</v>
          </cell>
        </row>
        <row r="425">
          <cell r="A425">
            <v>9721056</v>
          </cell>
          <cell r="B425" t="str">
            <v>Židovská obec v Praze</v>
          </cell>
          <cell r="C425" t="str">
            <v>odlehčovací služby</v>
          </cell>
          <cell r="D425" t="str">
            <v>Odlehčovací služby</v>
          </cell>
          <cell r="E425" t="str">
            <v>L</v>
          </cell>
          <cell r="F425">
            <v>10</v>
          </cell>
          <cell r="G425">
            <v>421002</v>
          </cell>
          <cell r="H425">
            <v>421002</v>
          </cell>
          <cell r="I425">
            <v>4210020</v>
          </cell>
          <cell r="J425">
            <v>2493000</v>
          </cell>
          <cell r="K425">
            <v>3010020</v>
          </cell>
          <cell r="L425">
            <v>2000000</v>
          </cell>
          <cell r="M425">
            <v>3010020</v>
          </cell>
          <cell r="N425">
            <v>1620000</v>
          </cell>
          <cell r="O425">
            <v>872000</v>
          </cell>
          <cell r="P425">
            <v>380000</v>
          </cell>
          <cell r="Q425">
            <v>1000000</v>
          </cell>
          <cell r="R425">
            <v>1000000</v>
          </cell>
          <cell r="S425">
            <v>103000</v>
          </cell>
        </row>
        <row r="426">
          <cell r="A426">
            <v>1374641</v>
          </cell>
          <cell r="B426" t="str">
            <v>ŽIVOT 90, z.ú.</v>
          </cell>
          <cell r="C426" t="str">
            <v>pečovatelská služba</v>
          </cell>
          <cell r="D426" t="str">
            <v>Pečovatelská služba pro seniory</v>
          </cell>
          <cell r="E426" t="str">
            <v>ÚV</v>
          </cell>
          <cell r="F426">
            <v>8.1</v>
          </cell>
          <cell r="G426">
            <v>475608</v>
          </cell>
          <cell r="H426">
            <v>475608</v>
          </cell>
          <cell r="I426">
            <v>3852424.8</v>
          </cell>
          <cell r="J426">
            <v>3152429.2436974789</v>
          </cell>
          <cell r="K426">
            <v>3625534.0436974787</v>
          </cell>
          <cell r="L426">
            <v>2148000</v>
          </cell>
          <cell r="M426">
            <v>3444257.3415126046</v>
          </cell>
          <cell r="N426">
            <v>1741000</v>
          </cell>
          <cell r="O426">
            <v>390000</v>
          </cell>
          <cell r="P426">
            <v>407000</v>
          </cell>
          <cell r="Q426">
            <v>390000</v>
          </cell>
          <cell r="R426">
            <v>296000</v>
          </cell>
          <cell r="S426">
            <v>222000</v>
          </cell>
        </row>
        <row r="427">
          <cell r="A427">
            <v>4535746</v>
          </cell>
          <cell r="B427" t="str">
            <v>ŽIVOT 90, z.ú.</v>
          </cell>
          <cell r="C427" t="str">
            <v>odlehčovací služby</v>
          </cell>
          <cell r="D427" t="str">
            <v>Odlehčovací pobytové rehabillitační centrum</v>
          </cell>
          <cell r="E427" t="str">
            <v>L</v>
          </cell>
          <cell r="F427">
            <v>9</v>
          </cell>
          <cell r="G427">
            <v>421002</v>
          </cell>
          <cell r="H427">
            <v>463102.2</v>
          </cell>
          <cell r="I427">
            <v>4167919.8000000003</v>
          </cell>
          <cell r="J427">
            <v>2576070</v>
          </cell>
          <cell r="K427">
            <v>3087919.8000000003</v>
          </cell>
          <cell r="L427">
            <v>2548000</v>
          </cell>
          <cell r="M427">
            <v>3087919.8000000003</v>
          </cell>
          <cell r="N427">
            <v>1674000</v>
          </cell>
          <cell r="O427">
            <v>340000</v>
          </cell>
          <cell r="P427">
            <v>874000</v>
          </cell>
          <cell r="Q427">
            <v>340000</v>
          </cell>
          <cell r="R427">
            <v>338000</v>
          </cell>
          <cell r="S427">
            <v>149000</v>
          </cell>
        </row>
        <row r="428">
          <cell r="A428">
            <v>5031351</v>
          </cell>
          <cell r="B428" t="str">
            <v>ŽIVOT 90, z.ú.</v>
          </cell>
          <cell r="C428" t="str">
            <v>odborné sociální poradenství</v>
          </cell>
          <cell r="D428" t="str">
            <v>Sociální a odborné poradenství pro seniory a jejich blízké</v>
          </cell>
          <cell r="E428" t="str">
            <v>ÚV</v>
          </cell>
          <cell r="F428">
            <v>0</v>
          </cell>
          <cell r="G428">
            <v>522690</v>
          </cell>
          <cell r="H428">
            <v>522690</v>
          </cell>
          <cell r="I428">
            <v>0</v>
          </cell>
          <cell r="J428">
            <v>0</v>
          </cell>
          <cell r="K428">
            <v>0</v>
          </cell>
          <cell r="L428">
            <v>987000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250000</v>
          </cell>
          <cell r="R428">
            <v>129000</v>
          </cell>
          <cell r="S428">
            <v>0</v>
          </cell>
        </row>
        <row r="429">
          <cell r="A429">
            <v>8651712</v>
          </cell>
          <cell r="B429" t="str">
            <v>ŽIVOT 90, z.ú.</v>
          </cell>
          <cell r="C429" t="str">
            <v>centra denních služeb</v>
          </cell>
          <cell r="D429" t="str">
            <v>Centrum denních služeb</v>
          </cell>
          <cell r="E429" t="str">
            <v>ÚV</v>
          </cell>
          <cell r="F429">
            <v>5.36</v>
          </cell>
          <cell r="G429">
            <v>484500</v>
          </cell>
          <cell r="H429">
            <v>484500</v>
          </cell>
          <cell r="I429">
            <v>2596920</v>
          </cell>
          <cell r="J429">
            <v>1688050</v>
          </cell>
          <cell r="K429">
            <v>2177820</v>
          </cell>
          <cell r="L429">
            <v>1530000</v>
          </cell>
          <cell r="M429">
            <v>2177820</v>
          </cell>
          <cell r="N429">
            <v>1097000</v>
          </cell>
          <cell r="O429">
            <v>450000</v>
          </cell>
          <cell r="P429">
            <v>433000</v>
          </cell>
          <cell r="Q429">
            <v>450000</v>
          </cell>
          <cell r="R429">
            <v>262000</v>
          </cell>
          <cell r="S429">
            <v>148000</v>
          </cell>
        </row>
        <row r="430">
          <cell r="A430">
            <v>1112573</v>
          </cell>
          <cell r="B430" t="str">
            <v>Amelie, z.s.</v>
          </cell>
          <cell r="C430" t="str">
            <v>sociálně aktivizační služby pro seniory a osoby se zdravotním postižením</v>
          </cell>
          <cell r="D430" t="str">
            <v>Centrum Amelie v Praze</v>
          </cell>
          <cell r="E430" t="str">
            <v>ÚV</v>
          </cell>
          <cell r="F430">
            <v>1.2</v>
          </cell>
          <cell r="G430">
            <v>513570</v>
          </cell>
          <cell r="H430">
            <v>513570</v>
          </cell>
          <cell r="I430">
            <v>616284</v>
          </cell>
          <cell r="J430">
            <v>540600</v>
          </cell>
          <cell r="K430">
            <v>616284</v>
          </cell>
          <cell r="L430">
            <v>0</v>
          </cell>
          <cell r="M430">
            <v>616284</v>
          </cell>
          <cell r="N430">
            <v>0</v>
          </cell>
          <cell r="O430">
            <v>189000</v>
          </cell>
          <cell r="P430">
            <v>0</v>
          </cell>
          <cell r="Q430">
            <v>197500</v>
          </cell>
          <cell r="R430">
            <v>131000</v>
          </cell>
          <cell r="S430">
            <v>98000</v>
          </cell>
        </row>
        <row r="431">
          <cell r="A431">
            <v>7952461</v>
          </cell>
          <cell r="B431" t="str">
            <v>Amelie, z.s.</v>
          </cell>
          <cell r="C431" t="str">
            <v>odborné sociální poradenství</v>
          </cell>
          <cell r="D431" t="str">
            <v>Centrum Amelie Praha</v>
          </cell>
          <cell r="E431" t="str">
            <v>ÚV</v>
          </cell>
          <cell r="F431">
            <v>0.8</v>
          </cell>
          <cell r="G431">
            <v>522690</v>
          </cell>
          <cell r="H431">
            <v>522690</v>
          </cell>
          <cell r="I431">
            <v>418152</v>
          </cell>
          <cell r="J431">
            <v>366800</v>
          </cell>
          <cell r="K431">
            <v>418152</v>
          </cell>
          <cell r="L431">
            <v>0</v>
          </cell>
          <cell r="M431">
            <v>397244.4</v>
          </cell>
          <cell r="N431">
            <v>0</v>
          </cell>
          <cell r="O431">
            <v>115000</v>
          </cell>
          <cell r="P431">
            <v>0</v>
          </cell>
          <cell r="Q431">
            <v>168500</v>
          </cell>
          <cell r="R431">
            <v>68500</v>
          </cell>
          <cell r="S431">
            <v>51000</v>
          </cell>
        </row>
        <row r="432">
          <cell r="A432">
            <v>8384795</v>
          </cell>
          <cell r="B432" t="str">
            <v>Anděl Strážný, z.ú.</v>
          </cell>
          <cell r="C432" t="str">
            <v>Tísňová péče</v>
          </cell>
          <cell r="D432" t="str">
            <v>Anděl Strážný, z.ú. - tísňová péče</v>
          </cell>
          <cell r="E432" t="str">
            <v>ÚV</v>
          </cell>
          <cell r="F432">
            <v>0</v>
          </cell>
          <cell r="G432">
            <v>508326</v>
          </cell>
          <cell r="H432">
            <v>508326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306000</v>
          </cell>
          <cell r="R432">
            <v>0</v>
          </cell>
          <cell r="S432">
            <v>0</v>
          </cell>
        </row>
        <row r="433">
          <cell r="A433">
            <v>3557945</v>
          </cell>
          <cell r="B433" t="str">
            <v>Arcidiecézní charita Praha</v>
          </cell>
          <cell r="C433" t="str">
            <v>odborné sociální poradenství</v>
          </cell>
          <cell r="D433" t="str">
            <v>Poradna Magdala</v>
          </cell>
          <cell r="E433" t="str">
            <v>ÚV</v>
          </cell>
          <cell r="F433">
            <v>2.73</v>
          </cell>
          <cell r="G433">
            <v>522690</v>
          </cell>
          <cell r="H433">
            <v>522690</v>
          </cell>
          <cell r="I433">
            <v>1426943.7</v>
          </cell>
          <cell r="J433">
            <v>1251705</v>
          </cell>
          <cell r="K433">
            <v>1426943.7</v>
          </cell>
          <cell r="L433">
            <v>0</v>
          </cell>
          <cell r="M433">
            <v>1426943.7</v>
          </cell>
          <cell r="N433">
            <v>0</v>
          </cell>
          <cell r="O433">
            <v>438000</v>
          </cell>
          <cell r="P433">
            <v>0</v>
          </cell>
          <cell r="Q433">
            <v>540000</v>
          </cell>
          <cell r="R433">
            <v>255000</v>
          </cell>
          <cell r="S433">
            <v>191000</v>
          </cell>
        </row>
        <row r="434">
          <cell r="A434">
            <v>1037610</v>
          </cell>
          <cell r="B434" t="str">
            <v>Centrum Paraple, o.p.s.</v>
          </cell>
          <cell r="C434" t="str">
            <v>odlehčovací služby</v>
          </cell>
          <cell r="D434" t="str">
            <v>Centrum Paraple, o.p.s.</v>
          </cell>
          <cell r="E434" t="str">
            <v>L</v>
          </cell>
          <cell r="F434">
            <v>5</v>
          </cell>
          <cell r="G434">
            <v>421002</v>
          </cell>
          <cell r="H434">
            <v>484152.3</v>
          </cell>
          <cell r="I434">
            <v>2420761.5</v>
          </cell>
          <cell r="J434">
            <v>1523475</v>
          </cell>
          <cell r="K434">
            <v>1820761.5</v>
          </cell>
          <cell r="L434">
            <v>0</v>
          </cell>
          <cell r="M434">
            <v>1729723.425</v>
          </cell>
          <cell r="N434">
            <v>0</v>
          </cell>
          <cell r="O434">
            <v>0</v>
          </cell>
          <cell r="P434">
            <v>0</v>
          </cell>
          <cell r="Q434">
            <v>500000</v>
          </cell>
          <cell r="R434">
            <v>0</v>
          </cell>
          <cell r="S434">
            <v>0</v>
          </cell>
        </row>
        <row r="435">
          <cell r="A435">
            <v>1382473</v>
          </cell>
          <cell r="B435" t="str">
            <v>Centrum Paraple, o.p.s.</v>
          </cell>
          <cell r="C435" t="str">
            <v>odborné sociální poradenství</v>
          </cell>
          <cell r="D435" t="str">
            <v>Centrum Paraple, o.p.s.</v>
          </cell>
          <cell r="E435" t="str">
            <v>ÚV</v>
          </cell>
          <cell r="F435">
            <v>0</v>
          </cell>
          <cell r="G435">
            <v>522690</v>
          </cell>
          <cell r="H435">
            <v>522690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300000</v>
          </cell>
          <cell r="R435">
            <v>0</v>
          </cell>
          <cell r="S435">
            <v>0</v>
          </cell>
        </row>
        <row r="436">
          <cell r="A436">
            <v>8288381</v>
          </cell>
          <cell r="B436" t="str">
            <v>Centrum Paraple, o.p.s.</v>
          </cell>
          <cell r="C436" t="str">
            <v>sociální rehabilitace</v>
          </cell>
          <cell r="D436" t="str">
            <v>Centrum Paraple, o.p.s.</v>
          </cell>
          <cell r="E436" t="str">
            <v>ÚV</v>
          </cell>
          <cell r="F436">
            <v>0</v>
          </cell>
          <cell r="G436">
            <v>521550</v>
          </cell>
          <cell r="H436">
            <v>521550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800000</v>
          </cell>
          <cell r="R436">
            <v>0</v>
          </cell>
          <cell r="S436">
            <v>0</v>
          </cell>
        </row>
        <row r="437">
          <cell r="A437">
            <v>9280386</v>
          </cell>
          <cell r="B437" t="str">
            <v>Centrum pro dětský sluch Tamtam, o.p.s.</v>
          </cell>
          <cell r="C437" t="str">
            <v>odborné sociální poradenství</v>
          </cell>
          <cell r="D437" t="str">
            <v>Sociální poradna pro osoby se sluchovým postižením a jejich blízké</v>
          </cell>
          <cell r="E437" t="str">
            <v>ÚV</v>
          </cell>
          <cell r="F437">
            <v>0.6</v>
          </cell>
          <cell r="G437">
            <v>522690</v>
          </cell>
          <cell r="H437">
            <v>522690</v>
          </cell>
          <cell r="I437">
            <v>313614</v>
          </cell>
          <cell r="J437">
            <v>275100</v>
          </cell>
          <cell r="K437">
            <v>313614</v>
          </cell>
          <cell r="L437">
            <v>0</v>
          </cell>
          <cell r="M437">
            <v>297933.3</v>
          </cell>
          <cell r="N437">
            <v>0</v>
          </cell>
          <cell r="O437">
            <v>60000</v>
          </cell>
          <cell r="P437">
            <v>0</v>
          </cell>
          <cell r="Q437">
            <v>60000</v>
          </cell>
          <cell r="R437">
            <v>0</v>
          </cell>
          <cell r="S437">
            <v>0</v>
          </cell>
        </row>
        <row r="438">
          <cell r="A438">
            <v>5002625</v>
          </cell>
          <cell r="B438" t="str">
            <v>Centrum pro dětský sluch Tamtam, o.p.s.</v>
          </cell>
          <cell r="C438" t="str">
            <v>raná péče</v>
          </cell>
          <cell r="D438" t="str">
            <v>Raná péče Čechy</v>
          </cell>
          <cell r="E438" t="str">
            <v>ÚV</v>
          </cell>
          <cell r="F438">
            <v>1.86</v>
          </cell>
          <cell r="G438">
            <v>532950</v>
          </cell>
          <cell r="H438">
            <v>532950</v>
          </cell>
          <cell r="I438">
            <v>991287</v>
          </cell>
          <cell r="J438">
            <v>869550</v>
          </cell>
          <cell r="K438">
            <v>991287</v>
          </cell>
          <cell r="L438">
            <v>0</v>
          </cell>
          <cell r="M438">
            <v>941722.65</v>
          </cell>
          <cell r="N438">
            <v>0</v>
          </cell>
          <cell r="O438">
            <v>225000</v>
          </cell>
          <cell r="P438">
            <v>0</v>
          </cell>
          <cell r="Q438">
            <v>225750</v>
          </cell>
          <cell r="R438">
            <v>0</v>
          </cell>
          <cell r="S438">
            <v>0</v>
          </cell>
        </row>
        <row r="439">
          <cell r="A439">
            <v>3364695</v>
          </cell>
          <cell r="B439" t="str">
            <v>Centrum pro integraci cizinců, o.p.s.</v>
          </cell>
          <cell r="C439" t="str">
            <v>odborné sociální poradenství</v>
          </cell>
          <cell r="D439" t="str">
            <v>Sociální poradenství pro migranty</v>
          </cell>
          <cell r="E439" t="str">
            <v>ÚV</v>
          </cell>
          <cell r="F439">
            <v>5.5</v>
          </cell>
          <cell r="G439">
            <v>522690</v>
          </cell>
          <cell r="H439">
            <v>522690</v>
          </cell>
          <cell r="I439">
            <v>2874795</v>
          </cell>
          <cell r="J439">
            <v>2521750</v>
          </cell>
          <cell r="K439">
            <v>2874795</v>
          </cell>
          <cell r="L439">
            <v>0</v>
          </cell>
          <cell r="M439">
            <v>2874795</v>
          </cell>
          <cell r="N439">
            <v>0</v>
          </cell>
          <cell r="O439">
            <v>882000</v>
          </cell>
          <cell r="P439">
            <v>0</v>
          </cell>
          <cell r="Q439">
            <v>988000</v>
          </cell>
          <cell r="R439">
            <v>111000</v>
          </cell>
          <cell r="S439">
            <v>83000</v>
          </cell>
        </row>
        <row r="440">
          <cell r="A440">
            <v>1818707</v>
          </cell>
          <cell r="B440" t="str">
            <v>Cesta domů, z.ú.</v>
          </cell>
          <cell r="C440" t="str">
            <v>odborné sociální poradenství</v>
          </cell>
          <cell r="D440" t="str">
            <v>Poradna Cesty domů</v>
          </cell>
          <cell r="E440" t="str">
            <v>ÚV</v>
          </cell>
          <cell r="F440">
            <v>5</v>
          </cell>
          <cell r="G440">
            <v>522690</v>
          </cell>
          <cell r="H440">
            <v>522690</v>
          </cell>
          <cell r="I440">
            <v>2613450</v>
          </cell>
          <cell r="J440">
            <v>2292500</v>
          </cell>
          <cell r="K440">
            <v>2613450</v>
          </cell>
          <cell r="L440">
            <v>0</v>
          </cell>
          <cell r="M440">
            <v>2482777.5</v>
          </cell>
          <cell r="N440">
            <v>0</v>
          </cell>
          <cell r="O440">
            <v>722000</v>
          </cell>
          <cell r="P440">
            <v>0</v>
          </cell>
          <cell r="Q440">
            <v>850000</v>
          </cell>
          <cell r="R440">
            <v>211400</v>
          </cell>
          <cell r="S440">
            <v>158000</v>
          </cell>
        </row>
        <row r="441">
          <cell r="A441">
            <v>2225351</v>
          </cell>
          <cell r="B441" t="str">
            <v>Česká asociace paraplegiků - CZEPA</v>
          </cell>
          <cell r="C441" t="str">
            <v>odborné sociální poradenství</v>
          </cell>
          <cell r="D441" t="str">
            <v>odborné sociální poradenství</v>
          </cell>
          <cell r="E441" t="str">
            <v>ÚV</v>
          </cell>
          <cell r="F441">
            <v>1.1000000000000001</v>
          </cell>
          <cell r="G441">
            <v>522690</v>
          </cell>
          <cell r="H441">
            <v>522690</v>
          </cell>
          <cell r="I441">
            <v>574959</v>
          </cell>
          <cell r="J441">
            <v>504350.00000000006</v>
          </cell>
          <cell r="K441">
            <v>574959</v>
          </cell>
          <cell r="L441">
            <v>0</v>
          </cell>
          <cell r="M441">
            <v>574959</v>
          </cell>
          <cell r="N441">
            <v>0</v>
          </cell>
          <cell r="O441">
            <v>176000</v>
          </cell>
          <cell r="P441">
            <v>0</v>
          </cell>
          <cell r="Q441">
            <v>207800</v>
          </cell>
          <cell r="R441">
            <v>0</v>
          </cell>
          <cell r="S441">
            <v>0</v>
          </cell>
        </row>
        <row r="442">
          <cell r="A442">
            <v>5839760</v>
          </cell>
          <cell r="B442" t="str">
            <v>Česká unie neslyšících</v>
          </cell>
          <cell r="C442" t="str">
            <v>tlumočnické služby</v>
          </cell>
          <cell r="D442" t="str">
            <v>Centrum zprostředkování simultánního přepisu</v>
          </cell>
          <cell r="E442" t="str">
            <v>ÚV</v>
          </cell>
          <cell r="F442">
            <v>2.5</v>
          </cell>
          <cell r="G442">
            <v>516192</v>
          </cell>
          <cell r="H442">
            <v>516192</v>
          </cell>
          <cell r="I442">
            <v>1290480</v>
          </cell>
          <cell r="J442">
            <v>1132000</v>
          </cell>
          <cell r="K442">
            <v>1290480</v>
          </cell>
          <cell r="L442">
            <v>0</v>
          </cell>
          <cell r="M442">
            <v>1225956</v>
          </cell>
          <cell r="N442">
            <v>0</v>
          </cell>
          <cell r="O442">
            <v>300000</v>
          </cell>
          <cell r="P442">
            <v>0</v>
          </cell>
          <cell r="Q442">
            <v>300000</v>
          </cell>
          <cell r="R442">
            <v>0</v>
          </cell>
          <cell r="S442">
            <v>0</v>
          </cell>
        </row>
        <row r="443">
          <cell r="A443">
            <v>4566973</v>
          </cell>
          <cell r="B443" t="str">
            <v>DĚTSKÉ KRIZOVÉ CENTRUM, z.ú.</v>
          </cell>
          <cell r="C443" t="str">
            <v>Telefonická krizová pomoc</v>
          </cell>
          <cell r="D443" t="str">
            <v>Linka důvěry Dětského krizového centra - non stop efektivní forma distanční krizové pomoci dětem týraným, zneužívaným či jinak ohroženým a osobám v krizových životních situacích</v>
          </cell>
          <cell r="E443" t="str">
            <v>ÚV</v>
          </cell>
          <cell r="F443">
            <v>3</v>
          </cell>
          <cell r="G443">
            <v>508327.14</v>
          </cell>
          <cell r="H443">
            <v>508327.14</v>
          </cell>
          <cell r="I443">
            <v>1524981.42</v>
          </cell>
          <cell r="J443">
            <v>1337703</v>
          </cell>
          <cell r="K443">
            <v>1524981.42</v>
          </cell>
          <cell r="L443">
            <v>0</v>
          </cell>
          <cell r="M443">
            <v>1524981.42</v>
          </cell>
          <cell r="N443">
            <v>0</v>
          </cell>
          <cell r="O443">
            <v>468000</v>
          </cell>
          <cell r="P443">
            <v>0</v>
          </cell>
          <cell r="Q443">
            <v>550000</v>
          </cell>
          <cell r="R443">
            <v>844500</v>
          </cell>
          <cell r="S443">
            <v>633000</v>
          </cell>
        </row>
        <row r="444">
          <cell r="A444">
            <v>4793113</v>
          </cell>
          <cell r="B444" t="str">
            <v>Dobrovolnické centru Protěž</v>
          </cell>
          <cell r="C444" t="str">
            <v>denní stacionáře</v>
          </cell>
          <cell r="D444" t="str">
            <v>Denní stacionář pro seniory Protěž</v>
          </cell>
          <cell r="E444" t="str">
            <v>ÚV</v>
          </cell>
          <cell r="F444">
            <v>0</v>
          </cell>
          <cell r="G444">
            <v>478686</v>
          </cell>
          <cell r="H444">
            <v>478686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188000</v>
          </cell>
          <cell r="R444">
            <v>200000</v>
          </cell>
          <cell r="S444">
            <v>0</v>
          </cell>
        </row>
        <row r="445">
          <cell r="A445">
            <v>4449706</v>
          </cell>
          <cell r="B445" t="str">
            <v>Dům seniorů Michle s.r.o.</v>
          </cell>
          <cell r="C445" t="str">
            <v>domovy pro seniory</v>
          </cell>
          <cell r="D445" t="str">
            <v>Dům seniorů Michle, s. r. o.</v>
          </cell>
          <cell r="E445" t="str">
            <v>L</v>
          </cell>
          <cell r="F445">
            <v>0</v>
          </cell>
          <cell r="G445">
            <v>421002</v>
          </cell>
          <cell r="H445">
            <v>463102.2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4750000</v>
          </cell>
          <cell r="R445">
            <v>0</v>
          </cell>
          <cell r="S445">
            <v>0</v>
          </cell>
        </row>
        <row r="446">
          <cell r="A446">
            <v>1109359</v>
          </cell>
          <cell r="B446" t="str">
            <v>Dům seniorů Michle s.r.o.</v>
          </cell>
          <cell r="C446" t="str">
            <v>odlehčovací služby</v>
          </cell>
          <cell r="D446" t="str">
            <v>Dům seniorů Michle - Odlehčovací služby</v>
          </cell>
          <cell r="E446" t="str">
            <v>L</v>
          </cell>
          <cell r="F446">
            <v>0</v>
          </cell>
          <cell r="G446">
            <v>421002</v>
          </cell>
          <cell r="H446">
            <v>421002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1865000</v>
          </cell>
          <cell r="R446">
            <v>0</v>
          </cell>
          <cell r="S446">
            <v>0</v>
          </cell>
        </row>
        <row r="447">
          <cell r="A447">
            <v>1745849</v>
          </cell>
          <cell r="B447" t="str">
            <v>Elpida, o.p.s.</v>
          </cell>
          <cell r="C447" t="str">
            <v>Telefonická krizová pomoc</v>
          </cell>
          <cell r="D447" t="str">
            <v>Linka seniorů</v>
          </cell>
          <cell r="E447" t="str">
            <v>ÚV</v>
          </cell>
          <cell r="F447">
            <v>1.2</v>
          </cell>
          <cell r="G447">
            <v>508328.28</v>
          </cell>
          <cell r="H447">
            <v>508328.28</v>
          </cell>
          <cell r="I447">
            <v>609993.93599999999</v>
          </cell>
          <cell r="J447">
            <v>535082.4</v>
          </cell>
          <cell r="K447">
            <v>609993.93599999999</v>
          </cell>
          <cell r="L447">
            <v>0</v>
          </cell>
          <cell r="M447">
            <v>609993.93599999999</v>
          </cell>
          <cell r="N447">
            <v>0</v>
          </cell>
          <cell r="O447">
            <v>187000</v>
          </cell>
          <cell r="P447">
            <v>0</v>
          </cell>
          <cell r="Q447">
            <v>1164473</v>
          </cell>
          <cell r="R447">
            <v>900000</v>
          </cell>
          <cell r="S447">
            <v>317000</v>
          </cell>
        </row>
        <row r="448">
          <cell r="A448">
            <v>8507956</v>
          </cell>
          <cell r="B448" t="str">
            <v>Helpless, o.p.s.</v>
          </cell>
          <cell r="C448" t="str">
            <v>chráněné bydlení</v>
          </cell>
          <cell r="D448" t="str">
            <v>Chráněné bydlení Zeeland</v>
          </cell>
          <cell r="E448" t="str">
            <v>L</v>
          </cell>
          <cell r="F448">
            <v>0</v>
          </cell>
          <cell r="G448">
            <v>342000</v>
          </cell>
          <cell r="H448">
            <v>342000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1425000</v>
          </cell>
          <cell r="R448">
            <v>0</v>
          </cell>
          <cell r="S448">
            <v>0</v>
          </cell>
        </row>
        <row r="449">
          <cell r="A449">
            <v>1144917</v>
          </cell>
          <cell r="B449" t="str">
            <v>In IUSTITIA, o.p.s.</v>
          </cell>
          <cell r="C449" t="str">
            <v>odborné sociální poradenství</v>
          </cell>
          <cell r="D449" t="str">
            <v>Poradna Justýna</v>
          </cell>
          <cell r="E449" t="str">
            <v>ÚV</v>
          </cell>
          <cell r="F449">
            <v>0</v>
          </cell>
          <cell r="G449">
            <v>522690</v>
          </cell>
          <cell r="H449">
            <v>522690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898200</v>
          </cell>
          <cell r="R449">
            <v>811378</v>
          </cell>
          <cell r="S449">
            <v>0</v>
          </cell>
        </row>
        <row r="450">
          <cell r="A450">
            <v>8019644</v>
          </cell>
          <cell r="B450" t="str">
            <v>Letní dům, z.ú.</v>
          </cell>
          <cell r="C450" t="str">
            <v>sociální rehabilitace</v>
          </cell>
          <cell r="D450" t="str">
            <v>Kousek domova - dlouhodobá sociálně-terapeutická práce s dětmi z dětských domovů</v>
          </cell>
          <cell r="E450" t="str">
            <v>ÚV</v>
          </cell>
          <cell r="F450">
            <v>2.1</v>
          </cell>
          <cell r="G450">
            <v>521550</v>
          </cell>
          <cell r="H450">
            <v>521550</v>
          </cell>
          <cell r="I450">
            <v>1095255</v>
          </cell>
          <cell r="J450">
            <v>960750</v>
          </cell>
          <cell r="K450">
            <v>1095255</v>
          </cell>
          <cell r="L450">
            <v>0</v>
          </cell>
          <cell r="M450">
            <v>1095255</v>
          </cell>
          <cell r="N450">
            <v>0</v>
          </cell>
          <cell r="O450">
            <v>336000</v>
          </cell>
          <cell r="P450">
            <v>0</v>
          </cell>
          <cell r="Q450">
            <v>348060</v>
          </cell>
          <cell r="R450">
            <v>165680</v>
          </cell>
          <cell r="S450">
            <v>124000</v>
          </cell>
        </row>
        <row r="451">
          <cell r="A451">
            <v>4410131</v>
          </cell>
          <cell r="B451" t="str">
            <v>Nadační fond na podporu rozvoje hospicového hnutí v ČR Umění doprovázet</v>
          </cell>
          <cell r="C451" t="str">
            <v>odborné sociální poradenství</v>
          </cell>
          <cell r="D451" t="str">
            <v>Sociální a odborné poradenství pro terminálně nemocné, jejich rodiny a blízké</v>
          </cell>
          <cell r="E451" t="str">
            <v>ÚV</v>
          </cell>
          <cell r="F451">
            <v>0</v>
          </cell>
          <cell r="G451">
            <v>522690</v>
          </cell>
          <cell r="H451">
            <v>522690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125000</v>
          </cell>
          <cell r="R451">
            <v>0</v>
          </cell>
          <cell r="S451">
            <v>0</v>
          </cell>
        </row>
        <row r="452">
          <cell r="A452">
            <v>7472903</v>
          </cell>
          <cell r="B452" t="str">
            <v>Národní ústav pro autismus, z.ú.</v>
          </cell>
          <cell r="C452" t="str">
            <v>sociálně aktivizační služby pro rodiny s dětmi</v>
          </cell>
          <cell r="D452" t="str">
            <v>Sociálně aktivizační služby pro rodiny s dětmi s autismem</v>
          </cell>
          <cell r="E452" t="str">
            <v>ÚV</v>
          </cell>
          <cell r="F452">
            <v>1.82</v>
          </cell>
          <cell r="G452">
            <v>520068</v>
          </cell>
          <cell r="H452">
            <v>520068</v>
          </cell>
          <cell r="I452">
            <v>946523.76</v>
          </cell>
          <cell r="J452">
            <v>830284</v>
          </cell>
          <cell r="K452">
            <v>946523.76</v>
          </cell>
          <cell r="L452">
            <v>0</v>
          </cell>
          <cell r="M452">
            <v>946523.76</v>
          </cell>
          <cell r="N452">
            <v>0</v>
          </cell>
          <cell r="O452">
            <v>290000</v>
          </cell>
          <cell r="P452">
            <v>0</v>
          </cell>
          <cell r="Q452">
            <v>395000</v>
          </cell>
          <cell r="R452">
            <v>110000</v>
          </cell>
          <cell r="S452">
            <v>82000</v>
          </cell>
        </row>
        <row r="453">
          <cell r="A453">
            <v>9864940</v>
          </cell>
          <cell r="B453" t="str">
            <v>Národní ústav pro autismus, z.ú.</v>
          </cell>
          <cell r="C453" t="str">
            <v>odlehčovací služby</v>
          </cell>
          <cell r="D453" t="str">
            <v>Odlehčovací služby pro lidi s autismem</v>
          </cell>
          <cell r="E453" t="str">
            <v>L</v>
          </cell>
          <cell r="F453">
            <v>5</v>
          </cell>
          <cell r="G453">
            <v>421002</v>
          </cell>
          <cell r="H453">
            <v>484152.3</v>
          </cell>
          <cell r="I453">
            <v>2420761.5</v>
          </cell>
          <cell r="J453">
            <v>1523475</v>
          </cell>
          <cell r="K453">
            <v>1820761.5</v>
          </cell>
          <cell r="L453">
            <v>0</v>
          </cell>
          <cell r="M453">
            <v>1820761.5</v>
          </cell>
          <cell r="N453">
            <v>0</v>
          </cell>
          <cell r="O453">
            <v>384000</v>
          </cell>
          <cell r="P453">
            <v>0</v>
          </cell>
          <cell r="Q453">
            <v>384000</v>
          </cell>
          <cell r="R453">
            <v>150000</v>
          </cell>
          <cell r="S453">
            <v>112000</v>
          </cell>
        </row>
        <row r="454">
          <cell r="A454">
            <v>2284277</v>
          </cell>
          <cell r="B454" t="str">
            <v>Národní ústav pro autismus, z.ú.</v>
          </cell>
          <cell r="C454" t="str">
            <v>odborné sociální poradenství</v>
          </cell>
          <cell r="D454" t="str">
            <v>Odborné sociální poradenství pro lidi s autismem</v>
          </cell>
          <cell r="E454" t="str">
            <v>ÚV</v>
          </cell>
          <cell r="F454">
            <v>1.9</v>
          </cell>
          <cell r="G454">
            <v>522690</v>
          </cell>
          <cell r="H454">
            <v>522690</v>
          </cell>
          <cell r="I454">
            <v>993111</v>
          </cell>
          <cell r="J454">
            <v>871150</v>
          </cell>
          <cell r="K454">
            <v>993111</v>
          </cell>
          <cell r="L454">
            <v>0</v>
          </cell>
          <cell r="M454">
            <v>993111</v>
          </cell>
          <cell r="N454">
            <v>0</v>
          </cell>
          <cell r="O454">
            <v>304000</v>
          </cell>
          <cell r="P454">
            <v>0</v>
          </cell>
          <cell r="Q454">
            <v>500000</v>
          </cell>
          <cell r="R454">
            <v>200000</v>
          </cell>
          <cell r="S454">
            <v>150000</v>
          </cell>
        </row>
        <row r="455">
          <cell r="A455">
            <v>3523407</v>
          </cell>
          <cell r="B455" t="str">
            <v>Národní ústav pro autismus, z.ú.</v>
          </cell>
          <cell r="C455" t="str">
            <v>domovy se zvláštním režimem</v>
          </cell>
          <cell r="D455" t="str">
            <v>Domov se zvláštním režimem pro lidi s autismem</v>
          </cell>
          <cell r="E455" t="str">
            <v>L</v>
          </cell>
          <cell r="F455">
            <v>3</v>
          </cell>
          <cell r="G455">
            <v>473556</v>
          </cell>
          <cell r="H455">
            <v>544589.4</v>
          </cell>
          <cell r="I455">
            <v>1633768.2000000002</v>
          </cell>
          <cell r="J455">
            <v>677130</v>
          </cell>
          <cell r="K455">
            <v>877768.20000000019</v>
          </cell>
          <cell r="L455">
            <v>0</v>
          </cell>
          <cell r="M455">
            <v>877768.20000000019</v>
          </cell>
          <cell r="N455">
            <v>0</v>
          </cell>
          <cell r="O455">
            <v>236000</v>
          </cell>
          <cell r="P455">
            <v>0</v>
          </cell>
          <cell r="Q455">
            <v>600000</v>
          </cell>
          <cell r="R455">
            <v>600000</v>
          </cell>
          <cell r="S455">
            <v>450000</v>
          </cell>
        </row>
        <row r="456">
          <cell r="A456">
            <v>4319542</v>
          </cell>
          <cell r="B456" t="str">
            <v>Národní ústav pro autismus, z.ú.</v>
          </cell>
          <cell r="C456" t="str">
            <v>sociálně aktivizační služby pro seniory a osoby se zdravotním postižením</v>
          </cell>
          <cell r="D456" t="str">
            <v>Sociálně aktivizační služby pro seniory a osoby se zdravotním postižením (autismem)</v>
          </cell>
          <cell r="E456" t="str">
            <v>ÚV</v>
          </cell>
          <cell r="F456">
            <v>0.9</v>
          </cell>
          <cell r="G456">
            <v>513570</v>
          </cell>
          <cell r="H456">
            <v>513570</v>
          </cell>
          <cell r="I456">
            <v>462213</v>
          </cell>
          <cell r="J456">
            <v>405450</v>
          </cell>
          <cell r="K456">
            <v>462213</v>
          </cell>
          <cell r="L456">
            <v>0</v>
          </cell>
          <cell r="M456">
            <v>462213</v>
          </cell>
          <cell r="N456">
            <v>0</v>
          </cell>
          <cell r="O456">
            <v>141000</v>
          </cell>
          <cell r="P456">
            <v>0</v>
          </cell>
          <cell r="Q456">
            <v>200000</v>
          </cell>
          <cell r="R456">
            <v>109000</v>
          </cell>
          <cell r="S456">
            <v>81000</v>
          </cell>
        </row>
        <row r="457">
          <cell r="A457">
            <v>7006324</v>
          </cell>
          <cell r="B457" t="str">
            <v>Občanské sdružení Kaleidoskop</v>
          </cell>
          <cell r="C457" t="str">
            <v>Terapeutické komunity</v>
          </cell>
          <cell r="D457" t="str">
            <v>Terapeutická komunita Kaleidoskop</v>
          </cell>
          <cell r="E457" t="str">
            <v>L</v>
          </cell>
          <cell r="F457">
            <v>8</v>
          </cell>
          <cell r="G457">
            <v>310878</v>
          </cell>
          <cell r="H457">
            <v>310878</v>
          </cell>
          <cell r="I457">
            <v>2487024</v>
          </cell>
          <cell r="J457">
            <v>2181600</v>
          </cell>
          <cell r="K457">
            <v>2487024</v>
          </cell>
          <cell r="L457">
            <v>0</v>
          </cell>
          <cell r="M457">
            <v>2487024</v>
          </cell>
          <cell r="N457">
            <v>0</v>
          </cell>
          <cell r="O457">
            <v>647000</v>
          </cell>
          <cell r="P457">
            <v>0</v>
          </cell>
          <cell r="Q457">
            <v>647904</v>
          </cell>
          <cell r="R457">
            <v>80000</v>
          </cell>
          <cell r="S457">
            <v>60000</v>
          </cell>
        </row>
        <row r="458">
          <cell r="A458">
            <v>3854293</v>
          </cell>
          <cell r="B458" t="str">
            <v>Oblastní charita Červený Kostelec</v>
          </cell>
          <cell r="C458" t="str">
            <v>odlehčovací služby</v>
          </cell>
          <cell r="D458" t="str">
            <v>Dům sv. Kláry</v>
          </cell>
          <cell r="E458" t="str">
            <v>L</v>
          </cell>
          <cell r="F458">
            <v>2</v>
          </cell>
          <cell r="G458">
            <v>421002</v>
          </cell>
          <cell r="H458">
            <v>505202.4</v>
          </cell>
          <cell r="I458">
            <v>1010404.8</v>
          </cell>
          <cell r="J458">
            <v>646320</v>
          </cell>
          <cell r="K458">
            <v>770404.8</v>
          </cell>
          <cell r="L458">
            <v>0</v>
          </cell>
          <cell r="M458">
            <v>731884.56</v>
          </cell>
          <cell r="N458">
            <v>0</v>
          </cell>
          <cell r="O458">
            <v>150000</v>
          </cell>
          <cell r="P458">
            <v>0</v>
          </cell>
          <cell r="Q458">
            <v>150000</v>
          </cell>
          <cell r="R458">
            <v>0</v>
          </cell>
          <cell r="S458">
            <v>0</v>
          </cell>
        </row>
        <row r="459">
          <cell r="A459">
            <v>4167967</v>
          </cell>
          <cell r="B459" t="str">
            <v>Oblastní charita Červený Kostelec</v>
          </cell>
          <cell r="C459" t="str">
            <v>domovy pro osoby se zdravotním postižením</v>
          </cell>
          <cell r="D459" t="str">
            <v>Dům sv. Josefa a Dům sv. Damiána</v>
          </cell>
          <cell r="E459" t="str">
            <v>L</v>
          </cell>
          <cell r="F459">
            <v>5</v>
          </cell>
          <cell r="G459">
            <v>473556</v>
          </cell>
          <cell r="H459">
            <v>639300.60000000009</v>
          </cell>
          <cell r="I459">
            <v>3196503.0000000005</v>
          </cell>
          <cell r="J459">
            <v>1051950</v>
          </cell>
          <cell r="K459">
            <v>1444503.0000000005</v>
          </cell>
          <cell r="L459">
            <v>0</v>
          </cell>
          <cell r="M459">
            <v>1444503.0000000005</v>
          </cell>
          <cell r="N459">
            <v>0</v>
          </cell>
          <cell r="O459">
            <v>300000</v>
          </cell>
          <cell r="P459">
            <v>0</v>
          </cell>
          <cell r="Q459">
            <v>300000</v>
          </cell>
          <cell r="R459">
            <v>0</v>
          </cell>
          <cell r="S459">
            <v>0</v>
          </cell>
        </row>
        <row r="460">
          <cell r="A460">
            <v>2890050</v>
          </cell>
          <cell r="B460" t="str">
            <v>Organizace pro pomoc uprchlíkům, o.s.</v>
          </cell>
          <cell r="C460" t="str">
            <v>odborné sociální poradenství</v>
          </cell>
          <cell r="D460" t="str">
            <v>Odborné sociální poradenství imigrantům a azylantům</v>
          </cell>
          <cell r="E460" t="str">
            <v>ÚV</v>
          </cell>
          <cell r="F460">
            <v>0</v>
          </cell>
          <cell r="G460">
            <v>522690</v>
          </cell>
          <cell r="H460">
            <v>522690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522096</v>
          </cell>
          <cell r="R460">
            <v>0</v>
          </cell>
          <cell r="S460">
            <v>0</v>
          </cell>
        </row>
        <row r="461">
          <cell r="A461">
            <v>8692294</v>
          </cell>
          <cell r="B461" t="str">
            <v>Organizace pro pomoc uprchlíkům, o.s.</v>
          </cell>
          <cell r="C461" t="str">
            <v>domy na půl cesty</v>
          </cell>
          <cell r="D461" t="str">
            <v>Podporované bydlení pro mladé uprchlíky</v>
          </cell>
          <cell r="E461" t="str">
            <v>L</v>
          </cell>
          <cell r="F461">
            <v>0</v>
          </cell>
          <cell r="G461">
            <v>310878</v>
          </cell>
          <cell r="H461">
            <v>310878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885830</v>
          </cell>
          <cell r="R461">
            <v>0</v>
          </cell>
          <cell r="S461">
            <v>0</v>
          </cell>
        </row>
        <row r="462">
          <cell r="A462">
            <v>9093562</v>
          </cell>
          <cell r="B462" t="str">
            <v>Pestrá společnost, o.p.s.</v>
          </cell>
          <cell r="C462" t="str">
            <v>sociální rehabilitace</v>
          </cell>
          <cell r="D462" t="str">
            <v>Komplexní servis pro čekatele a majitele vodicích a asistenčních psů</v>
          </cell>
          <cell r="E462" t="str">
            <v>ÚV</v>
          </cell>
          <cell r="F462">
            <v>1.25</v>
          </cell>
          <cell r="G462">
            <v>521550</v>
          </cell>
          <cell r="H462">
            <v>521550</v>
          </cell>
          <cell r="I462">
            <v>651937.5</v>
          </cell>
          <cell r="J462">
            <v>571875</v>
          </cell>
          <cell r="K462">
            <v>651937.5</v>
          </cell>
          <cell r="L462">
            <v>0</v>
          </cell>
          <cell r="M462">
            <v>651937.5</v>
          </cell>
          <cell r="N462">
            <v>0</v>
          </cell>
          <cell r="O462">
            <v>66000</v>
          </cell>
          <cell r="P462">
            <v>0</v>
          </cell>
          <cell r="Q462">
            <v>66156</v>
          </cell>
          <cell r="R462">
            <v>0</v>
          </cell>
          <cell r="S462">
            <v>0</v>
          </cell>
        </row>
        <row r="463">
          <cell r="A463">
            <v>4951911</v>
          </cell>
          <cell r="B463" t="str">
            <v>Portus Praha, z.ú.</v>
          </cell>
          <cell r="C463" t="str">
            <v>chráněné bydlení</v>
          </cell>
          <cell r="D463" t="str">
            <v>Chráněné bydlení Slapy</v>
          </cell>
          <cell r="E463" t="str">
            <v>L</v>
          </cell>
          <cell r="F463">
            <v>0</v>
          </cell>
          <cell r="G463">
            <v>342000</v>
          </cell>
          <cell r="H463">
            <v>342000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610000</v>
          </cell>
          <cell r="R463">
            <v>0</v>
          </cell>
          <cell r="S463">
            <v>0</v>
          </cell>
        </row>
        <row r="464">
          <cell r="A464">
            <v>5200474</v>
          </cell>
          <cell r="B464" t="str">
            <v>QUIP, z.ú.</v>
          </cell>
          <cell r="C464" t="str">
            <v>odborné sociální poradenství</v>
          </cell>
          <cell r="D464" t="str">
            <v>Poradna Quip</v>
          </cell>
          <cell r="E464" t="str">
            <v>ÚV</v>
          </cell>
          <cell r="F464">
            <v>2.1</v>
          </cell>
          <cell r="G464">
            <v>522690</v>
          </cell>
          <cell r="H464">
            <v>522690</v>
          </cell>
          <cell r="I464">
            <v>1097649</v>
          </cell>
          <cell r="J464">
            <v>962850</v>
          </cell>
          <cell r="K464">
            <v>1097649</v>
          </cell>
          <cell r="L464">
            <v>0</v>
          </cell>
          <cell r="M464">
            <v>1097649</v>
          </cell>
          <cell r="N464">
            <v>0</v>
          </cell>
          <cell r="O464">
            <v>120000</v>
          </cell>
          <cell r="P464">
            <v>0</v>
          </cell>
          <cell r="Q464">
            <v>120000</v>
          </cell>
          <cell r="R464">
            <v>0</v>
          </cell>
          <cell r="S464">
            <v>0</v>
          </cell>
        </row>
        <row r="465">
          <cell r="A465">
            <v>4441304</v>
          </cell>
          <cell r="B465" t="str">
            <v>ROZKOŠ bez RIZIKA, z. s.</v>
          </cell>
          <cell r="C465" t="str">
            <v>terénní programy</v>
          </cell>
          <cell r="D465" t="str">
            <v>Terénní programy R-R</v>
          </cell>
          <cell r="E465" t="str">
            <v>ÚV</v>
          </cell>
          <cell r="F465">
            <v>3.55</v>
          </cell>
          <cell r="G465">
            <v>519612</v>
          </cell>
          <cell r="H465">
            <v>519612</v>
          </cell>
          <cell r="I465">
            <v>1844622.5999999999</v>
          </cell>
          <cell r="J465">
            <v>1618090</v>
          </cell>
          <cell r="K465">
            <v>1844622.5999999999</v>
          </cell>
          <cell r="L465">
            <v>0</v>
          </cell>
          <cell r="M465">
            <v>1844622.5999999999</v>
          </cell>
          <cell r="N465">
            <v>0</v>
          </cell>
          <cell r="O465">
            <v>330000</v>
          </cell>
          <cell r="P465">
            <v>0</v>
          </cell>
          <cell r="Q465">
            <v>330000</v>
          </cell>
          <cell r="R465">
            <v>0</v>
          </cell>
          <cell r="S465">
            <v>0</v>
          </cell>
        </row>
        <row r="466">
          <cell r="A466">
            <v>8423193</v>
          </cell>
          <cell r="B466" t="str">
            <v>ROZKOŠ bez RIZIKA, z. s.</v>
          </cell>
          <cell r="C466" t="str">
            <v>odborné sociální poradenství</v>
          </cell>
          <cell r="D466" t="str">
            <v>Poradenské centrum R-R Praha</v>
          </cell>
          <cell r="E466" t="str">
            <v>ÚV</v>
          </cell>
          <cell r="F466">
            <v>3.2</v>
          </cell>
          <cell r="G466">
            <v>522690</v>
          </cell>
          <cell r="H466">
            <v>522690</v>
          </cell>
          <cell r="I466">
            <v>1672608</v>
          </cell>
          <cell r="J466">
            <v>976605</v>
          </cell>
          <cell r="K466">
            <v>1672608</v>
          </cell>
          <cell r="L466">
            <v>0</v>
          </cell>
          <cell r="M466">
            <v>1588977.6</v>
          </cell>
          <cell r="N466">
            <v>0</v>
          </cell>
          <cell r="O466">
            <v>307000</v>
          </cell>
          <cell r="P466">
            <v>0</v>
          </cell>
          <cell r="Q466">
            <v>327000</v>
          </cell>
          <cell r="R466">
            <v>0</v>
          </cell>
          <cell r="S466">
            <v>0</v>
          </cell>
        </row>
        <row r="467">
          <cell r="A467">
            <v>2865939</v>
          </cell>
          <cell r="B467" t="str">
            <v>Sdružení pro rehabilitaci osob po cévních mozkových příhodách o.s.</v>
          </cell>
          <cell r="C467" t="str">
            <v>odborné sociální poradenství</v>
          </cell>
          <cell r="D467" t="str">
            <v>Sdružení pro rehabilitaci osob po cévních mozkových příhodách</v>
          </cell>
          <cell r="E467" t="str">
            <v>ÚV</v>
          </cell>
          <cell r="F467">
            <v>0</v>
          </cell>
          <cell r="G467">
            <v>522690</v>
          </cell>
          <cell r="H467">
            <v>522690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109000</v>
          </cell>
          <cell r="R467">
            <v>0</v>
          </cell>
          <cell r="S467">
            <v>0</v>
          </cell>
        </row>
        <row r="468">
          <cell r="A468">
            <v>2500401</v>
          </cell>
          <cell r="B468" t="str">
            <v>Sjednocená organizace nevidomých a slabozrakých České republiky</v>
          </cell>
          <cell r="C468" t="str">
            <v>odborné sociální poradenství</v>
          </cell>
          <cell r="D468" t="str">
            <v>Odborné sociální poradenství</v>
          </cell>
          <cell r="E468" t="str">
            <v>ÚV</v>
          </cell>
          <cell r="F468">
            <v>2.4</v>
          </cell>
          <cell r="G468">
            <v>522690</v>
          </cell>
          <cell r="H468">
            <v>522690</v>
          </cell>
          <cell r="I468">
            <v>1254456</v>
          </cell>
          <cell r="J468">
            <v>1027040.0000000001</v>
          </cell>
          <cell r="K468">
            <v>1254456</v>
          </cell>
          <cell r="L468">
            <v>0</v>
          </cell>
          <cell r="M468">
            <v>1191733.2</v>
          </cell>
          <cell r="N468">
            <v>0</v>
          </cell>
          <cell r="O468">
            <v>177000</v>
          </cell>
          <cell r="P468">
            <v>0</v>
          </cell>
          <cell r="Q468">
            <v>177000</v>
          </cell>
          <cell r="R468">
            <v>0</v>
          </cell>
          <cell r="S468">
            <v>0</v>
          </cell>
        </row>
        <row r="469">
          <cell r="A469">
            <v>3793589</v>
          </cell>
          <cell r="B469" t="str">
            <v>Společnost E / Czech Epilepsy Association, z. s.</v>
          </cell>
          <cell r="C469" t="str">
            <v>odborné sociální poradenství</v>
          </cell>
          <cell r="D469" t="str">
            <v>Odborné sociální poradenství pro lidi s epilepsií a pro rodinné příslušníky lidí s epilepsií</v>
          </cell>
          <cell r="E469" t="str">
            <v>ÚV</v>
          </cell>
          <cell r="F469">
            <v>0.3</v>
          </cell>
          <cell r="G469">
            <v>522690</v>
          </cell>
          <cell r="H469">
            <v>522690</v>
          </cell>
          <cell r="I469">
            <v>156807</v>
          </cell>
          <cell r="J469">
            <v>137550</v>
          </cell>
          <cell r="K469">
            <v>156807</v>
          </cell>
          <cell r="L469">
            <v>0</v>
          </cell>
          <cell r="M469">
            <v>156807</v>
          </cell>
          <cell r="N469">
            <v>0</v>
          </cell>
          <cell r="O469">
            <v>48000</v>
          </cell>
          <cell r="P469">
            <v>0</v>
          </cell>
          <cell r="Q469">
            <v>165294.5</v>
          </cell>
          <cell r="R469">
            <v>0</v>
          </cell>
          <cell r="S469">
            <v>0</v>
          </cell>
        </row>
        <row r="470">
          <cell r="A470">
            <v>3784936</v>
          </cell>
          <cell r="B470" t="str">
            <v>Společnost E / Czech Epilepsy Association, z. s.</v>
          </cell>
          <cell r="C470" t="str">
            <v>sociálně aktivizační služby pro seniory a osoby se zdravotním postižením</v>
          </cell>
          <cell r="D470" t="str">
            <v>Sociálně aktivizační služby pro lidi s epilepsií</v>
          </cell>
          <cell r="E470" t="str">
            <v>ÚV</v>
          </cell>
          <cell r="F470">
            <v>0</v>
          </cell>
          <cell r="G470">
            <v>513570</v>
          </cell>
          <cell r="H470">
            <v>513570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202109</v>
          </cell>
          <cell r="R470">
            <v>0</v>
          </cell>
          <cell r="S470">
            <v>0</v>
          </cell>
        </row>
        <row r="471">
          <cell r="A471">
            <v>7956214</v>
          </cell>
          <cell r="B471" t="str">
            <v>Společnost pro podporu lidí s mentálním postižením v České republice, o.s.</v>
          </cell>
          <cell r="C471" t="str">
            <v>odborné sociální poradenství</v>
          </cell>
          <cell r="D471" t="str">
            <v>Poradenské centrum SPMP ČR</v>
          </cell>
          <cell r="E471" t="str">
            <v>ÚV</v>
          </cell>
          <cell r="F471">
            <v>0.6</v>
          </cell>
          <cell r="G471">
            <v>522690</v>
          </cell>
          <cell r="H471">
            <v>522690</v>
          </cell>
          <cell r="I471">
            <v>313614</v>
          </cell>
          <cell r="J471">
            <v>275100</v>
          </cell>
          <cell r="K471">
            <v>313614</v>
          </cell>
          <cell r="L471">
            <v>0</v>
          </cell>
          <cell r="M471">
            <v>313614</v>
          </cell>
          <cell r="N471">
            <v>0</v>
          </cell>
          <cell r="O471">
            <v>96000</v>
          </cell>
          <cell r="P471">
            <v>0</v>
          </cell>
          <cell r="Q471">
            <v>122908</v>
          </cell>
          <cell r="R471">
            <v>134100</v>
          </cell>
          <cell r="S471">
            <v>0</v>
          </cell>
        </row>
        <row r="472">
          <cell r="A472">
            <v>4385424</v>
          </cell>
          <cell r="B472" t="str">
            <v>Tichý svět, o.p.s.</v>
          </cell>
          <cell r="C472" t="str">
            <v>sociální rehabilitace</v>
          </cell>
          <cell r="D472" t="str">
            <v>Zpřístupnění trhu práce pro osoby se sluchovým postižením</v>
          </cell>
          <cell r="E472" t="str">
            <v>ÚV</v>
          </cell>
          <cell r="F472">
            <v>0</v>
          </cell>
          <cell r="G472">
            <v>521550</v>
          </cell>
          <cell r="H472">
            <v>521550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850000</v>
          </cell>
          <cell r="R472">
            <v>0</v>
          </cell>
          <cell r="S472">
            <v>0</v>
          </cell>
        </row>
        <row r="473">
          <cell r="A473">
            <v>8477576</v>
          </cell>
          <cell r="B473" t="str">
            <v>Tichý svět, o.p.s.</v>
          </cell>
          <cell r="C473" t="str">
            <v>tlumočnické služby</v>
          </cell>
          <cell r="D473" t="str">
            <v>Komunikace bez bariér</v>
          </cell>
          <cell r="E473" t="str">
            <v>ÚV</v>
          </cell>
          <cell r="F473">
            <v>2.4</v>
          </cell>
          <cell r="G473">
            <v>516192</v>
          </cell>
          <cell r="H473">
            <v>516192</v>
          </cell>
          <cell r="I473">
            <v>1238860.8</v>
          </cell>
          <cell r="J473">
            <v>1086720</v>
          </cell>
          <cell r="K473">
            <v>1238860.8</v>
          </cell>
          <cell r="L473">
            <v>0</v>
          </cell>
          <cell r="M473">
            <v>1176917.76</v>
          </cell>
          <cell r="N473">
            <v>0</v>
          </cell>
          <cell r="O473">
            <v>342000</v>
          </cell>
          <cell r="P473">
            <v>0</v>
          </cell>
          <cell r="Q473">
            <v>810000</v>
          </cell>
          <cell r="R473">
            <v>0</v>
          </cell>
          <cell r="S473">
            <v>0</v>
          </cell>
        </row>
        <row r="474">
          <cell r="A474">
            <v>1492747</v>
          </cell>
          <cell r="B474" t="str">
            <v>Tyfloservis, o.p.s.</v>
          </cell>
          <cell r="C474" t="str">
            <v>sociální rehabilitace</v>
          </cell>
          <cell r="D474" t="str">
            <v>Tyfloservis, o.p.s. - Krajské ambulantní středisko Praha a střední Čechy</v>
          </cell>
          <cell r="E474" t="str">
            <v>ÚV</v>
          </cell>
          <cell r="F474">
            <v>2.25</v>
          </cell>
          <cell r="G474">
            <v>521550</v>
          </cell>
          <cell r="H474">
            <v>521550</v>
          </cell>
          <cell r="I474">
            <v>1173487.5</v>
          </cell>
          <cell r="J474">
            <v>1029375</v>
          </cell>
          <cell r="K474">
            <v>1173487.5</v>
          </cell>
          <cell r="L474">
            <v>0</v>
          </cell>
          <cell r="M474">
            <v>1173487.5</v>
          </cell>
          <cell r="N474">
            <v>0</v>
          </cell>
          <cell r="O474">
            <v>315000</v>
          </cell>
          <cell r="P474">
            <v>0</v>
          </cell>
          <cell r="Q474">
            <v>315000</v>
          </cell>
          <cell r="R474">
            <v>0</v>
          </cell>
          <cell r="S474">
            <v>0</v>
          </cell>
        </row>
        <row r="475">
          <cell r="A475">
            <v>8712868</v>
          </cell>
          <cell r="B475" t="str">
            <v>Zdravotní ústav Most k domovu, z.ú.</v>
          </cell>
          <cell r="C475" t="str">
            <v>odborné sociální poradenství</v>
          </cell>
          <cell r="D475" t="str">
            <v>Odborné sociální poradenství Mobilní specializované paliativní péče - Domácí hospic Most k domovu</v>
          </cell>
          <cell r="E475" t="str">
            <v>ÚV</v>
          </cell>
          <cell r="F475">
            <v>0</v>
          </cell>
          <cell r="G475">
            <v>522690</v>
          </cell>
          <cell r="H475">
            <v>522690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420000</v>
          </cell>
          <cell r="R475">
            <v>0</v>
          </cell>
          <cell r="S475">
            <v>0</v>
          </cell>
        </row>
        <row r="476">
          <cell r="A476">
            <v>2684509</v>
          </cell>
          <cell r="B476" t="str">
            <v>ŽIVOT 90, z.ú.</v>
          </cell>
          <cell r="C476" t="str">
            <v>Tísňová péče</v>
          </cell>
          <cell r="D476" t="str">
            <v>Tísňová péče AREÍON pro seniory a zdravotně postižené</v>
          </cell>
          <cell r="E476" t="str">
            <v>ÚV</v>
          </cell>
          <cell r="F476">
            <v>11</v>
          </cell>
          <cell r="G476">
            <v>508326</v>
          </cell>
          <cell r="H476">
            <v>508326</v>
          </cell>
          <cell r="I476">
            <v>5591586</v>
          </cell>
          <cell r="J476">
            <v>2451802.6548672565</v>
          </cell>
          <cell r="K476">
            <v>3138488.6548672565</v>
          </cell>
          <cell r="L476">
            <v>0</v>
          </cell>
          <cell r="M476">
            <v>3138488.6548672565</v>
          </cell>
          <cell r="N476">
            <v>0</v>
          </cell>
          <cell r="O476">
            <v>815000</v>
          </cell>
          <cell r="P476">
            <v>0</v>
          </cell>
          <cell r="Q476">
            <v>815000</v>
          </cell>
          <cell r="R476">
            <v>183000</v>
          </cell>
          <cell r="S476">
            <v>137000</v>
          </cell>
        </row>
        <row r="477">
          <cell r="A477">
            <v>4892203</v>
          </cell>
          <cell r="B477" t="str">
            <v>ŽIVOT 90, z.ú.</v>
          </cell>
          <cell r="C477" t="str">
            <v>Telefonická krizová pomoc</v>
          </cell>
          <cell r="D477" t="str">
            <v>Život 90 - Senior telefon 800 157 157 - nepřetržitá telefonická krizová pomoc pro seniory a jejich blízké</v>
          </cell>
          <cell r="E477" t="str">
            <v>ÚV</v>
          </cell>
          <cell r="F477">
            <v>3.4</v>
          </cell>
          <cell r="G477">
            <v>508329.42</v>
          </cell>
          <cell r="H477">
            <v>508329.42</v>
          </cell>
          <cell r="I477">
            <v>1728320.0279999999</v>
          </cell>
          <cell r="J477">
            <v>1516070.2</v>
          </cell>
          <cell r="K477">
            <v>1728320.0279999999</v>
          </cell>
          <cell r="L477">
            <v>0</v>
          </cell>
          <cell r="M477">
            <v>1728320.0279999999</v>
          </cell>
          <cell r="N477">
            <v>0</v>
          </cell>
          <cell r="O477">
            <v>420000</v>
          </cell>
          <cell r="P477">
            <v>0</v>
          </cell>
          <cell r="Q477">
            <v>420000</v>
          </cell>
          <cell r="R477">
            <v>210000</v>
          </cell>
          <cell r="S477">
            <v>157000</v>
          </cell>
        </row>
        <row r="478">
          <cell r="A478">
            <v>4992062</v>
          </cell>
          <cell r="B478" t="str">
            <v>Česká společnost AIDS pomoc, z.s.</v>
          </cell>
          <cell r="C478" t="str">
            <v>Azylové domy</v>
          </cell>
          <cell r="D478" t="str">
            <v>Dům světla - azylové domy</v>
          </cell>
          <cell r="E478" t="str">
            <v>L</v>
          </cell>
          <cell r="F478">
            <v>15</v>
          </cell>
          <cell r="G478">
            <v>149454</v>
          </cell>
          <cell r="H478">
            <v>186817.5</v>
          </cell>
          <cell r="I478">
            <v>2802262.5</v>
          </cell>
          <cell r="J478">
            <v>0</v>
          </cell>
          <cell r="K478">
            <v>2802262.5</v>
          </cell>
          <cell r="L478">
            <v>0</v>
          </cell>
          <cell r="M478">
            <v>2802262.5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870444</v>
          </cell>
          <cell r="S478">
            <v>870000</v>
          </cell>
        </row>
        <row r="479">
          <cell r="A479">
            <v>1842029</v>
          </cell>
          <cell r="B479" t="str">
            <v>Sdružení Linka bezpečí</v>
          </cell>
          <cell r="C479" t="str">
            <v>Telefonická krizová pomoc</v>
          </cell>
          <cell r="D479" t="str">
            <v>Linka bezpečí</v>
          </cell>
          <cell r="E479" t="str">
            <v>ÚV</v>
          </cell>
          <cell r="F479">
            <v>2.1</v>
          </cell>
          <cell r="G479">
            <v>508329.42</v>
          </cell>
          <cell r="H479">
            <v>508329.42</v>
          </cell>
          <cell r="I479">
            <v>1067491.7820000001</v>
          </cell>
          <cell r="J479">
            <v>0</v>
          </cell>
          <cell r="K479">
            <v>1067491.7820000001</v>
          </cell>
          <cell r="L479">
            <v>0</v>
          </cell>
          <cell r="M479">
            <v>1067491.7820000001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799520</v>
          </cell>
          <cell r="S479">
            <v>799000</v>
          </cell>
        </row>
        <row r="480">
          <cell r="A480">
            <v>3557923</v>
          </cell>
          <cell r="B480" t="str">
            <v>Středisko sociálních služeb</v>
          </cell>
          <cell r="C480" t="str">
            <v>Tísňová péče</v>
          </cell>
          <cell r="D480" t="str">
            <v>systém tísňové péče</v>
          </cell>
          <cell r="E480" t="str">
            <v>ÚV</v>
          </cell>
          <cell r="F480">
            <v>5</v>
          </cell>
          <cell r="G480">
            <v>508326</v>
          </cell>
          <cell r="H480">
            <v>508326</v>
          </cell>
          <cell r="I480">
            <v>2541630</v>
          </cell>
          <cell r="J480">
            <v>0</v>
          </cell>
          <cell r="K480">
            <v>2541630</v>
          </cell>
          <cell r="L480">
            <v>0</v>
          </cell>
          <cell r="M480">
            <v>2541630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200000</v>
          </cell>
          <cell r="S480">
            <v>200000</v>
          </cell>
        </row>
        <row r="481">
          <cell r="B481">
            <v>0</v>
          </cell>
          <cell r="C481">
            <v>0</v>
          </cell>
          <cell r="D481">
            <v>0</v>
          </cell>
          <cell r="G481">
            <v>206163652.25999996</v>
          </cell>
          <cell r="H481">
            <v>213814816.97999993</v>
          </cell>
          <cell r="I481">
            <v>3865395531.1020017</v>
          </cell>
          <cell r="J481">
            <v>2374808851.7374911</v>
          </cell>
          <cell r="K481">
            <v>2895362634.4714913</v>
          </cell>
          <cell r="L481">
            <v>1011620514</v>
          </cell>
          <cell r="M481">
            <v>1742403226.5609443</v>
          </cell>
          <cell r="N481">
            <v>719120000</v>
          </cell>
          <cell r="O481">
            <v>161030000</v>
          </cell>
          <cell r="P481">
            <v>92920000</v>
          </cell>
          <cell r="Q481">
            <v>216552170.84999999</v>
          </cell>
          <cell r="R481">
            <v>162322105</v>
          </cell>
          <cell r="S481">
            <v>73338000</v>
          </cell>
        </row>
        <row r="482">
          <cell r="M482">
            <v>0</v>
          </cell>
          <cell r="N482" t="e">
            <v>#REF!</v>
          </cell>
          <cell r="O482">
            <v>0</v>
          </cell>
          <cell r="Q482">
            <v>172263956.84999999</v>
          </cell>
          <cell r="S482">
            <v>0</v>
          </cell>
        </row>
        <row r="483">
          <cell r="N483">
            <v>92920000</v>
          </cell>
          <cell r="O483">
            <v>0</v>
          </cell>
          <cell r="S483">
            <v>0</v>
          </cell>
        </row>
        <row r="484">
          <cell r="N484">
            <v>812040000</v>
          </cell>
          <cell r="O484">
            <v>0</v>
          </cell>
          <cell r="P484">
            <v>92920000</v>
          </cell>
          <cell r="S484">
            <v>72887000</v>
          </cell>
        </row>
        <row r="485">
          <cell r="P485">
            <v>0</v>
          </cell>
          <cell r="S485">
            <v>0</v>
          </cell>
        </row>
        <row r="486">
          <cell r="L486">
            <v>1228172684.8499999</v>
          </cell>
          <cell r="S486">
            <v>0</v>
          </cell>
        </row>
        <row r="487">
          <cell r="L487">
            <v>0</v>
          </cell>
          <cell r="S487">
            <v>0</v>
          </cell>
        </row>
        <row r="488">
          <cell r="S488">
            <v>0</v>
          </cell>
        </row>
        <row r="489">
          <cell r="S489">
            <v>0</v>
          </cell>
        </row>
        <row r="490">
          <cell r="S490">
            <v>0</v>
          </cell>
        </row>
        <row r="491">
          <cell r="S491">
            <v>0</v>
          </cell>
        </row>
        <row r="492">
          <cell r="S492">
            <v>0</v>
          </cell>
        </row>
        <row r="493">
          <cell r="S493">
            <v>0</v>
          </cell>
        </row>
        <row r="494">
          <cell r="S494">
            <v>0</v>
          </cell>
        </row>
        <row r="495">
          <cell r="S495">
            <v>0</v>
          </cell>
        </row>
        <row r="496">
          <cell r="S496">
            <v>0</v>
          </cell>
        </row>
        <row r="497">
          <cell r="S497">
            <v>0</v>
          </cell>
        </row>
        <row r="498">
          <cell r="S498">
            <v>0</v>
          </cell>
        </row>
        <row r="499">
          <cell r="S499">
            <v>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List2"/>
      <sheetName val="List3"/>
    </sheetNames>
    <sheetDataSet>
      <sheetData sheetId="0">
        <row r="1">
          <cell r="B1" t="str">
            <v>Informace o poskytovateli</v>
          </cell>
          <cell r="C1">
            <v>0</v>
          </cell>
          <cell r="D1">
            <v>0</v>
          </cell>
          <cell r="E1" t="str">
            <v>jednotka</v>
          </cell>
          <cell r="F1" t="str">
            <v>jednotka plán</v>
          </cell>
          <cell r="G1" t="str">
            <v>cenová hladina NOVÁ - 20%</v>
          </cell>
          <cell r="H1" t="str">
            <v xml:space="preserve">CENOVÁ HLADINA 20% uprvená o specifika </v>
          </cell>
          <cell r="I1" t="str">
            <v>výchozí data výpočet veřejné podpory PO ZVÝŠENÍ 20%</v>
          </cell>
          <cell r="J1" t="str">
            <v>výpočet veřejné podpory (po odečtu úhrad)</v>
          </cell>
          <cell r="K1" t="str">
            <v>výpočet veřejné podpory po odečtu úhrad PO ZVÝŠENÍ 20%</v>
          </cell>
          <cell r="L1" t="str">
            <v>Maximální návrh podpory</v>
          </cell>
          <cell r="M1" t="str">
            <v>optimální návrh za HPM celkem PO NAVÝŠENÍ 20%</v>
          </cell>
          <cell r="N1" t="str">
            <v>PŘIDĚLENÁ DOTACE</v>
          </cell>
          <cell r="O1" t="str">
            <v>PŘIDĚLENÝ GRANT</v>
          </cell>
          <cell r="P1" t="str">
            <v>Návrh na dofonancování DOTACE zaokrouhleno</v>
          </cell>
          <cell r="Q1" t="str">
            <v>Maximální návrh grant</v>
          </cell>
          <cell r="R1" t="str">
            <v>Maximální návrh grant Dofinancování</v>
          </cell>
          <cell r="S1" t="str">
            <v>Návrh na dofonancování GRANTY zaokrouhleno</v>
          </cell>
        </row>
        <row r="2">
          <cell r="B2" t="str">
            <v>Název</v>
          </cell>
          <cell r="C2" t="str">
            <v>Druh služby</v>
          </cell>
          <cell r="D2" t="str">
            <v>Název služby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</row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</row>
        <row r="4"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</row>
        <row r="5">
          <cell r="A5" t="str">
            <v>identifikátor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</row>
        <row r="6">
          <cell r="A6">
            <v>1408443</v>
          </cell>
          <cell r="B6" t="str">
            <v>A DOMA z.s.</v>
          </cell>
          <cell r="C6" t="str">
            <v>osobní asistence</v>
          </cell>
          <cell r="D6" t="str">
            <v>Osobní asistence Čtyřlístek</v>
          </cell>
          <cell r="E6" t="str">
            <v>H</v>
          </cell>
          <cell r="F6">
            <v>30000</v>
          </cell>
          <cell r="G6">
            <v>399</v>
          </cell>
          <cell r="H6">
            <v>399</v>
          </cell>
          <cell r="I6">
            <v>11970000</v>
          </cell>
          <cell r="J6">
            <v>7800000</v>
          </cell>
          <cell r="K6">
            <v>9270000</v>
          </cell>
          <cell r="L6">
            <v>2829153</v>
          </cell>
          <cell r="M6">
            <v>9270000</v>
          </cell>
          <cell r="N6">
            <v>2829000</v>
          </cell>
          <cell r="O6">
            <v>1493000</v>
          </cell>
          <cell r="P6">
            <v>0</v>
          </cell>
          <cell r="Q6">
            <v>1493970</v>
          </cell>
          <cell r="R6">
            <v>1739000</v>
          </cell>
          <cell r="S6">
            <v>1304000</v>
          </cell>
        </row>
        <row r="7">
          <cell r="A7">
            <v>7825745</v>
          </cell>
          <cell r="B7" t="str">
            <v>AC Facility, s.r.o.</v>
          </cell>
          <cell r="C7" t="str">
            <v>domovy se zvláštním režimem</v>
          </cell>
          <cell r="D7" t="str">
            <v>AC Facility s.r.o.</v>
          </cell>
          <cell r="E7" t="str">
            <v>L</v>
          </cell>
          <cell r="F7">
            <v>0</v>
          </cell>
          <cell r="G7">
            <v>473556</v>
          </cell>
          <cell r="H7">
            <v>544589.4</v>
          </cell>
          <cell r="I7">
            <v>0</v>
          </cell>
          <cell r="J7">
            <v>0</v>
          </cell>
          <cell r="K7">
            <v>0</v>
          </cell>
          <cell r="L7">
            <v>4387200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</row>
        <row r="8">
          <cell r="A8">
            <v>3009554</v>
          </cell>
          <cell r="B8" t="str">
            <v>ACORUS, z.ú.</v>
          </cell>
          <cell r="C8" t="str">
            <v>krizová pomoc</v>
          </cell>
          <cell r="D8" t="str">
            <v>ACORUS - krizová pomoc</v>
          </cell>
          <cell r="E8" t="str">
            <v>L</v>
          </cell>
          <cell r="F8">
            <v>4</v>
          </cell>
          <cell r="G8">
            <v>289446</v>
          </cell>
          <cell r="H8">
            <v>318390.59999999998</v>
          </cell>
          <cell r="I8">
            <v>1273562.3999999999</v>
          </cell>
          <cell r="J8">
            <v>1117160</v>
          </cell>
          <cell r="K8">
            <v>1273562.3999999999</v>
          </cell>
          <cell r="L8">
            <v>475411</v>
          </cell>
          <cell r="M8">
            <v>1273562.3999999999</v>
          </cell>
          <cell r="N8">
            <v>475000</v>
          </cell>
          <cell r="O8">
            <v>123000</v>
          </cell>
          <cell r="P8">
            <v>0</v>
          </cell>
          <cell r="Q8">
            <v>123998</v>
          </cell>
          <cell r="R8">
            <v>42236</v>
          </cell>
          <cell r="S8">
            <v>31000</v>
          </cell>
        </row>
        <row r="9">
          <cell r="A9">
            <v>3301272</v>
          </cell>
          <cell r="B9" t="str">
            <v>ACORUS, z.ú.</v>
          </cell>
          <cell r="C9" t="str">
            <v>odborné sociální poradenství</v>
          </cell>
          <cell r="D9" t="str">
            <v>ACORUS - poradna pro osoby ohrožené domácím násilím</v>
          </cell>
          <cell r="E9" t="str">
            <v>ÚV</v>
          </cell>
          <cell r="F9">
            <v>1.7</v>
          </cell>
          <cell r="G9">
            <v>522690</v>
          </cell>
          <cell r="H9">
            <v>522690</v>
          </cell>
          <cell r="I9">
            <v>888573</v>
          </cell>
          <cell r="J9">
            <v>779450</v>
          </cell>
          <cell r="K9">
            <v>888573</v>
          </cell>
          <cell r="L9">
            <v>321800</v>
          </cell>
          <cell r="M9">
            <v>888573</v>
          </cell>
          <cell r="N9">
            <v>321000</v>
          </cell>
          <cell r="O9">
            <v>136000</v>
          </cell>
          <cell r="P9">
            <v>0</v>
          </cell>
          <cell r="Q9">
            <v>136201</v>
          </cell>
          <cell r="R9">
            <v>116729</v>
          </cell>
          <cell r="S9">
            <v>87000</v>
          </cell>
        </row>
        <row r="10">
          <cell r="A10">
            <v>8004178</v>
          </cell>
          <cell r="B10" t="str">
            <v>ACORUS, z.ú.</v>
          </cell>
          <cell r="C10" t="str">
            <v>azylové domy</v>
          </cell>
          <cell r="D10" t="str">
            <v>ACORUS - azylový dům</v>
          </cell>
          <cell r="E10" t="str">
            <v>L</v>
          </cell>
          <cell r="F10">
            <v>24</v>
          </cell>
          <cell r="G10">
            <v>149454</v>
          </cell>
          <cell r="H10">
            <v>149454</v>
          </cell>
          <cell r="I10">
            <v>3586896</v>
          </cell>
          <cell r="J10">
            <v>3146400</v>
          </cell>
          <cell r="K10">
            <v>3586896</v>
          </cell>
          <cell r="L10">
            <v>2750887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533372</v>
          </cell>
          <cell r="R10">
            <v>286222</v>
          </cell>
          <cell r="S10">
            <v>0</v>
          </cell>
        </row>
        <row r="11">
          <cell r="A11">
            <v>4659709</v>
          </cell>
          <cell r="B11" t="str">
            <v>Akord, Organizační jednotka - DENNÍ STACIONÁŘ</v>
          </cell>
          <cell r="C11" t="str">
            <v>denní stacionáře</v>
          </cell>
          <cell r="D11" t="str">
            <v>Denní stacionář AKORD</v>
          </cell>
          <cell r="E11" t="str">
            <v>ÚV</v>
          </cell>
          <cell r="F11">
            <v>12.44</v>
          </cell>
          <cell r="G11">
            <v>478686</v>
          </cell>
          <cell r="H11">
            <v>574423.19999999995</v>
          </cell>
          <cell r="I11">
            <v>7145824.6079999991</v>
          </cell>
          <cell r="J11">
            <v>5560107.8072106261</v>
          </cell>
          <cell r="K11">
            <v>6437665.215210625</v>
          </cell>
          <cell r="L11">
            <v>3575970</v>
          </cell>
          <cell r="M11">
            <v>5472015.4329290316</v>
          </cell>
          <cell r="N11">
            <v>3071000</v>
          </cell>
          <cell r="O11">
            <v>879000</v>
          </cell>
          <cell r="P11">
            <v>504000</v>
          </cell>
          <cell r="Q11">
            <v>879680</v>
          </cell>
          <cell r="R11">
            <v>700960</v>
          </cell>
          <cell r="S11">
            <v>525000</v>
          </cell>
        </row>
        <row r="12">
          <cell r="A12">
            <v>9924510</v>
          </cell>
          <cell r="B12" t="str">
            <v>Alzheimercentrum Filipov o.p.s.</v>
          </cell>
          <cell r="C12" t="str">
            <v>domovy se zvláštním režimem</v>
          </cell>
          <cell r="D12" t="str">
            <v>Alzheimercentrum Filipov o.p.s.</v>
          </cell>
          <cell r="E12" t="str">
            <v>L</v>
          </cell>
          <cell r="F12">
            <v>0</v>
          </cell>
          <cell r="G12">
            <v>473556</v>
          </cell>
          <cell r="H12">
            <v>544589.4</v>
          </cell>
          <cell r="I12">
            <v>0</v>
          </cell>
          <cell r="J12">
            <v>0</v>
          </cell>
          <cell r="K12">
            <v>0</v>
          </cell>
          <cell r="L12">
            <v>1152207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2000000</v>
          </cell>
          <cell r="R12">
            <v>0</v>
          </cell>
          <cell r="S12">
            <v>0</v>
          </cell>
        </row>
        <row r="13">
          <cell r="A13">
            <v>4542627</v>
          </cell>
          <cell r="B13" t="str">
            <v>Alzheimercentrum Prácheň o.p.s.</v>
          </cell>
          <cell r="C13" t="str">
            <v>domovy se zvláštním režimem</v>
          </cell>
          <cell r="D13" t="str">
            <v>Alzheimercentrum Prácheň o.p.s.</v>
          </cell>
          <cell r="E13" t="str">
            <v>L</v>
          </cell>
          <cell r="F13">
            <v>0</v>
          </cell>
          <cell r="G13">
            <v>473556</v>
          </cell>
          <cell r="H13">
            <v>544589.4</v>
          </cell>
          <cell r="I13">
            <v>0</v>
          </cell>
          <cell r="J13">
            <v>0</v>
          </cell>
          <cell r="K13">
            <v>0</v>
          </cell>
          <cell r="L13">
            <v>1190000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A14">
            <v>7446328</v>
          </cell>
          <cell r="B14" t="str">
            <v>Alzheimercentrum Prácheň o.p.s.</v>
          </cell>
          <cell r="C14" t="str">
            <v>domovy pro osoby se zdravotním postižením</v>
          </cell>
          <cell r="D14" t="str">
            <v>Alzheimercentrum Prácheň o.p.s.</v>
          </cell>
          <cell r="E14" t="str">
            <v>L</v>
          </cell>
          <cell r="F14">
            <v>0</v>
          </cell>
          <cell r="G14">
            <v>473556</v>
          </cell>
          <cell r="H14">
            <v>544589.4</v>
          </cell>
          <cell r="I14">
            <v>0</v>
          </cell>
          <cell r="J14">
            <v>0</v>
          </cell>
          <cell r="K14">
            <v>0</v>
          </cell>
          <cell r="L14">
            <v>1540000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</row>
        <row r="15">
          <cell r="A15">
            <v>4776459</v>
          </cell>
          <cell r="B15" t="str">
            <v>Alzheimercentrum Průhonice, z.ú.</v>
          </cell>
          <cell r="C15" t="str">
            <v>domovy se zvláštním režimem</v>
          </cell>
          <cell r="D15" t="str">
            <v>Alzheimercentrum Průhonice z.ú.</v>
          </cell>
          <cell r="E15" t="str">
            <v>L</v>
          </cell>
          <cell r="F15">
            <v>0</v>
          </cell>
          <cell r="G15">
            <v>473556</v>
          </cell>
          <cell r="H15">
            <v>520911.6</v>
          </cell>
          <cell r="I15">
            <v>0</v>
          </cell>
          <cell r="J15">
            <v>0</v>
          </cell>
          <cell r="K15">
            <v>0</v>
          </cell>
          <cell r="L15">
            <v>3593885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3500000</v>
          </cell>
          <cell r="R15">
            <v>0</v>
          </cell>
          <cell r="S15">
            <v>0</v>
          </cell>
        </row>
        <row r="16">
          <cell r="A16">
            <v>8941598</v>
          </cell>
          <cell r="B16" t="str">
            <v>Alzheimercentrum Zlosyň o.p.s.</v>
          </cell>
          <cell r="C16" t="str">
            <v>domovy se zvláštním režimem</v>
          </cell>
          <cell r="D16" t="str">
            <v>Alzheimercentrum Zlosyň o.p.s.</v>
          </cell>
          <cell r="E16" t="str">
            <v>L</v>
          </cell>
          <cell r="F16">
            <v>0</v>
          </cell>
          <cell r="G16">
            <v>473556</v>
          </cell>
          <cell r="H16">
            <v>544589.4</v>
          </cell>
          <cell r="I16">
            <v>0</v>
          </cell>
          <cell r="J16">
            <v>0</v>
          </cell>
          <cell r="K16">
            <v>0</v>
          </cell>
          <cell r="L16">
            <v>1830300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2500000</v>
          </cell>
          <cell r="R16">
            <v>0</v>
          </cell>
          <cell r="S16">
            <v>0</v>
          </cell>
        </row>
        <row r="17">
          <cell r="A17">
            <v>3617065</v>
          </cell>
          <cell r="B17" t="str">
            <v>Anima - terapie, z.ú.</v>
          </cell>
          <cell r="C17" t="str">
            <v>odborné sociální poradenství</v>
          </cell>
          <cell r="D17" t="str">
            <v>Poradna pro rodiny se závislostí</v>
          </cell>
          <cell r="E17" t="str">
            <v>ÚV</v>
          </cell>
          <cell r="F17">
            <v>2.4</v>
          </cell>
          <cell r="G17">
            <v>522690</v>
          </cell>
          <cell r="H17">
            <v>522690</v>
          </cell>
          <cell r="I17">
            <v>1254456</v>
          </cell>
          <cell r="J17">
            <v>1100400</v>
          </cell>
          <cell r="K17">
            <v>1254456</v>
          </cell>
          <cell r="L17">
            <v>466000</v>
          </cell>
          <cell r="M17">
            <v>1254456</v>
          </cell>
          <cell r="N17">
            <v>466000</v>
          </cell>
          <cell r="O17">
            <v>197000</v>
          </cell>
          <cell r="P17">
            <v>0</v>
          </cell>
          <cell r="Q17">
            <v>197000</v>
          </cell>
          <cell r="R17">
            <v>209800</v>
          </cell>
          <cell r="S17">
            <v>157000</v>
          </cell>
        </row>
        <row r="18">
          <cell r="A18">
            <v>1457478</v>
          </cell>
          <cell r="B18" t="str">
            <v>Arcidiecézní charita Praha</v>
          </cell>
          <cell r="C18" t="str">
            <v>denní stacionáře</v>
          </cell>
          <cell r="D18" t="str">
            <v>Denní stacionář pro seniory</v>
          </cell>
          <cell r="E18" t="str">
            <v>ÚV</v>
          </cell>
          <cell r="F18">
            <v>3</v>
          </cell>
          <cell r="G18">
            <v>478686</v>
          </cell>
          <cell r="H18">
            <v>478686</v>
          </cell>
          <cell r="I18">
            <v>1436058</v>
          </cell>
          <cell r="J18">
            <v>1132520</v>
          </cell>
          <cell r="K18">
            <v>1392858</v>
          </cell>
          <cell r="L18">
            <v>828000</v>
          </cell>
          <cell r="M18">
            <v>1392858</v>
          </cell>
          <cell r="N18">
            <v>736000</v>
          </cell>
          <cell r="O18">
            <v>310000</v>
          </cell>
          <cell r="P18">
            <v>92000</v>
          </cell>
          <cell r="Q18">
            <v>310000</v>
          </cell>
          <cell r="R18">
            <v>229000</v>
          </cell>
          <cell r="S18">
            <v>171000</v>
          </cell>
        </row>
        <row r="19">
          <cell r="A19">
            <v>1500866</v>
          </cell>
          <cell r="B19" t="str">
            <v>Arcidiecézní charita Praha</v>
          </cell>
          <cell r="C19" t="str">
            <v>azylové domy</v>
          </cell>
          <cell r="D19" t="str">
            <v>Dům Gloria - azylový dům pro ženy a matky s dětmi</v>
          </cell>
          <cell r="E19" t="str">
            <v>L</v>
          </cell>
          <cell r="F19">
            <v>40</v>
          </cell>
          <cell r="G19">
            <v>149454</v>
          </cell>
          <cell r="H19">
            <v>149454</v>
          </cell>
          <cell r="I19">
            <v>5978160</v>
          </cell>
          <cell r="J19">
            <v>5244000</v>
          </cell>
          <cell r="K19">
            <v>5978160</v>
          </cell>
          <cell r="L19">
            <v>3848000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690000</v>
          </cell>
          <cell r="R19">
            <v>684000</v>
          </cell>
          <cell r="S19">
            <v>0</v>
          </cell>
        </row>
        <row r="20">
          <cell r="A20">
            <v>1572865</v>
          </cell>
          <cell r="B20" t="str">
            <v>Arcidiecézní charita Praha</v>
          </cell>
          <cell r="C20" t="str">
            <v>pečovatelská služba</v>
          </cell>
          <cell r="D20" t="str">
            <v>Pečovatelská služba</v>
          </cell>
          <cell r="E20" t="str">
            <v>ÚV</v>
          </cell>
          <cell r="F20">
            <v>4.8</v>
          </cell>
          <cell r="G20">
            <v>475608</v>
          </cell>
          <cell r="H20">
            <v>475608</v>
          </cell>
          <cell r="I20">
            <v>2282918.4</v>
          </cell>
          <cell r="J20">
            <v>1827230.2420640672</v>
          </cell>
          <cell r="K20">
            <v>2107588.6420640671</v>
          </cell>
          <cell r="L20">
            <v>1294000</v>
          </cell>
          <cell r="M20">
            <v>2107588.6420640671</v>
          </cell>
          <cell r="N20">
            <v>1187000</v>
          </cell>
          <cell r="O20">
            <v>510000</v>
          </cell>
          <cell r="P20">
            <v>107000</v>
          </cell>
          <cell r="Q20">
            <v>510000</v>
          </cell>
          <cell r="R20">
            <v>128000</v>
          </cell>
          <cell r="S20">
            <v>96000</v>
          </cell>
        </row>
        <row r="21">
          <cell r="A21">
            <v>1980929</v>
          </cell>
          <cell r="B21" t="str">
            <v>Arcidiecézní charita Praha</v>
          </cell>
          <cell r="C21" t="str">
            <v>sociální rehabilitace</v>
          </cell>
          <cell r="D21" t="str">
            <v>Dům Fatima - centrum pro tělesně postižené</v>
          </cell>
          <cell r="E21" t="str">
            <v>L</v>
          </cell>
          <cell r="F21">
            <v>14</v>
          </cell>
          <cell r="G21">
            <v>325242</v>
          </cell>
          <cell r="H21">
            <v>390290.4</v>
          </cell>
          <cell r="I21">
            <v>5464065.6000000006</v>
          </cell>
          <cell r="J21">
            <v>4793040</v>
          </cell>
          <cell r="K21">
            <v>5464065.6000000006</v>
          </cell>
          <cell r="L21">
            <v>3395000</v>
          </cell>
          <cell r="M21">
            <v>5464065.6000000006</v>
          </cell>
          <cell r="N21">
            <v>3115000</v>
          </cell>
          <cell r="O21">
            <v>798000</v>
          </cell>
          <cell r="P21">
            <v>280000</v>
          </cell>
          <cell r="Q21">
            <v>798000</v>
          </cell>
          <cell r="R21">
            <v>721000</v>
          </cell>
          <cell r="S21">
            <v>540000</v>
          </cell>
        </row>
        <row r="22">
          <cell r="A22">
            <v>3615489</v>
          </cell>
          <cell r="B22" t="str">
            <v>Arcidiecézní charita Praha</v>
          </cell>
          <cell r="C22" t="str">
            <v>odborné sociální poradenství</v>
          </cell>
          <cell r="D22" t="str">
            <v>Azylový dům sv. Terezie - Poradna pro lidi v tísni</v>
          </cell>
          <cell r="E22" t="str">
            <v>ÚV</v>
          </cell>
          <cell r="F22">
            <v>1.4</v>
          </cell>
          <cell r="G22">
            <v>522690</v>
          </cell>
          <cell r="H22">
            <v>522690</v>
          </cell>
          <cell r="I22">
            <v>731766</v>
          </cell>
          <cell r="J22">
            <v>641900</v>
          </cell>
          <cell r="K22">
            <v>731766</v>
          </cell>
          <cell r="L22">
            <v>486000</v>
          </cell>
          <cell r="M22">
            <v>731766</v>
          </cell>
          <cell r="N22">
            <v>417000</v>
          </cell>
          <cell r="O22">
            <v>155000</v>
          </cell>
          <cell r="P22">
            <v>69000</v>
          </cell>
          <cell r="Q22">
            <v>155900</v>
          </cell>
          <cell r="R22">
            <v>129000</v>
          </cell>
          <cell r="S22">
            <v>68000</v>
          </cell>
        </row>
        <row r="23">
          <cell r="A23">
            <v>3700404</v>
          </cell>
          <cell r="B23" t="str">
            <v>Arcidiecézní charita Praha</v>
          </cell>
          <cell r="C23" t="str">
            <v>noclehárny</v>
          </cell>
          <cell r="D23" t="str">
            <v>Azylový dům sv. Terezie - noclehárny</v>
          </cell>
          <cell r="E23" t="str">
            <v>L</v>
          </cell>
          <cell r="F23">
            <v>42</v>
          </cell>
          <cell r="G23">
            <v>86070</v>
          </cell>
          <cell r="H23">
            <v>86070</v>
          </cell>
          <cell r="I23">
            <v>3614940</v>
          </cell>
          <cell r="J23">
            <v>3171000</v>
          </cell>
          <cell r="K23">
            <v>3614940</v>
          </cell>
          <cell r="L23">
            <v>2181000</v>
          </cell>
          <cell r="M23">
            <v>3614940</v>
          </cell>
          <cell r="N23">
            <v>2061000</v>
          </cell>
          <cell r="O23">
            <v>600000</v>
          </cell>
          <cell r="P23">
            <v>120000</v>
          </cell>
          <cell r="Q23">
            <v>600000</v>
          </cell>
          <cell r="R23">
            <v>840000</v>
          </cell>
          <cell r="S23">
            <v>625000</v>
          </cell>
        </row>
        <row r="24">
          <cell r="A24">
            <v>5110566</v>
          </cell>
          <cell r="B24" t="str">
            <v>Arcidiecézní charita Praha</v>
          </cell>
          <cell r="C24" t="str">
            <v>domovy se zvláštním režimem</v>
          </cell>
          <cell r="D24" t="str">
            <v>Domov se zvláštním režimem</v>
          </cell>
          <cell r="E24" t="str">
            <v>L</v>
          </cell>
          <cell r="F24">
            <v>8</v>
          </cell>
          <cell r="G24">
            <v>473556</v>
          </cell>
          <cell r="H24">
            <v>544589.4</v>
          </cell>
          <cell r="I24">
            <v>4356715.2</v>
          </cell>
          <cell r="J24">
            <v>2321680</v>
          </cell>
          <cell r="K24">
            <v>2856715.2</v>
          </cell>
          <cell r="L24">
            <v>1400000</v>
          </cell>
          <cell r="M24">
            <v>2856715.2</v>
          </cell>
          <cell r="N24">
            <v>1400000</v>
          </cell>
          <cell r="O24">
            <v>510000</v>
          </cell>
          <cell r="P24">
            <v>0</v>
          </cell>
          <cell r="Q24">
            <v>510000</v>
          </cell>
          <cell r="R24">
            <v>771000</v>
          </cell>
          <cell r="S24">
            <v>578000</v>
          </cell>
        </row>
        <row r="25">
          <cell r="A25">
            <v>5192117</v>
          </cell>
          <cell r="B25" t="str">
            <v>Arcidiecézní charita Praha</v>
          </cell>
          <cell r="C25" t="str">
            <v>azylové domy</v>
          </cell>
          <cell r="D25" t="str">
            <v>Azylový dům sv. Terezie - Azylové domy</v>
          </cell>
          <cell r="E25" t="str">
            <v>L</v>
          </cell>
          <cell r="F25">
            <v>34</v>
          </cell>
          <cell r="G25">
            <v>107616</v>
          </cell>
          <cell r="H25">
            <v>107616</v>
          </cell>
          <cell r="I25">
            <v>3658944</v>
          </cell>
          <cell r="J25">
            <v>3209600</v>
          </cell>
          <cell r="K25">
            <v>3658944</v>
          </cell>
          <cell r="L25">
            <v>1827000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381000</v>
          </cell>
          <cell r="R25">
            <v>148000</v>
          </cell>
          <cell r="S25">
            <v>0</v>
          </cell>
        </row>
        <row r="26">
          <cell r="A26">
            <v>6484125</v>
          </cell>
          <cell r="B26" t="str">
            <v>Arcidiecézní charita Praha</v>
          </cell>
          <cell r="C26" t="str">
            <v>terénní programy</v>
          </cell>
          <cell r="D26" t="str">
            <v>ADCH Praha- terénní program</v>
          </cell>
          <cell r="E26" t="str">
            <v>ÚV</v>
          </cell>
          <cell r="F26">
            <v>2.2000000000000002</v>
          </cell>
          <cell r="G26">
            <v>519612</v>
          </cell>
          <cell r="H26">
            <v>519612</v>
          </cell>
          <cell r="I26">
            <v>1143146.4000000001</v>
          </cell>
          <cell r="J26">
            <v>1002760.0000000001</v>
          </cell>
          <cell r="K26">
            <v>1143146.4000000001</v>
          </cell>
          <cell r="L26">
            <v>791000</v>
          </cell>
          <cell r="M26">
            <v>1085989.08</v>
          </cell>
          <cell r="N26">
            <v>619000</v>
          </cell>
          <cell r="O26">
            <v>187000</v>
          </cell>
          <cell r="P26">
            <v>172000</v>
          </cell>
          <cell r="Q26">
            <v>187000</v>
          </cell>
          <cell r="R26">
            <v>175000</v>
          </cell>
          <cell r="S26">
            <v>80000</v>
          </cell>
        </row>
        <row r="27">
          <cell r="A27">
            <v>6879970</v>
          </cell>
          <cell r="B27" t="str">
            <v>Arcidiecézní charita Praha</v>
          </cell>
          <cell r="C27" t="str">
            <v>nízkoprahová denní centra</v>
          </cell>
          <cell r="D27" t="str">
            <v>Azylový dům sv. Terezie - nízkoprahové denní centrum</v>
          </cell>
          <cell r="E27" t="str">
            <v>ÚV</v>
          </cell>
          <cell r="F27">
            <v>7.78</v>
          </cell>
          <cell r="G27">
            <v>494988</v>
          </cell>
          <cell r="H27">
            <v>494988</v>
          </cell>
          <cell r="I27">
            <v>3851006.64</v>
          </cell>
          <cell r="J27">
            <v>3378076</v>
          </cell>
          <cell r="K27">
            <v>3851006.64</v>
          </cell>
          <cell r="L27">
            <v>1998000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840000</v>
          </cell>
          <cell r="R27">
            <v>675000</v>
          </cell>
          <cell r="S27">
            <v>0</v>
          </cell>
        </row>
        <row r="28">
          <cell r="A28">
            <v>7026827</v>
          </cell>
          <cell r="B28" t="str">
            <v>Arcidiecézní charita Praha</v>
          </cell>
          <cell r="C28" t="str">
            <v>odborné sociální poradenství</v>
          </cell>
          <cell r="D28" t="str">
            <v>Poradna pro migranty a uprchlíky</v>
          </cell>
          <cell r="E28" t="str">
            <v>ÚV</v>
          </cell>
          <cell r="F28">
            <v>3</v>
          </cell>
          <cell r="G28">
            <v>522690</v>
          </cell>
          <cell r="H28">
            <v>522690</v>
          </cell>
          <cell r="I28">
            <v>1568070</v>
          </cell>
          <cell r="J28">
            <v>1375500</v>
          </cell>
          <cell r="K28">
            <v>1568070</v>
          </cell>
          <cell r="L28">
            <v>840000</v>
          </cell>
          <cell r="M28">
            <v>1568070</v>
          </cell>
          <cell r="N28">
            <v>840000</v>
          </cell>
          <cell r="O28">
            <v>481000</v>
          </cell>
          <cell r="P28">
            <v>0</v>
          </cell>
          <cell r="Q28">
            <v>520000</v>
          </cell>
          <cell r="R28">
            <v>329000</v>
          </cell>
          <cell r="S28">
            <v>185000</v>
          </cell>
        </row>
        <row r="29">
          <cell r="A29">
            <v>8140618</v>
          </cell>
          <cell r="B29" t="str">
            <v>Arcidiecézní charita Praha</v>
          </cell>
          <cell r="C29" t="str">
            <v>osobní asistence</v>
          </cell>
          <cell r="D29" t="str">
            <v>Agentura asistenční služby pro lidi s tělesným postižením</v>
          </cell>
          <cell r="E29" t="str">
            <v>H</v>
          </cell>
          <cell r="F29">
            <v>1215</v>
          </cell>
          <cell r="G29">
            <v>399</v>
          </cell>
          <cell r="H29">
            <v>399</v>
          </cell>
          <cell r="I29">
            <v>484785</v>
          </cell>
          <cell r="J29">
            <v>315900</v>
          </cell>
          <cell r="K29">
            <v>375435</v>
          </cell>
          <cell r="L29">
            <v>750000</v>
          </cell>
          <cell r="M29">
            <v>375435</v>
          </cell>
          <cell r="N29">
            <v>205000</v>
          </cell>
          <cell r="O29">
            <v>110000</v>
          </cell>
          <cell r="P29">
            <v>60000</v>
          </cell>
          <cell r="Q29">
            <v>160000</v>
          </cell>
          <cell r="R29">
            <v>85000</v>
          </cell>
          <cell r="S29">
            <v>0</v>
          </cell>
        </row>
        <row r="30">
          <cell r="A30">
            <v>8168193</v>
          </cell>
          <cell r="B30" t="str">
            <v>Arcidiecézní charita Praha</v>
          </cell>
          <cell r="C30" t="str">
            <v>domovy pro seniory</v>
          </cell>
          <cell r="D30" t="str">
            <v>Domov pro seniory kardinála Berana</v>
          </cell>
          <cell r="E30" t="str">
            <v>L</v>
          </cell>
          <cell r="F30">
            <v>15</v>
          </cell>
          <cell r="G30">
            <v>421002</v>
          </cell>
          <cell r="H30">
            <v>421002</v>
          </cell>
          <cell r="I30">
            <v>6315030</v>
          </cell>
          <cell r="J30">
            <v>2767500</v>
          </cell>
          <cell r="K30">
            <v>3543030</v>
          </cell>
          <cell r="L30">
            <v>1548000</v>
          </cell>
          <cell r="M30">
            <v>3365878.5</v>
          </cell>
          <cell r="N30">
            <v>1548000</v>
          </cell>
          <cell r="O30">
            <v>680000</v>
          </cell>
          <cell r="P30">
            <v>0</v>
          </cell>
          <cell r="Q30">
            <v>680000</v>
          </cell>
          <cell r="R30">
            <v>997000</v>
          </cell>
          <cell r="S30">
            <v>747000</v>
          </cell>
        </row>
        <row r="31">
          <cell r="A31">
            <v>2134037</v>
          </cell>
          <cell r="B31" t="str">
            <v>Armáda spásy v ČR, z.s.</v>
          </cell>
          <cell r="C31" t="str">
            <v>nízkoprahová denní centra</v>
          </cell>
          <cell r="D31" t="str">
            <v>Centrum sociálních služeb Bohuslava Bureše - nízkoprahové denní centrum</v>
          </cell>
          <cell r="E31" t="str">
            <v>ÚV</v>
          </cell>
          <cell r="F31">
            <v>8.3000000000000007</v>
          </cell>
          <cell r="G31">
            <v>494988</v>
          </cell>
          <cell r="H31">
            <v>618735</v>
          </cell>
          <cell r="I31">
            <v>5135500.5</v>
          </cell>
          <cell r="J31">
            <v>3603860.0000000005</v>
          </cell>
          <cell r="K31">
            <v>5135500.5</v>
          </cell>
          <cell r="L31">
            <v>3782198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1259355</v>
          </cell>
          <cell r="R31">
            <v>1690180</v>
          </cell>
          <cell r="S31">
            <v>0</v>
          </cell>
        </row>
        <row r="32">
          <cell r="A32">
            <v>3534205</v>
          </cell>
          <cell r="B32" t="str">
            <v>Armáda spásy v ČR, z.s.</v>
          </cell>
          <cell r="C32" t="str">
            <v>noclehárny</v>
          </cell>
          <cell r="D32" t="str">
            <v>Centrum sociálních služeb Bohuslava Bureše - noclehárna</v>
          </cell>
          <cell r="E32" t="str">
            <v>L</v>
          </cell>
          <cell r="F32">
            <v>56</v>
          </cell>
          <cell r="G32">
            <v>86070</v>
          </cell>
          <cell r="H32">
            <v>86070</v>
          </cell>
          <cell r="I32">
            <v>4819920</v>
          </cell>
          <cell r="J32">
            <v>4228000</v>
          </cell>
          <cell r="K32">
            <v>4819920</v>
          </cell>
          <cell r="L32">
            <v>2864527</v>
          </cell>
          <cell r="M32">
            <v>4819920</v>
          </cell>
          <cell r="N32">
            <v>2748000</v>
          </cell>
          <cell r="O32">
            <v>849000</v>
          </cell>
          <cell r="P32">
            <v>116000</v>
          </cell>
          <cell r="Q32">
            <v>849828</v>
          </cell>
          <cell r="R32">
            <v>905893</v>
          </cell>
          <cell r="S32">
            <v>679000</v>
          </cell>
        </row>
        <row r="33">
          <cell r="A33">
            <v>4165916</v>
          </cell>
          <cell r="B33" t="str">
            <v>Armáda spásy v ČR, z.s.</v>
          </cell>
          <cell r="C33" t="str">
            <v>azylové domy</v>
          </cell>
          <cell r="D33" t="str">
            <v>Centrum sociálních služeb Bohuslava Bureše - azylový dům</v>
          </cell>
          <cell r="E33" t="str">
            <v>L</v>
          </cell>
          <cell r="F33">
            <v>108</v>
          </cell>
          <cell r="G33">
            <v>107616</v>
          </cell>
          <cell r="H33">
            <v>107616</v>
          </cell>
          <cell r="I33">
            <v>11622528</v>
          </cell>
          <cell r="J33">
            <v>10195200</v>
          </cell>
          <cell r="K33">
            <v>11622528</v>
          </cell>
          <cell r="L33">
            <v>6998745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2316817</v>
          </cell>
          <cell r="R33">
            <v>952571</v>
          </cell>
          <cell r="S33">
            <v>0</v>
          </cell>
        </row>
        <row r="34">
          <cell r="A34">
            <v>7966860</v>
          </cell>
          <cell r="B34" t="str">
            <v>Armáda spásy v ČR, z.s.</v>
          </cell>
          <cell r="C34" t="str">
            <v>sociální rehabilitace</v>
          </cell>
          <cell r="D34" t="str">
            <v>Centrum sociální služeb Lidická - Sociální rehabilitace</v>
          </cell>
          <cell r="E34" t="str">
            <v>ÚV</v>
          </cell>
          <cell r="F34">
            <v>3.35</v>
          </cell>
          <cell r="G34">
            <v>521550</v>
          </cell>
          <cell r="H34">
            <v>521550</v>
          </cell>
          <cell r="I34">
            <v>1747192.5</v>
          </cell>
          <cell r="J34">
            <v>1532625</v>
          </cell>
          <cell r="K34">
            <v>1747192.5</v>
          </cell>
          <cell r="L34">
            <v>1031685</v>
          </cell>
          <cell r="M34">
            <v>1747192.5</v>
          </cell>
          <cell r="N34">
            <v>996000</v>
          </cell>
          <cell r="O34">
            <v>425000</v>
          </cell>
          <cell r="P34">
            <v>35000</v>
          </cell>
          <cell r="Q34">
            <v>425751</v>
          </cell>
          <cell r="R34">
            <v>0</v>
          </cell>
          <cell r="S34">
            <v>0</v>
          </cell>
        </row>
        <row r="35">
          <cell r="A35">
            <v>9767396</v>
          </cell>
          <cell r="B35" t="str">
            <v>Armáda spásy v ČR, z.s.</v>
          </cell>
          <cell r="C35" t="str">
            <v>terénní programy</v>
          </cell>
          <cell r="D35" t="str">
            <v>Centrum sociálních služeb Lidická - terénní programy</v>
          </cell>
          <cell r="E35" t="str">
            <v>ÚV</v>
          </cell>
          <cell r="F35">
            <v>10.199999999999999</v>
          </cell>
          <cell r="G35">
            <v>519612</v>
          </cell>
          <cell r="H35">
            <v>519612</v>
          </cell>
          <cell r="I35">
            <v>5300042.3999999994</v>
          </cell>
          <cell r="J35">
            <v>4649160</v>
          </cell>
          <cell r="K35">
            <v>5300042.3999999994</v>
          </cell>
          <cell r="L35">
            <v>2495499</v>
          </cell>
          <cell r="M35">
            <v>5300042.3999999994</v>
          </cell>
          <cell r="N35">
            <v>2495000</v>
          </cell>
          <cell r="O35">
            <v>1473000</v>
          </cell>
          <cell r="P35">
            <v>0</v>
          </cell>
          <cell r="Q35">
            <v>1473833</v>
          </cell>
          <cell r="R35">
            <v>0</v>
          </cell>
          <cell r="S35">
            <v>0</v>
          </cell>
        </row>
        <row r="36">
          <cell r="A36">
            <v>8483647</v>
          </cell>
          <cell r="B36" t="str">
            <v>Asistence, o.p.s.</v>
          </cell>
          <cell r="C36" t="str">
            <v>osobní asistence</v>
          </cell>
          <cell r="D36" t="str">
            <v>osobní asistence</v>
          </cell>
          <cell r="E36" t="str">
            <v>H</v>
          </cell>
          <cell r="F36">
            <v>35000</v>
          </cell>
          <cell r="G36">
            <v>399</v>
          </cell>
          <cell r="H36">
            <v>399</v>
          </cell>
          <cell r="I36">
            <v>13965000</v>
          </cell>
          <cell r="J36">
            <v>9100000</v>
          </cell>
          <cell r="K36">
            <v>10815000</v>
          </cell>
          <cell r="L36">
            <v>3200000</v>
          </cell>
          <cell r="M36">
            <v>10274250</v>
          </cell>
          <cell r="N36">
            <v>3200000</v>
          </cell>
          <cell r="O36">
            <v>2200000</v>
          </cell>
          <cell r="P36">
            <v>0</v>
          </cell>
          <cell r="Q36">
            <v>2200000</v>
          </cell>
          <cell r="R36">
            <v>1910000</v>
          </cell>
          <cell r="S36">
            <v>1432000</v>
          </cell>
        </row>
        <row r="37">
          <cell r="A37">
            <v>8759757</v>
          </cell>
          <cell r="B37" t="str">
            <v>Asistence, o.p.s.</v>
          </cell>
          <cell r="C37" t="str">
            <v>sociální rehabilitace</v>
          </cell>
          <cell r="D37" t="str">
            <v>Podporované zaměstnávání a Tranzitní program</v>
          </cell>
          <cell r="E37" t="str">
            <v>ÚV</v>
          </cell>
          <cell r="F37">
            <v>8.1999999999999993</v>
          </cell>
          <cell r="G37">
            <v>521550</v>
          </cell>
          <cell r="H37">
            <v>521550</v>
          </cell>
          <cell r="I37">
            <v>4276710</v>
          </cell>
          <cell r="J37">
            <v>3751499.9999999995</v>
          </cell>
          <cell r="K37">
            <v>4276710</v>
          </cell>
          <cell r="L37">
            <v>2100000</v>
          </cell>
          <cell r="M37">
            <v>4276710</v>
          </cell>
          <cell r="N37">
            <v>2100000</v>
          </cell>
          <cell r="O37">
            <v>721000</v>
          </cell>
          <cell r="P37">
            <v>0</v>
          </cell>
          <cell r="Q37">
            <v>721000</v>
          </cell>
          <cell r="R37">
            <v>590000</v>
          </cell>
          <cell r="S37">
            <v>442000</v>
          </cell>
        </row>
        <row r="38">
          <cell r="A38">
            <v>2701185</v>
          </cell>
          <cell r="B38" t="str">
            <v>Baobab z.s.</v>
          </cell>
          <cell r="C38" t="str">
            <v>sociální rehabilitace</v>
          </cell>
          <cell r="D38" t="str">
            <v>Student</v>
          </cell>
          <cell r="E38" t="str">
            <v>ÚV</v>
          </cell>
          <cell r="F38">
            <v>1.87</v>
          </cell>
          <cell r="G38">
            <v>521550</v>
          </cell>
          <cell r="H38">
            <v>521550</v>
          </cell>
          <cell r="I38">
            <v>975298.5</v>
          </cell>
          <cell r="J38">
            <v>855525</v>
          </cell>
          <cell r="K38">
            <v>975298.5</v>
          </cell>
          <cell r="L38">
            <v>988361</v>
          </cell>
          <cell r="M38">
            <v>926533.57499999995</v>
          </cell>
          <cell r="N38">
            <v>528000</v>
          </cell>
          <cell r="O38">
            <v>284000</v>
          </cell>
          <cell r="P38">
            <v>114000</v>
          </cell>
          <cell r="Q38">
            <v>380000</v>
          </cell>
          <cell r="R38">
            <v>171853</v>
          </cell>
          <cell r="S38">
            <v>0</v>
          </cell>
        </row>
        <row r="39">
          <cell r="A39">
            <v>4882420</v>
          </cell>
          <cell r="B39" t="str">
            <v>Baobab z.s.</v>
          </cell>
          <cell r="C39" t="str">
            <v>sociální rehabilitace</v>
          </cell>
          <cell r="D39" t="str">
            <v>Aktivizace a rozvoj sociálních dovedností (arteterapeutický ateliér)</v>
          </cell>
          <cell r="E39" t="str">
            <v>ÚV</v>
          </cell>
          <cell r="F39">
            <v>1.3</v>
          </cell>
          <cell r="G39">
            <v>521550</v>
          </cell>
          <cell r="H39">
            <v>521550</v>
          </cell>
          <cell r="I39">
            <v>678015</v>
          </cell>
          <cell r="J39">
            <v>485865</v>
          </cell>
          <cell r="K39">
            <v>678015</v>
          </cell>
          <cell r="L39">
            <v>605900</v>
          </cell>
          <cell r="M39">
            <v>644114.25</v>
          </cell>
          <cell r="N39">
            <v>300000</v>
          </cell>
          <cell r="O39">
            <v>161000</v>
          </cell>
          <cell r="P39">
            <v>183000</v>
          </cell>
          <cell r="Q39">
            <v>260000</v>
          </cell>
          <cell r="R39">
            <v>208258</v>
          </cell>
          <cell r="S39">
            <v>0</v>
          </cell>
        </row>
        <row r="40">
          <cell r="A40">
            <v>5177448</v>
          </cell>
          <cell r="B40" t="str">
            <v>Baobab z.s.</v>
          </cell>
          <cell r="C40" t="str">
            <v>sociální rehabilitace</v>
          </cell>
          <cell r="D40" t="str">
            <v>Centrum sociálně rehabilitačních služeb</v>
          </cell>
          <cell r="E40" t="str">
            <v>L</v>
          </cell>
          <cell r="F40">
            <v>15</v>
          </cell>
          <cell r="G40">
            <v>325242</v>
          </cell>
          <cell r="H40">
            <v>374028.3</v>
          </cell>
          <cell r="I40">
            <v>5610424.5</v>
          </cell>
          <cell r="J40">
            <v>4265235</v>
          </cell>
          <cell r="K40">
            <v>5610424.5</v>
          </cell>
          <cell r="L40">
            <v>2115455</v>
          </cell>
          <cell r="M40">
            <v>5610424.5</v>
          </cell>
          <cell r="N40">
            <v>2115000</v>
          </cell>
          <cell r="O40">
            <v>832000</v>
          </cell>
          <cell r="P40">
            <v>0</v>
          </cell>
          <cell r="Q40">
            <v>832000</v>
          </cell>
          <cell r="R40">
            <v>301102</v>
          </cell>
          <cell r="S40">
            <v>225000</v>
          </cell>
        </row>
        <row r="41">
          <cell r="A41">
            <v>6288606</v>
          </cell>
          <cell r="B41" t="str">
            <v>Bílý kruh bezpečí, z.s.</v>
          </cell>
          <cell r="C41" t="str">
            <v>odborné sociální poradenství</v>
          </cell>
          <cell r="D41" t="str">
            <v>Poradna Bílého kruhu bezpečí, Praha</v>
          </cell>
          <cell r="E41" t="str">
            <v>ÚV</v>
          </cell>
          <cell r="F41">
            <v>3.4</v>
          </cell>
          <cell r="G41">
            <v>522690</v>
          </cell>
          <cell r="H41">
            <v>522690</v>
          </cell>
          <cell r="I41">
            <v>1777146</v>
          </cell>
          <cell r="J41">
            <v>1558900</v>
          </cell>
          <cell r="K41">
            <v>1777146</v>
          </cell>
          <cell r="L41">
            <v>1837128</v>
          </cell>
          <cell r="M41">
            <v>1688288.7</v>
          </cell>
          <cell r="N41">
            <v>911000</v>
          </cell>
          <cell r="O41">
            <v>262000</v>
          </cell>
          <cell r="P41">
            <v>515000</v>
          </cell>
          <cell r="Q41">
            <v>262500</v>
          </cell>
          <cell r="R41">
            <v>0</v>
          </cell>
          <cell r="S41">
            <v>0</v>
          </cell>
        </row>
        <row r="42">
          <cell r="A42">
            <v>4970864</v>
          </cell>
          <cell r="B42" t="str">
            <v>BONA, o.p.s.</v>
          </cell>
          <cell r="C42" t="str">
            <v>chráněné bydlení</v>
          </cell>
          <cell r="D42" t="str">
            <v>Chráněné bydlení</v>
          </cell>
          <cell r="E42" t="str">
            <v>L</v>
          </cell>
          <cell r="F42">
            <v>57</v>
          </cell>
          <cell r="G42">
            <v>342000</v>
          </cell>
          <cell r="H42">
            <v>342000</v>
          </cell>
          <cell r="I42">
            <v>19494000</v>
          </cell>
          <cell r="J42">
            <v>14364000</v>
          </cell>
          <cell r="K42">
            <v>16758000</v>
          </cell>
          <cell r="L42">
            <v>5432000</v>
          </cell>
          <cell r="M42">
            <v>15920100</v>
          </cell>
          <cell r="N42">
            <v>5432000</v>
          </cell>
          <cell r="O42">
            <v>578000</v>
          </cell>
          <cell r="P42">
            <v>0</v>
          </cell>
          <cell r="Q42">
            <v>578000</v>
          </cell>
          <cell r="R42">
            <v>118000</v>
          </cell>
          <cell r="S42">
            <v>88000</v>
          </cell>
        </row>
        <row r="43">
          <cell r="A43">
            <v>6417961</v>
          </cell>
          <cell r="B43" t="str">
            <v>BONA, o.p.s.</v>
          </cell>
          <cell r="C43" t="str">
            <v>podpora samostatného bydlení</v>
          </cell>
          <cell r="D43" t="str">
            <v>Podpora samostatného bydlení</v>
          </cell>
          <cell r="E43" t="str">
            <v>ÚV</v>
          </cell>
          <cell r="F43">
            <v>3.7</v>
          </cell>
          <cell r="G43">
            <v>506616</v>
          </cell>
          <cell r="H43">
            <v>506616</v>
          </cell>
          <cell r="I43">
            <v>1874479.2000000002</v>
          </cell>
          <cell r="J43">
            <v>1512137.1428571427</v>
          </cell>
          <cell r="K43">
            <v>1742336.3428571429</v>
          </cell>
          <cell r="L43">
            <v>1481454</v>
          </cell>
          <cell r="M43">
            <v>1655219.5257142857</v>
          </cell>
          <cell r="N43">
            <v>933000</v>
          </cell>
          <cell r="O43">
            <v>234000</v>
          </cell>
          <cell r="P43">
            <v>488000</v>
          </cell>
          <cell r="Q43">
            <v>234000</v>
          </cell>
          <cell r="R43">
            <v>330000</v>
          </cell>
          <cell r="S43">
            <v>0</v>
          </cell>
        </row>
        <row r="44">
          <cell r="A44">
            <v>8396961</v>
          </cell>
          <cell r="B44" t="str">
            <v>BONA, o.p.s.</v>
          </cell>
          <cell r="C44" t="str">
            <v>sociální rehabilitace</v>
          </cell>
          <cell r="D44" t="str">
            <v>Sociální rehabilitace</v>
          </cell>
          <cell r="E44" t="str">
            <v>ÚV</v>
          </cell>
          <cell r="F44">
            <v>7.4</v>
          </cell>
          <cell r="G44">
            <v>521550</v>
          </cell>
          <cell r="H44">
            <v>573705</v>
          </cell>
          <cell r="I44">
            <v>4245417</v>
          </cell>
          <cell r="J44">
            <v>3385500</v>
          </cell>
          <cell r="K44">
            <v>4245417</v>
          </cell>
          <cell r="L44">
            <v>4089000</v>
          </cell>
          <cell r="M44">
            <v>4245417</v>
          </cell>
          <cell r="N44">
            <v>2200000</v>
          </cell>
          <cell r="O44">
            <v>547000</v>
          </cell>
          <cell r="P44">
            <v>1498000</v>
          </cell>
          <cell r="Q44">
            <v>547000</v>
          </cell>
          <cell r="R44">
            <v>855000</v>
          </cell>
          <cell r="S44">
            <v>0</v>
          </cell>
        </row>
        <row r="45">
          <cell r="A45">
            <v>1219689</v>
          </cell>
          <cell r="B45" t="str">
            <v>Centrin CZ s.r.o.</v>
          </cell>
          <cell r="C45" t="str">
            <v>domovy se zvláštním režimem</v>
          </cell>
          <cell r="D45" t="str">
            <v>Centrin</v>
          </cell>
          <cell r="E45" t="str">
            <v>L</v>
          </cell>
          <cell r="F45">
            <v>25</v>
          </cell>
          <cell r="G45">
            <v>473556</v>
          </cell>
          <cell r="H45">
            <v>473556</v>
          </cell>
          <cell r="I45">
            <v>11838900</v>
          </cell>
          <cell r="J45">
            <v>6053000</v>
          </cell>
          <cell r="K45">
            <v>7506900</v>
          </cell>
          <cell r="L45">
            <v>2166000</v>
          </cell>
          <cell r="M45">
            <v>7506900</v>
          </cell>
          <cell r="N45">
            <v>2166000</v>
          </cell>
          <cell r="O45">
            <v>500000</v>
          </cell>
          <cell r="P45">
            <v>0</v>
          </cell>
          <cell r="Q45">
            <v>500000</v>
          </cell>
          <cell r="R45">
            <v>500000</v>
          </cell>
          <cell r="S45">
            <v>375000</v>
          </cell>
        </row>
        <row r="46">
          <cell r="A46">
            <v>4668716</v>
          </cell>
          <cell r="B46" t="str">
            <v>Centrin CZ s.r.o.</v>
          </cell>
          <cell r="C46" t="str">
            <v>domovy pro seniory</v>
          </cell>
          <cell r="D46" t="str">
            <v>Centrin</v>
          </cell>
          <cell r="E46" t="str">
            <v>L</v>
          </cell>
          <cell r="F46">
            <v>20</v>
          </cell>
          <cell r="G46">
            <v>421002</v>
          </cell>
          <cell r="H46">
            <v>421002</v>
          </cell>
          <cell r="I46">
            <v>8420040</v>
          </cell>
          <cell r="J46">
            <v>3906000</v>
          </cell>
          <cell r="K46">
            <v>4940040</v>
          </cell>
          <cell r="L46">
            <v>2137000</v>
          </cell>
          <cell r="M46">
            <v>4693038</v>
          </cell>
          <cell r="N46">
            <v>2137000</v>
          </cell>
          <cell r="O46">
            <v>500000</v>
          </cell>
          <cell r="P46">
            <v>0</v>
          </cell>
          <cell r="Q46">
            <v>500000</v>
          </cell>
          <cell r="R46">
            <v>500000</v>
          </cell>
          <cell r="S46">
            <v>375000</v>
          </cell>
        </row>
        <row r="47">
          <cell r="A47">
            <v>4851969</v>
          </cell>
          <cell r="B47" t="str">
            <v>Centrum ALMA, o.p.s.</v>
          </cell>
          <cell r="C47" t="str">
            <v>služby následné péče</v>
          </cell>
          <cell r="D47" t="str">
            <v>Poradna ALMA</v>
          </cell>
          <cell r="E47" t="str">
            <v>ÚV</v>
          </cell>
          <cell r="F47">
            <v>4.28</v>
          </cell>
          <cell r="G47">
            <v>530784</v>
          </cell>
          <cell r="H47">
            <v>530784</v>
          </cell>
          <cell r="I47">
            <v>2271755.52</v>
          </cell>
          <cell r="J47">
            <v>1629600</v>
          </cell>
          <cell r="K47">
            <v>2271755.52</v>
          </cell>
          <cell r="L47">
            <v>540000</v>
          </cell>
          <cell r="M47">
            <v>2271755.52</v>
          </cell>
          <cell r="N47">
            <v>540000</v>
          </cell>
          <cell r="O47">
            <v>294000</v>
          </cell>
          <cell r="P47">
            <v>0</v>
          </cell>
          <cell r="Q47">
            <v>294800</v>
          </cell>
          <cell r="R47">
            <v>0</v>
          </cell>
          <cell r="S47">
            <v>0</v>
          </cell>
        </row>
        <row r="48">
          <cell r="A48">
            <v>5470299</v>
          </cell>
          <cell r="B48" t="str">
            <v>Centrum Anabell, z. s.</v>
          </cell>
          <cell r="C48" t="str">
            <v>odborné sociální poradenství</v>
          </cell>
          <cell r="D48" t="str">
            <v>Odborné sociální poradenství v KCA Praha</v>
          </cell>
          <cell r="E48" t="str">
            <v>ÚV</v>
          </cell>
          <cell r="F48">
            <v>0.56000000000000005</v>
          </cell>
          <cell r="G48">
            <v>522690</v>
          </cell>
          <cell r="H48">
            <v>522690</v>
          </cell>
          <cell r="I48">
            <v>292706.40000000002</v>
          </cell>
          <cell r="J48">
            <v>256760.00000000003</v>
          </cell>
          <cell r="K48">
            <v>292706.40000000002</v>
          </cell>
          <cell r="L48">
            <v>246294</v>
          </cell>
          <cell r="M48">
            <v>292706.40000000002</v>
          </cell>
          <cell r="N48">
            <v>166000</v>
          </cell>
          <cell r="O48">
            <v>87000</v>
          </cell>
          <cell r="P48">
            <v>39000</v>
          </cell>
          <cell r="Q48">
            <v>87024</v>
          </cell>
          <cell r="R48">
            <v>41600</v>
          </cell>
          <cell r="S48">
            <v>0</v>
          </cell>
        </row>
        <row r="49">
          <cell r="A49">
            <v>5293808</v>
          </cell>
          <cell r="B49" t="str">
            <v>Centrum MARTIN o.p.s.</v>
          </cell>
          <cell r="C49" t="str">
            <v>sociální rehabilitace</v>
          </cell>
          <cell r="D49" t="str">
            <v>Vzdělání a praxe pro vstup na trh práce pro osoby s mentálním postižením</v>
          </cell>
          <cell r="E49" t="str">
            <v>ÚV</v>
          </cell>
          <cell r="F49">
            <v>3.4</v>
          </cell>
          <cell r="G49">
            <v>521550</v>
          </cell>
          <cell r="H49">
            <v>521550</v>
          </cell>
          <cell r="I49">
            <v>1773270</v>
          </cell>
          <cell r="J49">
            <v>1555500</v>
          </cell>
          <cell r="K49">
            <v>1773270</v>
          </cell>
          <cell r="L49">
            <v>1019835</v>
          </cell>
          <cell r="M49">
            <v>1773270</v>
          </cell>
          <cell r="N49">
            <v>1011000</v>
          </cell>
          <cell r="O49">
            <v>300000</v>
          </cell>
          <cell r="P49">
            <v>8000</v>
          </cell>
          <cell r="Q49">
            <v>300000</v>
          </cell>
          <cell r="R49">
            <v>100000</v>
          </cell>
          <cell r="S49">
            <v>75000</v>
          </cell>
        </row>
        <row r="50">
          <cell r="A50">
            <v>9283831</v>
          </cell>
          <cell r="B50" t="str">
            <v>Centrum MARTIN o.p.s.</v>
          </cell>
          <cell r="C50" t="str">
            <v>sociálně terapeutické dílny</v>
          </cell>
          <cell r="D50" t="str">
            <v>Sociálně terapeutická dílna - Café MARTIN</v>
          </cell>
          <cell r="E50" t="str">
            <v>ÚV</v>
          </cell>
          <cell r="F50">
            <v>4</v>
          </cell>
          <cell r="G50">
            <v>491112</v>
          </cell>
          <cell r="H50">
            <v>491112</v>
          </cell>
          <cell r="I50">
            <v>1964448</v>
          </cell>
          <cell r="J50">
            <v>1723200</v>
          </cell>
          <cell r="K50">
            <v>1964448</v>
          </cell>
          <cell r="L50">
            <v>1411062</v>
          </cell>
          <cell r="M50">
            <v>1964448</v>
          </cell>
          <cell r="N50">
            <v>1120000</v>
          </cell>
          <cell r="O50">
            <v>250000</v>
          </cell>
          <cell r="P50">
            <v>291000</v>
          </cell>
          <cell r="Q50">
            <v>250000</v>
          </cell>
          <cell r="R50">
            <v>130000</v>
          </cell>
          <cell r="S50">
            <v>97000</v>
          </cell>
        </row>
        <row r="51">
          <cell r="A51">
            <v>6931029</v>
          </cell>
          <cell r="B51" t="str">
            <v>Centrum pro integraci cizinců</v>
          </cell>
          <cell r="C51" t="str">
            <v>sociální rehabilitace</v>
          </cell>
          <cell r="D51" t="str">
            <v>Perspektiva - sociální rehabilitace pro migranty</v>
          </cell>
          <cell r="E51" t="str">
            <v>ÚV</v>
          </cell>
          <cell r="F51">
            <v>2.5</v>
          </cell>
          <cell r="G51">
            <v>521550</v>
          </cell>
          <cell r="H51">
            <v>521550</v>
          </cell>
          <cell r="I51">
            <v>1303875</v>
          </cell>
          <cell r="J51">
            <v>1143750</v>
          </cell>
          <cell r="K51">
            <v>1303875</v>
          </cell>
          <cell r="L51">
            <v>964200</v>
          </cell>
          <cell r="M51">
            <v>1238681.25</v>
          </cell>
          <cell r="N51">
            <v>706000</v>
          </cell>
          <cell r="O51">
            <v>380000</v>
          </cell>
          <cell r="P51">
            <v>152000</v>
          </cell>
          <cell r="Q51">
            <v>511400</v>
          </cell>
          <cell r="R51">
            <v>174400</v>
          </cell>
          <cell r="S51">
            <v>0</v>
          </cell>
        </row>
        <row r="52">
          <cell r="A52">
            <v>6894360</v>
          </cell>
          <cell r="B52" t="str">
            <v>Centrum pro neslyšící a nedoslýchavé pro Prahu a Středočeský kraj, o.p.s.</v>
          </cell>
          <cell r="C52" t="str">
            <v>tlumočnické služby</v>
          </cell>
          <cell r="D52" t="str">
            <v>Tlumočnické služby Centrum pro neslyšící a nedoslýchavé</v>
          </cell>
          <cell r="E52" t="str">
            <v>ÚV</v>
          </cell>
          <cell r="F52">
            <v>2.9</v>
          </cell>
          <cell r="G52">
            <v>516192</v>
          </cell>
          <cell r="H52">
            <v>516192</v>
          </cell>
          <cell r="I52">
            <v>1496956.8</v>
          </cell>
          <cell r="J52">
            <v>1313120</v>
          </cell>
          <cell r="K52">
            <v>1496956.8</v>
          </cell>
          <cell r="L52">
            <v>997500</v>
          </cell>
          <cell r="M52">
            <v>1422108.96</v>
          </cell>
          <cell r="N52">
            <v>725000</v>
          </cell>
          <cell r="O52">
            <v>300000</v>
          </cell>
          <cell r="P52">
            <v>272000</v>
          </cell>
          <cell r="Q52">
            <v>300000</v>
          </cell>
          <cell r="R52">
            <v>272500</v>
          </cell>
          <cell r="S52">
            <v>93000</v>
          </cell>
        </row>
        <row r="53">
          <cell r="A53">
            <v>7370397</v>
          </cell>
          <cell r="B53" t="str">
            <v>Centrum pro neslyšící a nedoslýchavé pro Prahu a Středočeský kraj, o.p.s.</v>
          </cell>
          <cell r="C53" t="str">
            <v>sociálně aktivizační služby pro seniory a osoby se zdravotním postižením</v>
          </cell>
          <cell r="D53" t="str">
            <v>SAS pro neslyšící Praha Modřany-Centrum pro neslyšící a nedoslýchavé pro Prahu a Středočeský kraj</v>
          </cell>
          <cell r="E53" t="str">
            <v>ÚV</v>
          </cell>
          <cell r="F53">
            <v>2.95</v>
          </cell>
          <cell r="G53">
            <v>513570</v>
          </cell>
          <cell r="H53">
            <v>513570</v>
          </cell>
          <cell r="I53">
            <v>1515031.5</v>
          </cell>
          <cell r="J53">
            <v>1328975</v>
          </cell>
          <cell r="K53">
            <v>1515031.5</v>
          </cell>
          <cell r="L53">
            <v>1094550</v>
          </cell>
          <cell r="M53">
            <v>1439279.925</v>
          </cell>
          <cell r="N53">
            <v>777000</v>
          </cell>
          <cell r="O53">
            <v>130000</v>
          </cell>
          <cell r="P53">
            <v>317000</v>
          </cell>
          <cell r="Q53">
            <v>130000</v>
          </cell>
          <cell r="R53">
            <v>317550</v>
          </cell>
          <cell r="S53">
            <v>161000</v>
          </cell>
        </row>
        <row r="54">
          <cell r="A54">
            <v>1072525</v>
          </cell>
          <cell r="B54" t="str">
            <v>Centrum sociálně zdravotních služeb</v>
          </cell>
          <cell r="C54" t="str">
            <v>odborné sociální poradenství</v>
          </cell>
          <cell r="D54" t="str">
            <v>AT linka a AT poradna</v>
          </cell>
          <cell r="E54" t="str">
            <v>ÚV</v>
          </cell>
          <cell r="F54">
            <v>2.4</v>
          </cell>
          <cell r="G54">
            <v>522690</v>
          </cell>
          <cell r="H54">
            <v>522690</v>
          </cell>
          <cell r="I54">
            <v>1254456</v>
          </cell>
          <cell r="J54">
            <v>1100400</v>
          </cell>
          <cell r="K54">
            <v>1254456</v>
          </cell>
          <cell r="L54">
            <v>220000</v>
          </cell>
          <cell r="M54">
            <v>814456</v>
          </cell>
          <cell r="N54">
            <v>220000</v>
          </cell>
          <cell r="O54">
            <v>231000</v>
          </cell>
          <cell r="P54">
            <v>0</v>
          </cell>
          <cell r="Q54">
            <v>240000</v>
          </cell>
          <cell r="R54">
            <v>57000</v>
          </cell>
          <cell r="S54">
            <v>42000</v>
          </cell>
        </row>
        <row r="55">
          <cell r="A55">
            <v>1305157</v>
          </cell>
          <cell r="B55" t="str">
            <v>Centrum sociálně zdravotních služeb</v>
          </cell>
          <cell r="C55" t="str">
            <v>odborné sociální poradenství</v>
          </cell>
          <cell r="D55" t="str">
            <v>odborné sociální poradenství</v>
          </cell>
          <cell r="E55" t="str">
            <v>ÚV</v>
          </cell>
          <cell r="F55">
            <v>2.4</v>
          </cell>
          <cell r="G55">
            <v>522690</v>
          </cell>
          <cell r="H55">
            <v>522690</v>
          </cell>
          <cell r="I55">
            <v>1254456</v>
          </cell>
          <cell r="J55">
            <v>1100400</v>
          </cell>
          <cell r="K55">
            <v>1254456</v>
          </cell>
          <cell r="L55">
            <v>260000</v>
          </cell>
          <cell r="M55">
            <v>831256</v>
          </cell>
          <cell r="N55">
            <v>260000</v>
          </cell>
          <cell r="O55">
            <v>100000</v>
          </cell>
          <cell r="P55">
            <v>0</v>
          </cell>
          <cell r="Q55">
            <v>100000</v>
          </cell>
          <cell r="R55">
            <v>49000</v>
          </cell>
          <cell r="S55">
            <v>36000</v>
          </cell>
        </row>
        <row r="56">
          <cell r="A56">
            <v>3240405</v>
          </cell>
          <cell r="B56" t="str">
            <v>Centrum sociálně zdravotních služeb</v>
          </cell>
          <cell r="C56" t="str">
            <v>pečovatelská služba</v>
          </cell>
          <cell r="D56" t="str">
            <v>Pečovatelská služba</v>
          </cell>
          <cell r="E56" t="str">
            <v>ÚV</v>
          </cell>
          <cell r="F56">
            <v>16.2</v>
          </cell>
          <cell r="G56">
            <v>475608</v>
          </cell>
          <cell r="H56">
            <v>475608</v>
          </cell>
          <cell r="I56">
            <v>7704849.5999999996</v>
          </cell>
          <cell r="J56">
            <v>5978591.8488795608</v>
          </cell>
          <cell r="K56">
            <v>6924801.4488795605</v>
          </cell>
          <cell r="L56">
            <v>1300000</v>
          </cell>
          <cell r="M56">
            <v>4224801.4488795605</v>
          </cell>
          <cell r="N56">
            <v>1300000</v>
          </cell>
          <cell r="O56">
            <v>250000</v>
          </cell>
          <cell r="P56">
            <v>0</v>
          </cell>
          <cell r="Q56">
            <v>250000</v>
          </cell>
          <cell r="R56">
            <v>450000</v>
          </cell>
          <cell r="S56">
            <v>337000</v>
          </cell>
        </row>
        <row r="57">
          <cell r="A57">
            <v>4549974</v>
          </cell>
          <cell r="B57" t="str">
            <v>Centrum sociálně zdravotních služeb</v>
          </cell>
          <cell r="C57" t="str">
            <v>nízkoprahová zařízení pro děti a mládež</v>
          </cell>
          <cell r="D57" t="str">
            <v>Klub 17</v>
          </cell>
          <cell r="E57" t="str">
            <v>ÚV</v>
          </cell>
          <cell r="F57">
            <v>3.2</v>
          </cell>
          <cell r="G57">
            <v>528504</v>
          </cell>
          <cell r="H57">
            <v>528504</v>
          </cell>
          <cell r="I57">
            <v>1691212.8</v>
          </cell>
          <cell r="J57">
            <v>1483520</v>
          </cell>
          <cell r="K57">
            <v>1691212.8</v>
          </cell>
          <cell r="L57">
            <v>310000</v>
          </cell>
          <cell r="M57">
            <v>973212.8</v>
          </cell>
          <cell r="N57">
            <v>310000</v>
          </cell>
          <cell r="O57">
            <v>100000</v>
          </cell>
          <cell r="P57">
            <v>0</v>
          </cell>
          <cell r="Q57">
            <v>100000</v>
          </cell>
          <cell r="R57">
            <v>72000</v>
          </cell>
          <cell r="S57">
            <v>54000</v>
          </cell>
        </row>
        <row r="58">
          <cell r="A58">
            <v>4430681</v>
          </cell>
          <cell r="B58" t="str">
            <v>Centrum sociální a ošetřovatelské pomoci Praha 15</v>
          </cell>
          <cell r="C58" t="str">
            <v>odborné sociální poradenství</v>
          </cell>
          <cell r="D58" t="str">
            <v>Odborné sociální poradenství</v>
          </cell>
          <cell r="E58" t="str">
            <v>ÚV</v>
          </cell>
          <cell r="F58">
            <v>0</v>
          </cell>
          <cell r="G58">
            <v>522690</v>
          </cell>
          <cell r="H58">
            <v>522690</v>
          </cell>
          <cell r="I58">
            <v>0</v>
          </cell>
          <cell r="J58">
            <v>0</v>
          </cell>
          <cell r="K58">
            <v>0</v>
          </cell>
          <cell r="L58">
            <v>100000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</row>
        <row r="59">
          <cell r="A59">
            <v>4726799</v>
          </cell>
          <cell r="B59" t="str">
            <v>Centrum sociální a ošetřovatelské pomoci Praha 15</v>
          </cell>
          <cell r="C59" t="str">
            <v>pečovatelská služba</v>
          </cell>
          <cell r="D59" t="str">
            <v>Pečovatelská služba</v>
          </cell>
          <cell r="E59" t="str">
            <v>ÚV</v>
          </cell>
          <cell r="F59">
            <v>17.2</v>
          </cell>
          <cell r="G59">
            <v>475608</v>
          </cell>
          <cell r="H59">
            <v>475608</v>
          </cell>
          <cell r="I59">
            <v>8180457.5999999996</v>
          </cell>
          <cell r="J59">
            <v>6118712.4000000004</v>
          </cell>
          <cell r="K59">
            <v>7679457.5999999996</v>
          </cell>
          <cell r="L59">
            <v>2260000</v>
          </cell>
          <cell r="M59">
            <v>4635384.72</v>
          </cell>
          <cell r="N59">
            <v>1850000</v>
          </cell>
          <cell r="O59">
            <v>600000</v>
          </cell>
          <cell r="P59">
            <v>410000</v>
          </cell>
          <cell r="Q59">
            <v>600000</v>
          </cell>
          <cell r="R59">
            <v>1180000</v>
          </cell>
          <cell r="S59">
            <v>885000</v>
          </cell>
        </row>
        <row r="60">
          <cell r="A60">
            <v>7275287</v>
          </cell>
          <cell r="B60" t="str">
            <v>Centrum sociální a ošetřovatelské pomoci Praha 15</v>
          </cell>
          <cell r="C60" t="str">
            <v>odlehčovací služby</v>
          </cell>
          <cell r="D60" t="str">
            <v>Odlehčovací služby</v>
          </cell>
          <cell r="E60" t="str">
            <v>L</v>
          </cell>
          <cell r="F60">
            <v>8</v>
          </cell>
          <cell r="G60">
            <v>421002</v>
          </cell>
          <cell r="H60">
            <v>421002</v>
          </cell>
          <cell r="I60">
            <v>3368016</v>
          </cell>
          <cell r="J60">
            <v>1994400</v>
          </cell>
          <cell r="K60">
            <v>2408016</v>
          </cell>
          <cell r="L60">
            <v>1527500</v>
          </cell>
          <cell r="M60">
            <v>1077936</v>
          </cell>
          <cell r="N60">
            <v>431000</v>
          </cell>
          <cell r="O60">
            <v>100000</v>
          </cell>
          <cell r="P60">
            <v>546000</v>
          </cell>
          <cell r="Q60">
            <v>100000</v>
          </cell>
          <cell r="R60">
            <v>155000</v>
          </cell>
          <cell r="S60">
            <v>0</v>
          </cell>
        </row>
        <row r="61">
          <cell r="A61">
            <v>8568124</v>
          </cell>
          <cell r="B61" t="str">
            <v>Centrum sociální a ošetřovatelské pomoci Praha 15</v>
          </cell>
          <cell r="C61" t="str">
            <v>domovy se zvláštním režimem</v>
          </cell>
          <cell r="D61" t="str">
            <v>Domov se zvláštním režimem</v>
          </cell>
          <cell r="E61" t="str">
            <v>L</v>
          </cell>
          <cell r="F61">
            <v>29</v>
          </cell>
          <cell r="G61">
            <v>473556</v>
          </cell>
          <cell r="H61">
            <v>544589.4</v>
          </cell>
          <cell r="I61">
            <v>15793092.600000001</v>
          </cell>
          <cell r="J61">
            <v>8537590</v>
          </cell>
          <cell r="K61">
            <v>10477092.600000001</v>
          </cell>
          <cell r="L61">
            <v>3310000</v>
          </cell>
          <cell r="M61">
            <v>7163592.6000000015</v>
          </cell>
          <cell r="N61">
            <v>3310000</v>
          </cell>
          <cell r="O61">
            <v>800000</v>
          </cell>
          <cell r="P61">
            <v>0</v>
          </cell>
          <cell r="Q61">
            <v>800000</v>
          </cell>
          <cell r="R61">
            <v>1120000</v>
          </cell>
          <cell r="S61">
            <v>840000</v>
          </cell>
        </row>
        <row r="62">
          <cell r="A62">
            <v>1807017</v>
          </cell>
          <cell r="B62" t="str">
            <v>Centrum sociální a ošetřovatelské pomoci Praha 5</v>
          </cell>
          <cell r="C62" t="str">
            <v>odlehčovací služby</v>
          </cell>
          <cell r="D62" t="str">
            <v>Dům sociálních služeb Na Neklance</v>
          </cell>
          <cell r="E62" t="str">
            <v>L</v>
          </cell>
          <cell r="F62">
            <v>27</v>
          </cell>
          <cell r="G62">
            <v>421002</v>
          </cell>
          <cell r="H62">
            <v>421002</v>
          </cell>
          <cell r="I62">
            <v>11367054</v>
          </cell>
          <cell r="J62">
            <v>6731100</v>
          </cell>
          <cell r="K62">
            <v>8127054</v>
          </cell>
          <cell r="L62">
            <v>2000000</v>
          </cell>
          <cell r="M62">
            <v>5053854</v>
          </cell>
          <cell r="N62">
            <v>2000000</v>
          </cell>
          <cell r="O62">
            <v>1000000</v>
          </cell>
          <cell r="P62">
            <v>0</v>
          </cell>
          <cell r="Q62">
            <v>1000000</v>
          </cell>
          <cell r="R62">
            <v>510000</v>
          </cell>
          <cell r="S62">
            <v>382000</v>
          </cell>
        </row>
        <row r="63">
          <cell r="A63">
            <v>8120676</v>
          </cell>
          <cell r="B63" t="str">
            <v>Centrum sociální a ošetřovatelské pomoci Praha 5</v>
          </cell>
          <cell r="C63" t="str">
            <v>pečovatelská služba</v>
          </cell>
          <cell r="D63" t="str">
            <v>Pečovatelská služba</v>
          </cell>
          <cell r="E63" t="str">
            <v>ÚV</v>
          </cell>
          <cell r="F63">
            <v>42.88</v>
          </cell>
          <cell r="G63">
            <v>475608</v>
          </cell>
          <cell r="H63">
            <v>475608</v>
          </cell>
          <cell r="I63">
            <v>20394071.040000003</v>
          </cell>
          <cell r="J63">
            <v>13577800</v>
          </cell>
          <cell r="K63">
            <v>18744071.040000003</v>
          </cell>
          <cell r="L63">
            <v>3500000</v>
          </cell>
          <cell r="M63">
            <v>11979671.040000003</v>
          </cell>
          <cell r="N63">
            <v>3500000</v>
          </cell>
          <cell r="O63">
            <v>2000000</v>
          </cell>
          <cell r="P63">
            <v>0</v>
          </cell>
          <cell r="Q63">
            <v>2000000</v>
          </cell>
          <cell r="R63">
            <v>480000</v>
          </cell>
          <cell r="S63">
            <v>360000</v>
          </cell>
        </row>
        <row r="64">
          <cell r="A64">
            <v>2181992</v>
          </cell>
          <cell r="B64" t="str">
            <v>Centrum sociální a ošetřovatelské pomoci v Praze 10, příspěvková organizace</v>
          </cell>
          <cell r="C64" t="str">
            <v>domovy pro seniory</v>
          </cell>
          <cell r="D64" t="str">
            <v>Domov pro seniory Zvonková</v>
          </cell>
          <cell r="E64" t="str">
            <v>L</v>
          </cell>
          <cell r="F64">
            <v>33</v>
          </cell>
          <cell r="G64">
            <v>421002</v>
          </cell>
          <cell r="H64">
            <v>421002</v>
          </cell>
          <cell r="I64">
            <v>13893066</v>
          </cell>
          <cell r="J64">
            <v>6606900</v>
          </cell>
          <cell r="K64">
            <v>8313066</v>
          </cell>
          <cell r="L64">
            <v>4600000</v>
          </cell>
          <cell r="M64">
            <v>3679066</v>
          </cell>
          <cell r="N64">
            <v>1282000</v>
          </cell>
          <cell r="O64">
            <v>0</v>
          </cell>
          <cell r="P64">
            <v>962000</v>
          </cell>
          <cell r="Q64">
            <v>0</v>
          </cell>
          <cell r="R64">
            <v>1435000</v>
          </cell>
          <cell r="S64">
            <v>1076000</v>
          </cell>
        </row>
        <row r="65">
          <cell r="A65">
            <v>3027697</v>
          </cell>
          <cell r="B65" t="str">
            <v>Centrum sociální a ošetřovatelské pomoci v Praze 10, příspěvková organizace</v>
          </cell>
          <cell r="C65" t="str">
            <v>domovy pro seniory</v>
          </cell>
          <cell r="D65" t="str">
            <v>Domov pro seniory Vršovický zámeček</v>
          </cell>
          <cell r="E65" t="str">
            <v>L</v>
          </cell>
          <cell r="F65">
            <v>23</v>
          </cell>
          <cell r="G65">
            <v>421002</v>
          </cell>
          <cell r="H65">
            <v>463102.2</v>
          </cell>
          <cell r="I65">
            <v>10651350.6</v>
          </cell>
          <cell r="J65">
            <v>5251290</v>
          </cell>
          <cell r="K65">
            <v>6559350.5999999996</v>
          </cell>
          <cell r="L65">
            <v>3700000</v>
          </cell>
          <cell r="M65">
            <v>3260100.5999999996</v>
          </cell>
          <cell r="N65">
            <v>1268000</v>
          </cell>
          <cell r="O65">
            <v>0</v>
          </cell>
          <cell r="P65">
            <v>1002000</v>
          </cell>
          <cell r="Q65">
            <v>0</v>
          </cell>
          <cell r="R65">
            <v>990000</v>
          </cell>
          <cell r="S65">
            <v>742000</v>
          </cell>
        </row>
        <row r="66">
          <cell r="A66">
            <v>3065073</v>
          </cell>
          <cell r="B66" t="str">
            <v>Centrum sociální a ošetřovatelské pomoci v Praze 10, příspěvková organizace</v>
          </cell>
          <cell r="C66" t="str">
            <v>domovy se zvláštním režimem</v>
          </cell>
          <cell r="D66" t="str">
            <v>Domov se zvláštním režimem Vršovický zámeček</v>
          </cell>
          <cell r="E66" t="str">
            <v>L</v>
          </cell>
          <cell r="F66">
            <v>46</v>
          </cell>
          <cell r="G66">
            <v>473556</v>
          </cell>
          <cell r="H66">
            <v>520911.6</v>
          </cell>
          <cell r="I66">
            <v>23961933.599999998</v>
          </cell>
          <cell r="J66">
            <v>12799240</v>
          </cell>
          <cell r="K66">
            <v>15741933.599999998</v>
          </cell>
          <cell r="L66">
            <v>8700000</v>
          </cell>
          <cell r="M66">
            <v>9138933.5999999978</v>
          </cell>
          <cell r="N66">
            <v>4027000</v>
          </cell>
          <cell r="O66">
            <v>0</v>
          </cell>
          <cell r="P66">
            <v>2613000</v>
          </cell>
          <cell r="Q66">
            <v>0</v>
          </cell>
          <cell r="R66">
            <v>2060000</v>
          </cell>
          <cell r="S66">
            <v>1545000</v>
          </cell>
        </row>
        <row r="67">
          <cell r="A67">
            <v>4752879</v>
          </cell>
          <cell r="B67" t="str">
            <v>Centrum sociální a ošetřovatelské pomoci v Praze 10, příspěvková organizace</v>
          </cell>
          <cell r="C67" t="str">
            <v>domovy pro seniory</v>
          </cell>
          <cell r="D67" t="str">
            <v>Domov seniorů U vršovického nádraží 1547/5</v>
          </cell>
          <cell r="E67" t="str">
            <v>L</v>
          </cell>
          <cell r="F67">
            <v>43</v>
          </cell>
          <cell r="G67">
            <v>421002</v>
          </cell>
          <cell r="H67">
            <v>421002</v>
          </cell>
          <cell r="I67">
            <v>18103086</v>
          </cell>
          <cell r="J67">
            <v>8595900</v>
          </cell>
          <cell r="K67">
            <v>10819086</v>
          </cell>
          <cell r="L67">
            <v>6050000</v>
          </cell>
          <cell r="M67">
            <v>4555881.6999999993</v>
          </cell>
          <cell r="N67">
            <v>1309000</v>
          </cell>
          <cell r="O67">
            <v>0</v>
          </cell>
          <cell r="P67">
            <v>1955000</v>
          </cell>
          <cell r="Q67">
            <v>0</v>
          </cell>
          <cell r="R67">
            <v>2135000</v>
          </cell>
          <cell r="S67">
            <v>968000</v>
          </cell>
        </row>
        <row r="68">
          <cell r="A68">
            <v>5412859</v>
          </cell>
          <cell r="B68" t="str">
            <v>Centrum sociální a ošetřovatelské pomoci v Praze 10, příspěvková organizace</v>
          </cell>
          <cell r="C68" t="str">
            <v>pečovatelská služba</v>
          </cell>
          <cell r="D68" t="str">
            <v>Pečovatelská služba</v>
          </cell>
          <cell r="E68" t="str">
            <v>ÚV</v>
          </cell>
          <cell r="F68">
            <v>54</v>
          </cell>
          <cell r="G68">
            <v>475608</v>
          </cell>
          <cell r="H68">
            <v>475608</v>
          </cell>
          <cell r="I68">
            <v>25682832</v>
          </cell>
          <cell r="J68">
            <v>19934819.141890172</v>
          </cell>
          <cell r="K68">
            <v>23088851.141890172</v>
          </cell>
          <cell r="L68">
            <v>11237000</v>
          </cell>
          <cell r="M68">
            <v>14569445.334795665</v>
          </cell>
          <cell r="N68">
            <v>6874000</v>
          </cell>
          <cell r="O68">
            <v>3701000</v>
          </cell>
          <cell r="P68">
            <v>3214000</v>
          </cell>
          <cell r="Q68">
            <v>4000000</v>
          </cell>
          <cell r="R68">
            <v>1915000</v>
          </cell>
          <cell r="S68">
            <v>585000</v>
          </cell>
        </row>
        <row r="69">
          <cell r="A69">
            <v>6221883</v>
          </cell>
          <cell r="B69" t="str">
            <v>Centrum sociální a ošetřovatelské pomoci v Praze 10, příspěvková organizace</v>
          </cell>
          <cell r="C69" t="str">
            <v>domovy se zvláštním režimem</v>
          </cell>
          <cell r="D69" t="str">
            <v>Domov se zvláštním režimem Zvonková</v>
          </cell>
          <cell r="E69" t="str">
            <v>L</v>
          </cell>
          <cell r="F69">
            <v>22</v>
          </cell>
          <cell r="G69">
            <v>473556</v>
          </cell>
          <cell r="H69">
            <v>520911.6</v>
          </cell>
          <cell r="I69">
            <v>11460055.199999999</v>
          </cell>
          <cell r="J69">
            <v>6044680</v>
          </cell>
          <cell r="K69">
            <v>7452055.1999999993</v>
          </cell>
          <cell r="L69">
            <v>3800000</v>
          </cell>
          <cell r="M69">
            <v>3839555.1999999993</v>
          </cell>
          <cell r="N69">
            <v>1580000</v>
          </cell>
          <cell r="O69">
            <v>0</v>
          </cell>
          <cell r="P69">
            <v>2220000</v>
          </cell>
          <cell r="Q69">
            <v>0</v>
          </cell>
          <cell r="R69">
            <v>989000</v>
          </cell>
          <cell r="S69">
            <v>29000</v>
          </cell>
        </row>
        <row r="70">
          <cell r="A70">
            <v>6552077</v>
          </cell>
          <cell r="B70" t="str">
            <v>Centrum sociální a ošetřovatelské pomoci v Praze 10, příspěvková organizace</v>
          </cell>
          <cell r="C70" t="str">
            <v>odlehčovací služby</v>
          </cell>
          <cell r="D70" t="str">
            <v>Odlehčovací služby U vršovického nádraží</v>
          </cell>
          <cell r="E70" t="str">
            <v>L</v>
          </cell>
          <cell r="F70">
            <v>6</v>
          </cell>
          <cell r="G70">
            <v>421002</v>
          </cell>
          <cell r="H70">
            <v>421002</v>
          </cell>
          <cell r="I70">
            <v>2526012</v>
          </cell>
          <cell r="J70">
            <v>1495800</v>
          </cell>
          <cell r="K70">
            <v>1806012</v>
          </cell>
          <cell r="L70">
            <v>910000</v>
          </cell>
          <cell r="M70">
            <v>938711.39999999991</v>
          </cell>
          <cell r="N70">
            <v>369000</v>
          </cell>
          <cell r="O70">
            <v>0</v>
          </cell>
          <cell r="P70">
            <v>541000</v>
          </cell>
          <cell r="Q70">
            <v>0</v>
          </cell>
          <cell r="R70">
            <v>265000</v>
          </cell>
          <cell r="S70">
            <v>21000</v>
          </cell>
        </row>
        <row r="71">
          <cell r="A71">
            <v>8128175</v>
          </cell>
          <cell r="B71" t="str">
            <v>Centrum sociální a ošetřovatelské pomoci v Praze 10, příspěvková organizace</v>
          </cell>
          <cell r="C71" t="str">
            <v>odlehčovací služby</v>
          </cell>
          <cell r="D71" t="str">
            <v>Odlehčovací služby Vršovický zámeček</v>
          </cell>
          <cell r="E71" t="str">
            <v>L</v>
          </cell>
          <cell r="F71">
            <v>6</v>
          </cell>
          <cell r="G71">
            <v>421002</v>
          </cell>
          <cell r="H71">
            <v>463102.2</v>
          </cell>
          <cell r="I71">
            <v>2778613.2</v>
          </cell>
          <cell r="J71">
            <v>1717380</v>
          </cell>
          <cell r="K71">
            <v>2058613.2000000002</v>
          </cell>
          <cell r="L71">
            <v>920000</v>
          </cell>
          <cell r="M71">
            <v>1365613.2000000002</v>
          </cell>
          <cell r="N71">
            <v>665000</v>
          </cell>
          <cell r="O71">
            <v>0</v>
          </cell>
          <cell r="P71">
            <v>255000</v>
          </cell>
          <cell r="Q71">
            <v>0</v>
          </cell>
          <cell r="R71">
            <v>280000</v>
          </cell>
          <cell r="S71">
            <v>210000</v>
          </cell>
        </row>
        <row r="72">
          <cell r="A72">
            <v>8433749</v>
          </cell>
          <cell r="B72" t="str">
            <v>Centrum sociální a ošetřovatelské pomoci v Praze 10, příspěvková organizace</v>
          </cell>
          <cell r="C72" t="str">
            <v>odlehčovací služby</v>
          </cell>
          <cell r="D72" t="str">
            <v>Odlehčovací služby Zvonková</v>
          </cell>
          <cell r="E72" t="str">
            <v>L</v>
          </cell>
          <cell r="F72">
            <v>6</v>
          </cell>
          <cell r="G72">
            <v>421002</v>
          </cell>
          <cell r="H72">
            <v>421002</v>
          </cell>
          <cell r="I72">
            <v>2526012</v>
          </cell>
          <cell r="J72">
            <v>1495800</v>
          </cell>
          <cell r="K72">
            <v>1806012</v>
          </cell>
          <cell r="L72">
            <v>1180000</v>
          </cell>
          <cell r="M72">
            <v>923961.39999999991</v>
          </cell>
          <cell r="N72">
            <v>409000</v>
          </cell>
          <cell r="O72">
            <v>0</v>
          </cell>
          <cell r="P72">
            <v>514000</v>
          </cell>
          <cell r="Q72">
            <v>0</v>
          </cell>
          <cell r="R72">
            <v>222000</v>
          </cell>
          <cell r="S72">
            <v>0</v>
          </cell>
        </row>
        <row r="73">
          <cell r="A73">
            <v>4294407</v>
          </cell>
          <cell r="B73" t="str">
            <v>Centrum sociálních služeb Hvozdy, o.p.s.</v>
          </cell>
          <cell r="C73" t="str">
            <v>sociálně terapeutické dílny</v>
          </cell>
          <cell r="D73" t="str">
            <v>sociálně terapeutické dílny</v>
          </cell>
          <cell r="E73" t="str">
            <v>ÚV</v>
          </cell>
          <cell r="F73">
            <v>1</v>
          </cell>
          <cell r="G73">
            <v>491112</v>
          </cell>
          <cell r="H73">
            <v>491112</v>
          </cell>
          <cell r="I73">
            <v>491112</v>
          </cell>
          <cell r="J73">
            <v>430800</v>
          </cell>
          <cell r="K73">
            <v>491112</v>
          </cell>
          <cell r="L73">
            <v>378578</v>
          </cell>
          <cell r="M73">
            <v>491112</v>
          </cell>
          <cell r="N73">
            <v>280000</v>
          </cell>
          <cell r="O73">
            <v>89000</v>
          </cell>
          <cell r="P73">
            <v>98000</v>
          </cell>
          <cell r="Q73">
            <v>89709</v>
          </cell>
          <cell r="R73">
            <v>44242</v>
          </cell>
          <cell r="S73">
            <v>18000</v>
          </cell>
        </row>
        <row r="74">
          <cell r="A74">
            <v>9445352</v>
          </cell>
          <cell r="B74" t="str">
            <v>Centrum sociálních služeb Hvozdy, o.p.s.</v>
          </cell>
          <cell r="C74" t="str">
            <v>týdenní stacionáře</v>
          </cell>
          <cell r="D74" t="str">
            <v>Týdenní stacionář</v>
          </cell>
          <cell r="E74" t="str">
            <v>L</v>
          </cell>
          <cell r="F74">
            <v>11</v>
          </cell>
          <cell r="G74">
            <v>421002</v>
          </cell>
          <cell r="H74">
            <v>421002</v>
          </cell>
          <cell r="I74">
            <v>4631022</v>
          </cell>
          <cell r="J74">
            <v>3138300</v>
          </cell>
          <cell r="K74">
            <v>3707022</v>
          </cell>
          <cell r="L74">
            <v>2397677</v>
          </cell>
          <cell r="M74">
            <v>3521670.9</v>
          </cell>
          <cell r="N74">
            <v>1835000</v>
          </cell>
          <cell r="O74">
            <v>501000</v>
          </cell>
          <cell r="P74">
            <v>562000</v>
          </cell>
          <cell r="Q74">
            <v>501483</v>
          </cell>
          <cell r="R74">
            <v>516830</v>
          </cell>
          <cell r="S74">
            <v>387000</v>
          </cell>
        </row>
        <row r="75">
          <cell r="A75">
            <v>7560369</v>
          </cell>
          <cell r="B75" t="str">
            <v>Centrum sociálních služeb Nebušice</v>
          </cell>
          <cell r="C75" t="str">
            <v>pečovatelská služba</v>
          </cell>
          <cell r="D75" t="str">
            <v>Terénní pečovatelská služba</v>
          </cell>
          <cell r="E75" t="str">
            <v>ÚV</v>
          </cell>
          <cell r="F75">
            <v>5.9</v>
          </cell>
          <cell r="G75">
            <v>475608</v>
          </cell>
          <cell r="H75">
            <v>475608</v>
          </cell>
          <cell r="I75">
            <v>2806087.2</v>
          </cell>
          <cell r="J75">
            <v>2000338.0931263857</v>
          </cell>
          <cell r="K75">
            <v>2344945.2931263861</v>
          </cell>
          <cell r="L75">
            <v>920000</v>
          </cell>
          <cell r="M75">
            <v>1693680.3284700667</v>
          </cell>
          <cell r="N75">
            <v>823000</v>
          </cell>
          <cell r="O75">
            <v>400000</v>
          </cell>
          <cell r="P75">
            <v>97000</v>
          </cell>
          <cell r="Q75">
            <v>400000</v>
          </cell>
          <cell r="R75">
            <v>628236</v>
          </cell>
          <cell r="S75">
            <v>280000</v>
          </cell>
        </row>
        <row r="76">
          <cell r="A76">
            <v>8429414</v>
          </cell>
          <cell r="B76" t="str">
            <v>Centrum sociálních služeb Nebušice</v>
          </cell>
          <cell r="C76" t="str">
            <v>odlehčovací služby</v>
          </cell>
          <cell r="D76" t="str">
            <v>Pobytové odlehčovací služby</v>
          </cell>
          <cell r="E76" t="str">
            <v>L</v>
          </cell>
          <cell r="F76">
            <v>4</v>
          </cell>
          <cell r="G76">
            <v>421002</v>
          </cell>
          <cell r="H76">
            <v>421002</v>
          </cell>
          <cell r="I76">
            <v>1684008</v>
          </cell>
          <cell r="J76">
            <v>997200</v>
          </cell>
          <cell r="K76">
            <v>1204008</v>
          </cell>
          <cell r="L76">
            <v>550000</v>
          </cell>
          <cell r="M76">
            <v>999800.3</v>
          </cell>
          <cell r="N76">
            <v>515000</v>
          </cell>
          <cell r="O76">
            <v>150000</v>
          </cell>
          <cell r="P76">
            <v>35000</v>
          </cell>
          <cell r="Q76">
            <v>150000</v>
          </cell>
          <cell r="R76">
            <v>325569</v>
          </cell>
          <cell r="S76">
            <v>224000</v>
          </cell>
        </row>
        <row r="77">
          <cell r="A77">
            <v>2174088</v>
          </cell>
          <cell r="B77" t="str">
            <v>Centrum sociálních služeb Praha</v>
          </cell>
          <cell r="C77" t="str">
            <v>azylové domy</v>
          </cell>
          <cell r="D77" t="str">
            <v>Azylový dům Michle</v>
          </cell>
          <cell r="E77" t="str">
            <v>L</v>
          </cell>
          <cell r="F77">
            <v>25</v>
          </cell>
          <cell r="G77">
            <v>149454</v>
          </cell>
          <cell r="H77">
            <v>149454</v>
          </cell>
          <cell r="I77">
            <v>3736350</v>
          </cell>
          <cell r="J77">
            <v>3277500</v>
          </cell>
          <cell r="K77">
            <v>3736350</v>
          </cell>
          <cell r="L77">
            <v>1450000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</row>
        <row r="78">
          <cell r="A78">
            <v>2201522</v>
          </cell>
          <cell r="B78" t="str">
            <v>Centrum sociálních služeb Praha</v>
          </cell>
          <cell r="C78" t="str">
            <v>azylové domy</v>
          </cell>
          <cell r="D78" t="str">
            <v>Azylový dům pro ženy</v>
          </cell>
          <cell r="E78" t="str">
            <v>L</v>
          </cell>
          <cell r="F78">
            <v>25</v>
          </cell>
          <cell r="G78">
            <v>107616</v>
          </cell>
          <cell r="H78">
            <v>107616</v>
          </cell>
          <cell r="I78">
            <v>2690400</v>
          </cell>
          <cell r="J78">
            <v>2360000</v>
          </cell>
          <cell r="K78">
            <v>2690400</v>
          </cell>
          <cell r="L78">
            <v>460000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</row>
        <row r="79">
          <cell r="A79">
            <v>3280092</v>
          </cell>
          <cell r="B79" t="str">
            <v>Centrum sociálních služeb Praha</v>
          </cell>
          <cell r="C79" t="str">
            <v>azylové domy</v>
          </cell>
          <cell r="D79" t="str">
            <v>Azylový dům Šromova</v>
          </cell>
          <cell r="E79" t="str">
            <v>L</v>
          </cell>
          <cell r="F79">
            <v>80</v>
          </cell>
          <cell r="G79">
            <v>107616</v>
          </cell>
          <cell r="H79">
            <v>107616</v>
          </cell>
          <cell r="I79">
            <v>8609280</v>
          </cell>
          <cell r="J79">
            <v>7363200</v>
          </cell>
          <cell r="K79">
            <v>8609280</v>
          </cell>
          <cell r="L79">
            <v>1870000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</row>
        <row r="80">
          <cell r="A80">
            <v>3522727</v>
          </cell>
          <cell r="B80" t="str">
            <v>Centrum sociálních služeb Praha</v>
          </cell>
          <cell r="C80" t="str">
            <v>sociální rehabilitace</v>
          </cell>
          <cell r="D80" t="str">
            <v>Sociální rehabilitace</v>
          </cell>
          <cell r="E80" t="str">
            <v>ÚV</v>
          </cell>
          <cell r="F80">
            <v>3.5</v>
          </cell>
          <cell r="G80">
            <v>521550</v>
          </cell>
          <cell r="H80">
            <v>521550</v>
          </cell>
          <cell r="I80">
            <v>1825425</v>
          </cell>
          <cell r="J80">
            <v>1601250</v>
          </cell>
          <cell r="K80">
            <v>1825425</v>
          </cell>
          <cell r="L80">
            <v>800000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</row>
        <row r="81">
          <cell r="A81">
            <v>3580479</v>
          </cell>
          <cell r="B81" t="str">
            <v>Centrum sociálních služeb Praha</v>
          </cell>
          <cell r="C81" t="str">
            <v>terénní programy</v>
          </cell>
          <cell r="D81" t="str">
            <v>Centrum sociálních služeb Praha - terénní programy</v>
          </cell>
          <cell r="E81" t="str">
            <v>ÚV</v>
          </cell>
          <cell r="F81">
            <v>5</v>
          </cell>
          <cell r="G81">
            <v>519612</v>
          </cell>
          <cell r="H81">
            <v>519612</v>
          </cell>
          <cell r="I81">
            <v>2598060</v>
          </cell>
          <cell r="J81">
            <v>2279000</v>
          </cell>
          <cell r="K81">
            <v>2598060</v>
          </cell>
          <cell r="L81">
            <v>820000</v>
          </cell>
          <cell r="M81">
            <v>1310060</v>
          </cell>
          <cell r="N81">
            <v>820000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</row>
        <row r="82">
          <cell r="A82">
            <v>4102968</v>
          </cell>
          <cell r="B82" t="str">
            <v>Centrum sociálních služeb Praha</v>
          </cell>
          <cell r="C82" t="str">
            <v>noclehárny</v>
          </cell>
          <cell r="D82" t="str">
            <v>Loď Hermes - noclehárna</v>
          </cell>
          <cell r="E82" t="str">
            <v>L</v>
          </cell>
          <cell r="F82">
            <v>233</v>
          </cell>
          <cell r="G82">
            <v>86070</v>
          </cell>
          <cell r="H82">
            <v>86070</v>
          </cell>
          <cell r="I82">
            <v>20054310</v>
          </cell>
          <cell r="J82">
            <v>17591500</v>
          </cell>
          <cell r="K82">
            <v>20054310</v>
          </cell>
          <cell r="L82">
            <v>6300000</v>
          </cell>
          <cell r="M82">
            <v>12165754.5</v>
          </cell>
          <cell r="N82">
            <v>6300000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</row>
        <row r="83">
          <cell r="A83">
            <v>4551924</v>
          </cell>
          <cell r="B83" t="str">
            <v>Centrum sociálních služeb Praha</v>
          </cell>
          <cell r="C83" t="str">
            <v>azylové domy</v>
          </cell>
          <cell r="D83" t="str">
            <v>Azylový dům s ošetřovatelskou službou</v>
          </cell>
          <cell r="E83" t="str">
            <v>L</v>
          </cell>
          <cell r="F83">
            <v>26</v>
          </cell>
          <cell r="G83">
            <v>107616</v>
          </cell>
          <cell r="H83">
            <v>107616</v>
          </cell>
          <cell r="I83">
            <v>2798016</v>
          </cell>
          <cell r="J83">
            <v>2454400</v>
          </cell>
          <cell r="K83">
            <v>2798016</v>
          </cell>
          <cell r="L83">
            <v>1470000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</row>
        <row r="84">
          <cell r="A84">
            <v>5492828</v>
          </cell>
          <cell r="B84" t="str">
            <v>Centrum sociálních služeb Praha</v>
          </cell>
          <cell r="C84" t="str">
            <v>azylové domy</v>
          </cell>
          <cell r="D84" t="str">
            <v>Azylový dům Skloněná</v>
          </cell>
          <cell r="E84" t="str">
            <v>L</v>
          </cell>
          <cell r="F84">
            <v>58</v>
          </cell>
          <cell r="G84">
            <v>149454</v>
          </cell>
          <cell r="H84">
            <v>149454</v>
          </cell>
          <cell r="I84">
            <v>8668332</v>
          </cell>
          <cell r="J84">
            <v>7603800</v>
          </cell>
          <cell r="K84">
            <v>8668332</v>
          </cell>
          <cell r="L84">
            <v>1180000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</row>
        <row r="85">
          <cell r="A85">
            <v>5617546</v>
          </cell>
          <cell r="B85" t="str">
            <v>Centrum sociálních služeb Praha</v>
          </cell>
          <cell r="C85" t="str">
            <v>odborné sociální poradenství</v>
          </cell>
          <cell r="D85" t="str">
            <v>Informační a poradenské centrum Kontakt</v>
          </cell>
          <cell r="E85" t="str">
            <v>ÚV</v>
          </cell>
          <cell r="F85">
            <v>9.3000000000000007</v>
          </cell>
          <cell r="G85">
            <v>522690</v>
          </cell>
          <cell r="H85">
            <v>522690</v>
          </cell>
          <cell r="I85">
            <v>4861017</v>
          </cell>
          <cell r="J85">
            <v>4193441.0000000005</v>
          </cell>
          <cell r="K85">
            <v>4861017</v>
          </cell>
          <cell r="L85">
            <v>860000</v>
          </cell>
          <cell r="M85">
            <v>3061817</v>
          </cell>
          <cell r="N85">
            <v>860000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</row>
        <row r="86">
          <cell r="A86">
            <v>6123956</v>
          </cell>
          <cell r="B86" t="str">
            <v>Centrum sociálních služeb Praha</v>
          </cell>
          <cell r="C86" t="str">
            <v>intervenční centra</v>
          </cell>
          <cell r="D86" t="str">
            <v>Intervenční centrum - Intervenční centra</v>
          </cell>
          <cell r="E86" t="str">
            <v>ÚV</v>
          </cell>
          <cell r="F86">
            <v>8.4</v>
          </cell>
          <cell r="G86">
            <v>508326</v>
          </cell>
          <cell r="H86">
            <v>508326</v>
          </cell>
          <cell r="I86">
            <v>4269938.4000000004</v>
          </cell>
          <cell r="J86">
            <v>3629626.0000000005</v>
          </cell>
          <cell r="K86">
            <v>4269938.4000000004</v>
          </cell>
          <cell r="L86">
            <v>1370000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</row>
        <row r="87">
          <cell r="A87">
            <v>6488097</v>
          </cell>
          <cell r="B87" t="str">
            <v>Centrum sociálních služeb Praha</v>
          </cell>
          <cell r="C87" t="str">
            <v>odborné sociální poradenství</v>
          </cell>
          <cell r="D87" t="str">
            <v>Resocializační a reintegrační programy</v>
          </cell>
          <cell r="E87" t="str">
            <v>ÚV</v>
          </cell>
          <cell r="F87">
            <v>3.5</v>
          </cell>
          <cell r="G87">
            <v>522690</v>
          </cell>
          <cell r="H87">
            <v>522690</v>
          </cell>
          <cell r="I87">
            <v>1829415</v>
          </cell>
          <cell r="J87">
            <v>1604750</v>
          </cell>
          <cell r="K87">
            <v>1829415</v>
          </cell>
          <cell r="L87">
            <v>800000</v>
          </cell>
          <cell r="M87">
            <v>691215</v>
          </cell>
          <cell r="N87">
            <v>466000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</row>
        <row r="88">
          <cell r="A88">
            <v>6492087</v>
          </cell>
          <cell r="B88" t="str">
            <v>Centrum sociálních služeb Praha</v>
          </cell>
          <cell r="C88" t="str">
            <v>odborné sociální poradenství</v>
          </cell>
          <cell r="D88" t="str">
            <v>Poradna pro rodinu, manželství a mezilidské vztahy</v>
          </cell>
          <cell r="E88" t="str">
            <v>ÚV</v>
          </cell>
          <cell r="F88">
            <v>24.8</v>
          </cell>
          <cell r="G88">
            <v>522690</v>
          </cell>
          <cell r="H88">
            <v>522690</v>
          </cell>
          <cell r="I88">
            <v>12962712</v>
          </cell>
          <cell r="J88">
            <v>11370800</v>
          </cell>
          <cell r="K88">
            <v>12962712</v>
          </cell>
          <cell r="L88">
            <v>1560000</v>
          </cell>
          <cell r="M88">
            <v>7112872</v>
          </cell>
          <cell r="N88">
            <v>1560000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</row>
        <row r="89">
          <cell r="A89">
            <v>7147578</v>
          </cell>
          <cell r="B89" t="str">
            <v>Centrum sociálních služeb Praha</v>
          </cell>
          <cell r="C89" t="str">
            <v>azylové domy</v>
          </cell>
          <cell r="D89" t="str">
            <v>Azylový dům pro matky s dětmi</v>
          </cell>
          <cell r="E89" t="str">
            <v>L</v>
          </cell>
          <cell r="F89">
            <v>35</v>
          </cell>
          <cell r="G89">
            <v>149454</v>
          </cell>
          <cell r="H89">
            <v>149454</v>
          </cell>
          <cell r="I89">
            <v>5230890</v>
          </cell>
          <cell r="J89">
            <v>4588500</v>
          </cell>
          <cell r="K89">
            <v>5230890</v>
          </cell>
          <cell r="L89">
            <v>1000000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</row>
        <row r="90">
          <cell r="A90">
            <v>7484685</v>
          </cell>
          <cell r="B90" t="str">
            <v>Centrum sociálních služeb Praha</v>
          </cell>
          <cell r="C90" t="str">
            <v>telefonická krizová pomoc</v>
          </cell>
          <cell r="D90" t="str">
            <v>Pražská linka důvěry</v>
          </cell>
          <cell r="E90" t="str">
            <v>ÚV</v>
          </cell>
          <cell r="F90">
            <v>9.1</v>
          </cell>
          <cell r="G90">
            <v>508326</v>
          </cell>
          <cell r="H90">
            <v>508326</v>
          </cell>
          <cell r="I90">
            <v>4625766.5999999996</v>
          </cell>
          <cell r="J90">
            <v>3922136.4</v>
          </cell>
          <cell r="K90">
            <v>4625766.5999999996</v>
          </cell>
          <cell r="L90">
            <v>730000</v>
          </cell>
          <cell r="M90">
            <v>2973766.5999999996</v>
          </cell>
          <cell r="N90">
            <v>730000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</row>
        <row r="91">
          <cell r="A91">
            <v>8375205</v>
          </cell>
          <cell r="B91" t="str">
            <v>Centrum sociálních služeb Praha</v>
          </cell>
          <cell r="C91" t="str">
            <v>odborné sociální poradenství</v>
          </cell>
          <cell r="D91" t="str">
            <v>Triangl - centrum pro rodinu</v>
          </cell>
          <cell r="E91" t="str">
            <v>ÚV</v>
          </cell>
          <cell r="F91">
            <v>6.9</v>
          </cell>
          <cell r="G91">
            <v>522690</v>
          </cell>
          <cell r="H91">
            <v>522690</v>
          </cell>
          <cell r="I91">
            <v>3606561</v>
          </cell>
          <cell r="J91">
            <v>3163650</v>
          </cell>
          <cell r="K91">
            <v>3606561</v>
          </cell>
          <cell r="L91">
            <v>680000</v>
          </cell>
          <cell r="M91">
            <v>1990561</v>
          </cell>
          <cell r="N91">
            <v>680000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</row>
        <row r="92">
          <cell r="A92">
            <v>9933563</v>
          </cell>
          <cell r="B92" t="str">
            <v>Centrum sociálních služeb Praha</v>
          </cell>
          <cell r="C92" t="str">
            <v>odborné sociální poradenství</v>
          </cell>
          <cell r="D92" t="str">
            <v>Sociálně právní poradna Centrum</v>
          </cell>
          <cell r="E92" t="str">
            <v>ÚV</v>
          </cell>
          <cell r="F92">
            <v>2.1</v>
          </cell>
          <cell r="G92">
            <v>522690</v>
          </cell>
          <cell r="H92">
            <v>522690</v>
          </cell>
          <cell r="I92">
            <v>1097649</v>
          </cell>
          <cell r="J92">
            <v>831719</v>
          </cell>
          <cell r="K92">
            <v>1097649</v>
          </cell>
          <cell r="L92">
            <v>260000</v>
          </cell>
          <cell r="M92">
            <v>664049</v>
          </cell>
          <cell r="N92">
            <v>260000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</row>
        <row r="93">
          <cell r="A93">
            <v>1183900</v>
          </cell>
          <cell r="B93" t="str">
            <v>Centrum sociálních služeb Praha 2</v>
          </cell>
          <cell r="C93" t="str">
            <v>domovy pro seniory</v>
          </cell>
          <cell r="D93" t="str">
            <v>Domov pro seniory Máchova</v>
          </cell>
          <cell r="E93" t="str">
            <v>L</v>
          </cell>
          <cell r="F93">
            <v>48</v>
          </cell>
          <cell r="G93">
            <v>421002</v>
          </cell>
          <cell r="H93">
            <v>463102.2</v>
          </cell>
          <cell r="I93">
            <v>22228905.600000001</v>
          </cell>
          <cell r="J93">
            <v>10823040</v>
          </cell>
          <cell r="K93">
            <v>13552905.600000001</v>
          </cell>
          <cell r="L93">
            <v>8000000</v>
          </cell>
          <cell r="M93">
            <v>7247503.5000000019</v>
          </cell>
          <cell r="N93">
            <v>2936000</v>
          </cell>
          <cell r="O93">
            <v>1581000</v>
          </cell>
          <cell r="P93">
            <v>2730000</v>
          </cell>
          <cell r="Q93">
            <v>2200000</v>
          </cell>
          <cell r="R93">
            <v>1077000</v>
          </cell>
          <cell r="S93">
            <v>0</v>
          </cell>
        </row>
        <row r="94">
          <cell r="A94">
            <v>2314259</v>
          </cell>
          <cell r="B94" t="str">
            <v>Centrum sociálních služeb Praha 2</v>
          </cell>
          <cell r="C94" t="str">
            <v>denní stacionáře</v>
          </cell>
          <cell r="D94" t="str">
            <v>Denní stacionář</v>
          </cell>
          <cell r="E94" t="str">
            <v>ÚV</v>
          </cell>
          <cell r="F94">
            <v>3.1</v>
          </cell>
          <cell r="G94">
            <v>478686</v>
          </cell>
          <cell r="H94">
            <v>478686</v>
          </cell>
          <cell r="I94">
            <v>1483926.6</v>
          </cell>
          <cell r="J94">
            <v>1244634.7852760737</v>
          </cell>
          <cell r="K94">
            <v>1426871.3852760738</v>
          </cell>
          <cell r="L94">
            <v>1000000</v>
          </cell>
          <cell r="M94">
            <v>573842.71601227007</v>
          </cell>
          <cell r="N94">
            <v>260000</v>
          </cell>
          <cell r="O94">
            <v>140000</v>
          </cell>
          <cell r="P94">
            <v>173000</v>
          </cell>
          <cell r="Q94">
            <v>600000</v>
          </cell>
          <cell r="R94">
            <v>186000</v>
          </cell>
          <cell r="S94">
            <v>0</v>
          </cell>
        </row>
        <row r="95">
          <cell r="A95">
            <v>3531080</v>
          </cell>
          <cell r="B95" t="str">
            <v>Centrum sociálních služeb Praha 2</v>
          </cell>
          <cell r="C95" t="str">
            <v>odlehčovací služby</v>
          </cell>
          <cell r="D95" t="str">
            <v>Pobytová odlehčovací služba</v>
          </cell>
          <cell r="E95" t="str">
            <v>L</v>
          </cell>
          <cell r="F95">
            <v>10</v>
          </cell>
          <cell r="G95">
            <v>421002</v>
          </cell>
          <cell r="H95">
            <v>421002</v>
          </cell>
          <cell r="I95">
            <v>4210020</v>
          </cell>
          <cell r="J95">
            <v>1994400</v>
          </cell>
          <cell r="K95">
            <v>3250020</v>
          </cell>
          <cell r="L95">
            <v>1500000</v>
          </cell>
          <cell r="M95">
            <v>1398251.7</v>
          </cell>
          <cell r="N95">
            <v>92000</v>
          </cell>
          <cell r="O95">
            <v>49000</v>
          </cell>
          <cell r="P95">
            <v>1257000</v>
          </cell>
          <cell r="Q95">
            <v>1000000</v>
          </cell>
          <cell r="R95">
            <v>313000</v>
          </cell>
          <cell r="S95">
            <v>0</v>
          </cell>
        </row>
        <row r="96">
          <cell r="A96">
            <v>3551390</v>
          </cell>
          <cell r="B96" t="str">
            <v>Centrum sociálních služeb Praha 2</v>
          </cell>
          <cell r="C96" t="str">
            <v>pečovatelská služba</v>
          </cell>
          <cell r="D96" t="str">
            <v>Pečovatelská služba</v>
          </cell>
          <cell r="E96" t="str">
            <v>ÚV</v>
          </cell>
          <cell r="F96">
            <v>34.06</v>
          </cell>
          <cell r="G96">
            <v>475608</v>
          </cell>
          <cell r="H96">
            <v>475608</v>
          </cell>
          <cell r="I96">
            <v>16199208.48</v>
          </cell>
          <cell r="J96">
            <v>13074902.546726931</v>
          </cell>
          <cell r="K96">
            <v>15064279.026726928</v>
          </cell>
          <cell r="L96">
            <v>9000000</v>
          </cell>
          <cell r="M96">
            <v>9206585.2267269269</v>
          </cell>
          <cell r="N96">
            <v>4691000</v>
          </cell>
          <cell r="O96">
            <v>2526000</v>
          </cell>
          <cell r="P96">
            <v>1989000</v>
          </cell>
          <cell r="Q96">
            <v>2800000</v>
          </cell>
          <cell r="R96">
            <v>1179000</v>
          </cell>
          <cell r="S96">
            <v>0</v>
          </cell>
        </row>
        <row r="97">
          <cell r="A97">
            <v>4250890</v>
          </cell>
          <cell r="B97" t="str">
            <v>Centrum sociálních služeb Praha 2</v>
          </cell>
          <cell r="C97" t="str">
            <v>domovy pro seniory</v>
          </cell>
          <cell r="D97" t="str">
            <v>Domov pro seniory Jana Masaryka</v>
          </cell>
          <cell r="E97" t="str">
            <v>L</v>
          </cell>
          <cell r="F97">
            <v>10</v>
          </cell>
          <cell r="G97">
            <v>421002</v>
          </cell>
          <cell r="H97">
            <v>463102.2</v>
          </cell>
          <cell r="I97">
            <v>4631022</v>
          </cell>
          <cell r="J97">
            <v>2178300</v>
          </cell>
          <cell r="K97">
            <v>2747022</v>
          </cell>
          <cell r="L97">
            <v>2500000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1000000</v>
          </cell>
          <cell r="R97">
            <v>394000</v>
          </cell>
          <cell r="S97">
            <v>0</v>
          </cell>
        </row>
        <row r="98">
          <cell r="A98">
            <v>2411213</v>
          </cell>
          <cell r="B98" t="str">
            <v>Cesta domů, z.ú.</v>
          </cell>
          <cell r="C98" t="str">
            <v>odlehčovací služby</v>
          </cell>
          <cell r="D98" t="str">
            <v>Odlehčovací služby Cesty domů</v>
          </cell>
          <cell r="E98" t="str">
            <v>ÚV</v>
          </cell>
          <cell r="F98">
            <v>5.3</v>
          </cell>
          <cell r="G98">
            <v>480624</v>
          </cell>
          <cell r="H98">
            <v>552717.6</v>
          </cell>
          <cell r="I98">
            <v>2929403.28</v>
          </cell>
          <cell r="J98">
            <v>2157438.2595419846</v>
          </cell>
          <cell r="K98">
            <v>2517189.5395419844</v>
          </cell>
          <cell r="L98">
            <v>1020000</v>
          </cell>
          <cell r="M98">
            <v>2391330.0625648852</v>
          </cell>
          <cell r="N98">
            <v>1020000</v>
          </cell>
          <cell r="O98">
            <v>549000</v>
          </cell>
          <cell r="P98">
            <v>0</v>
          </cell>
          <cell r="Q98">
            <v>549400</v>
          </cell>
          <cell r="R98">
            <v>211340</v>
          </cell>
          <cell r="S98">
            <v>158000</v>
          </cell>
        </row>
        <row r="99">
          <cell r="A99">
            <v>6680999</v>
          </cell>
          <cell r="B99" t="str">
            <v>Cestou necestou, z.s.</v>
          </cell>
          <cell r="C99" t="str">
            <v>sociálně aktivizační služby pro rodiny s dětmi</v>
          </cell>
          <cell r="D99" t="str">
            <v>Psychosociální podpora pro rodinu</v>
          </cell>
          <cell r="E99" t="str">
            <v>ÚV</v>
          </cell>
          <cell r="F99">
            <v>0</v>
          </cell>
          <cell r="G99">
            <v>520068</v>
          </cell>
          <cell r="H99">
            <v>520068</v>
          </cell>
          <cell r="I99">
            <v>0</v>
          </cell>
          <cell r="J99">
            <v>0</v>
          </cell>
          <cell r="K99">
            <v>0</v>
          </cell>
          <cell r="L99">
            <v>322375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323987</v>
          </cell>
          <cell r="R99">
            <v>222000</v>
          </cell>
          <cell r="S99">
            <v>0</v>
          </cell>
        </row>
        <row r="100">
          <cell r="A100">
            <v>7784697</v>
          </cell>
          <cell r="B100" t="str">
            <v>Česká alzheimerovská společnost, o.p.s.</v>
          </cell>
          <cell r="C100" t="str">
            <v>odlehčovací služby</v>
          </cell>
          <cell r="D100" t="str">
            <v>Respitní péče ČALS</v>
          </cell>
          <cell r="E100" t="str">
            <v>ÚV</v>
          </cell>
          <cell r="F100">
            <v>5.4</v>
          </cell>
          <cell r="G100">
            <v>480624</v>
          </cell>
          <cell r="H100">
            <v>480624</v>
          </cell>
          <cell r="I100">
            <v>2595369.6</v>
          </cell>
          <cell r="J100">
            <v>1814582.9559204839</v>
          </cell>
          <cell r="K100">
            <v>2133312.555920484</v>
          </cell>
          <cell r="L100">
            <v>1000000</v>
          </cell>
          <cell r="M100">
            <v>2133312.555920484</v>
          </cell>
          <cell r="N100">
            <v>1000000</v>
          </cell>
          <cell r="O100">
            <v>200000</v>
          </cell>
          <cell r="P100">
            <v>0</v>
          </cell>
          <cell r="Q100">
            <v>200000</v>
          </cell>
          <cell r="R100">
            <v>187000</v>
          </cell>
          <cell r="S100">
            <v>140000</v>
          </cell>
        </row>
        <row r="101">
          <cell r="A101">
            <v>8292810</v>
          </cell>
          <cell r="B101" t="str">
            <v>Česká alzheimerovská společnost, o.p.s.</v>
          </cell>
          <cell r="C101" t="str">
            <v>odborné sociální poradenství</v>
          </cell>
          <cell r="D101" t="str">
            <v>Konzultace České alzheimerovské společnosti</v>
          </cell>
          <cell r="E101" t="str">
            <v>ÚV</v>
          </cell>
          <cell r="F101">
            <v>2.4</v>
          </cell>
          <cell r="G101">
            <v>522690</v>
          </cell>
          <cell r="H101">
            <v>522690</v>
          </cell>
          <cell r="I101">
            <v>1254456</v>
          </cell>
          <cell r="J101">
            <v>1100400</v>
          </cell>
          <cell r="K101">
            <v>1254456</v>
          </cell>
          <cell r="L101">
            <v>600000</v>
          </cell>
          <cell r="M101">
            <v>1254456</v>
          </cell>
          <cell r="N101">
            <v>600000</v>
          </cell>
          <cell r="O101">
            <v>275000</v>
          </cell>
          <cell r="P101">
            <v>0</v>
          </cell>
          <cell r="Q101">
            <v>275000</v>
          </cell>
          <cell r="R101">
            <v>170000</v>
          </cell>
          <cell r="S101">
            <v>127000</v>
          </cell>
        </row>
        <row r="102">
          <cell r="A102">
            <v>4506418</v>
          </cell>
          <cell r="B102" t="str">
            <v>Česká společnost pro duševní zdraví</v>
          </cell>
          <cell r="C102" t="str">
            <v>sociálně aktivizační služby pro seniory a osoby se zdravotním postižením</v>
          </cell>
          <cell r="D102" t="str">
            <v>Psychosociální služby pro duševně nemocné občany a lidi v závažné psychické krizi</v>
          </cell>
          <cell r="E102" t="str">
            <v>ÚV</v>
          </cell>
          <cell r="F102">
            <v>0</v>
          </cell>
          <cell r="G102">
            <v>513570</v>
          </cell>
          <cell r="H102">
            <v>513570</v>
          </cell>
          <cell r="I102">
            <v>0</v>
          </cell>
          <cell r="J102">
            <v>0</v>
          </cell>
          <cell r="K102">
            <v>0</v>
          </cell>
          <cell r="L102">
            <v>575148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</row>
        <row r="103">
          <cell r="A103">
            <v>2378879</v>
          </cell>
          <cell r="B103" t="str">
            <v>Česká unie neslyšících</v>
          </cell>
          <cell r="C103" t="str">
            <v>sociálně aktivizační služby pro seniory a osoby se zdravotním postižením</v>
          </cell>
          <cell r="D103" t="str">
            <v>CSS ČUN Praha SAS</v>
          </cell>
          <cell r="E103" t="str">
            <v>ÚV</v>
          </cell>
          <cell r="F103">
            <v>2.88</v>
          </cell>
          <cell r="G103">
            <v>513570</v>
          </cell>
          <cell r="H103">
            <v>513570</v>
          </cell>
          <cell r="I103">
            <v>1479081.5999999999</v>
          </cell>
          <cell r="J103">
            <v>1297440</v>
          </cell>
          <cell r="K103">
            <v>1479081.5999999999</v>
          </cell>
          <cell r="L103">
            <v>892229</v>
          </cell>
          <cell r="M103">
            <v>1479081.5999999999</v>
          </cell>
          <cell r="N103">
            <v>843000</v>
          </cell>
          <cell r="O103">
            <v>250000</v>
          </cell>
          <cell r="P103">
            <v>49000</v>
          </cell>
          <cell r="Q103">
            <v>250000</v>
          </cell>
          <cell r="R103">
            <v>183000</v>
          </cell>
          <cell r="S103">
            <v>137000</v>
          </cell>
        </row>
        <row r="104">
          <cell r="A104">
            <v>4358523</v>
          </cell>
          <cell r="B104" t="str">
            <v>Česká unie neslyšících</v>
          </cell>
          <cell r="C104" t="str">
            <v>tlumočnické služby</v>
          </cell>
          <cell r="D104" t="str">
            <v>Tlumočnická služba ČUN</v>
          </cell>
          <cell r="E104" t="str">
            <v>ÚV</v>
          </cell>
          <cell r="F104">
            <v>2.5099999999999998</v>
          </cell>
          <cell r="G104">
            <v>516192</v>
          </cell>
          <cell r="H104">
            <v>516192</v>
          </cell>
          <cell r="I104">
            <v>1295641.92</v>
          </cell>
          <cell r="J104">
            <v>1136528</v>
          </cell>
          <cell r="K104">
            <v>1295641.92</v>
          </cell>
          <cell r="L104">
            <v>1080001</v>
          </cell>
          <cell r="M104">
            <v>1230859.824</v>
          </cell>
          <cell r="N104">
            <v>701000</v>
          </cell>
          <cell r="O104">
            <v>300000</v>
          </cell>
          <cell r="P104">
            <v>229000</v>
          </cell>
          <cell r="Q104">
            <v>300000</v>
          </cell>
          <cell r="R104">
            <v>200000</v>
          </cell>
          <cell r="S104">
            <v>0</v>
          </cell>
        </row>
        <row r="105">
          <cell r="A105">
            <v>3959444</v>
          </cell>
          <cell r="B105" t="str">
            <v>Člověk v tísni, o.p.s.</v>
          </cell>
          <cell r="C105" t="str">
            <v>odborné sociální poradenství</v>
          </cell>
          <cell r="D105" t="str">
            <v>Odborné sociální poradenství Praha</v>
          </cell>
          <cell r="E105" t="str">
            <v>ÚV</v>
          </cell>
          <cell r="F105">
            <v>3</v>
          </cell>
          <cell r="G105">
            <v>522690</v>
          </cell>
          <cell r="H105">
            <v>522690</v>
          </cell>
          <cell r="I105">
            <v>1568070</v>
          </cell>
          <cell r="J105">
            <v>1375500</v>
          </cell>
          <cell r="K105">
            <v>1568070</v>
          </cell>
          <cell r="L105">
            <v>1362984</v>
          </cell>
          <cell r="M105">
            <v>1568070</v>
          </cell>
          <cell r="N105">
            <v>894000</v>
          </cell>
          <cell r="O105">
            <v>412000</v>
          </cell>
          <cell r="P105">
            <v>262000</v>
          </cell>
          <cell r="Q105">
            <v>412071</v>
          </cell>
          <cell r="R105">
            <v>485071</v>
          </cell>
          <cell r="S105">
            <v>0</v>
          </cell>
        </row>
        <row r="106">
          <cell r="A106">
            <v>7856529</v>
          </cell>
          <cell r="B106" t="str">
            <v>Člověk v tísni, o.p.s.</v>
          </cell>
          <cell r="C106" t="str">
            <v>terénní programy</v>
          </cell>
          <cell r="D106" t="str">
            <v>Terénní sociální práce Praha</v>
          </cell>
          <cell r="E106" t="str">
            <v>ÚV</v>
          </cell>
          <cell r="F106">
            <v>3.4</v>
          </cell>
          <cell r="G106">
            <v>519612</v>
          </cell>
          <cell r="H106">
            <v>519612</v>
          </cell>
          <cell r="I106">
            <v>1766680.8</v>
          </cell>
          <cell r="J106">
            <v>1549720</v>
          </cell>
          <cell r="K106">
            <v>1766680.8</v>
          </cell>
          <cell r="L106">
            <v>1472610</v>
          </cell>
          <cell r="M106">
            <v>1766680.8</v>
          </cell>
          <cell r="N106">
            <v>1007000</v>
          </cell>
          <cell r="O106">
            <v>442000</v>
          </cell>
          <cell r="P106">
            <v>317000</v>
          </cell>
          <cell r="Q106">
            <v>442517</v>
          </cell>
          <cell r="R106">
            <v>542517</v>
          </cell>
          <cell r="S106">
            <v>0</v>
          </cell>
        </row>
        <row r="107">
          <cell r="A107">
            <v>2532222</v>
          </cell>
          <cell r="B107" t="str">
            <v>Člověk zpět k člověku</v>
          </cell>
          <cell r="C107" t="str">
            <v>domovy se zvláštním režimem</v>
          </cell>
          <cell r="D107" t="str">
            <v>Dům domácí péče</v>
          </cell>
          <cell r="E107" t="str">
            <v>L</v>
          </cell>
          <cell r="F107">
            <v>70</v>
          </cell>
          <cell r="G107">
            <v>473556</v>
          </cell>
          <cell r="H107">
            <v>473556</v>
          </cell>
          <cell r="I107">
            <v>33148920</v>
          </cell>
          <cell r="J107">
            <v>17006000</v>
          </cell>
          <cell r="K107">
            <v>21076920</v>
          </cell>
          <cell r="L107">
            <v>7209000</v>
          </cell>
          <cell r="M107">
            <v>21076920</v>
          </cell>
          <cell r="N107">
            <v>7209000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</row>
        <row r="108">
          <cell r="A108">
            <v>1602621</v>
          </cell>
          <cell r="B108" t="str">
            <v>Denní psychoterapeutické sanatorium Ondřejov s.r.o.</v>
          </cell>
          <cell r="C108" t="str">
            <v>chráněné bydlení</v>
          </cell>
          <cell r="D108" t="str">
            <v>Chráněný byt pro duševně nemocné muže a ženy</v>
          </cell>
          <cell r="E108" t="str">
            <v>L</v>
          </cell>
          <cell r="F108">
            <v>2</v>
          </cell>
          <cell r="G108">
            <v>342000</v>
          </cell>
          <cell r="H108">
            <v>342000</v>
          </cell>
          <cell r="I108">
            <v>684000</v>
          </cell>
          <cell r="J108">
            <v>504000</v>
          </cell>
          <cell r="K108">
            <v>588000</v>
          </cell>
          <cell r="L108">
            <v>366520</v>
          </cell>
          <cell r="M108">
            <v>558600</v>
          </cell>
          <cell r="N108">
            <v>311000</v>
          </cell>
          <cell r="O108">
            <v>167000</v>
          </cell>
          <cell r="P108">
            <v>55000</v>
          </cell>
          <cell r="Q108">
            <v>607200</v>
          </cell>
          <cell r="R108">
            <v>440200</v>
          </cell>
          <cell r="S108">
            <v>19000</v>
          </cell>
        </row>
        <row r="109">
          <cell r="A109">
            <v>7627286</v>
          </cell>
          <cell r="B109" t="str">
            <v>Dětské centrum Paprsek</v>
          </cell>
          <cell r="C109" t="str">
            <v>domovy pro osoby se zdravotním postižením</v>
          </cell>
          <cell r="D109" t="str">
            <v>DC Paprsek - Domov Červený Vrch</v>
          </cell>
          <cell r="E109" t="str">
            <v>L</v>
          </cell>
          <cell r="F109">
            <v>12</v>
          </cell>
          <cell r="G109">
            <v>473556</v>
          </cell>
          <cell r="H109">
            <v>805045.2</v>
          </cell>
          <cell r="I109">
            <v>9660542.3999999985</v>
          </cell>
          <cell r="J109">
            <v>6278160</v>
          </cell>
          <cell r="K109">
            <v>7464542.3999999985</v>
          </cell>
          <cell r="L109">
            <v>3100000</v>
          </cell>
          <cell r="M109">
            <v>2788902.3999999985</v>
          </cell>
          <cell r="N109">
            <v>1602000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</row>
        <row r="110">
          <cell r="A110">
            <v>8834386</v>
          </cell>
          <cell r="B110" t="str">
            <v>Dětské centrum Paprsek</v>
          </cell>
          <cell r="C110" t="str">
            <v>chráněné bydlení</v>
          </cell>
          <cell r="D110" t="str">
            <v>Středisko Lahovice - chráněné bydlení</v>
          </cell>
          <cell r="E110" t="str">
            <v>L</v>
          </cell>
          <cell r="F110">
            <v>6</v>
          </cell>
          <cell r="G110">
            <v>342000</v>
          </cell>
          <cell r="H110">
            <v>666900</v>
          </cell>
          <cell r="I110">
            <v>4001400</v>
          </cell>
          <cell r="J110">
            <v>3222000</v>
          </cell>
          <cell r="K110">
            <v>3713400</v>
          </cell>
          <cell r="L110">
            <v>1450000</v>
          </cell>
          <cell r="M110">
            <v>1100160</v>
          </cell>
          <cell r="N110">
            <v>608000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</row>
        <row r="111">
          <cell r="A111">
            <v>9314702</v>
          </cell>
          <cell r="B111" t="str">
            <v>Dětské centrum Paprsek</v>
          </cell>
          <cell r="C111" t="str">
            <v>denní stacionáře</v>
          </cell>
          <cell r="D111" t="str">
            <v>Středisko Hloubětín - denní stacionář</v>
          </cell>
          <cell r="E111" t="str">
            <v>ÚV</v>
          </cell>
          <cell r="F111">
            <v>69.400000000000006</v>
          </cell>
          <cell r="G111">
            <v>478686</v>
          </cell>
          <cell r="H111">
            <v>478686</v>
          </cell>
          <cell r="I111">
            <v>33220808.400000002</v>
          </cell>
          <cell r="J111">
            <v>21832980.199999999</v>
          </cell>
          <cell r="K111">
            <v>29104808.400000002</v>
          </cell>
          <cell r="L111">
            <v>5886000</v>
          </cell>
          <cell r="M111">
            <v>14167008.400000002</v>
          </cell>
          <cell r="N111">
            <v>5886000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</row>
        <row r="112">
          <cell r="A112">
            <v>4854009</v>
          </cell>
          <cell r="B112" t="str">
            <v>Dětské krizové centrum, z.ú.</v>
          </cell>
          <cell r="C112" t="str">
            <v>krizová pomoc</v>
          </cell>
          <cell r="D112" t="str">
            <v>Dětské krizové centrum - Krizová pomoc dětem týraným, zneužívaným (syn CAN), jinak ohroženým - a jejich rodinám</v>
          </cell>
          <cell r="E112" t="str">
            <v>ÚV</v>
          </cell>
          <cell r="F112">
            <v>5</v>
          </cell>
          <cell r="G112">
            <v>512886</v>
          </cell>
          <cell r="H112">
            <v>615463.19999999995</v>
          </cell>
          <cell r="I112">
            <v>3077316</v>
          </cell>
          <cell r="J112">
            <v>2699400</v>
          </cell>
          <cell r="K112">
            <v>3077316</v>
          </cell>
          <cell r="L112">
            <v>1996000</v>
          </cell>
          <cell r="M112">
            <v>3077316</v>
          </cell>
          <cell r="N112">
            <v>1754000</v>
          </cell>
          <cell r="O112">
            <v>644000</v>
          </cell>
          <cell r="P112">
            <v>242000</v>
          </cell>
          <cell r="Q112">
            <v>644500</v>
          </cell>
          <cell r="R112">
            <v>1117000</v>
          </cell>
          <cell r="S112">
            <v>189000</v>
          </cell>
        </row>
        <row r="113">
          <cell r="A113">
            <v>5003673</v>
          </cell>
          <cell r="B113" t="str">
            <v>Dětské krizové centrum, z.ú.</v>
          </cell>
          <cell r="C113" t="str">
            <v>sociálně aktivizační služby pro rodiny s dětmi</v>
          </cell>
          <cell r="D113" t="str">
            <v>Dětské krizové centrum - Komplexní interdisciplinární péče o děti z dysfunkčních rodin a o děti a jejich rodiny v závažných životních situacích</v>
          </cell>
          <cell r="E113" t="str">
            <v>ÚV</v>
          </cell>
          <cell r="F113">
            <v>2.7</v>
          </cell>
          <cell r="G113">
            <v>520068</v>
          </cell>
          <cell r="H113">
            <v>624081.6</v>
          </cell>
          <cell r="I113">
            <v>1685020.32</v>
          </cell>
          <cell r="J113">
            <v>1478088</v>
          </cell>
          <cell r="K113">
            <v>1685020.32</v>
          </cell>
          <cell r="L113">
            <v>1080000</v>
          </cell>
          <cell r="M113">
            <v>1600769.304</v>
          </cell>
          <cell r="N113">
            <v>864000</v>
          </cell>
          <cell r="O113">
            <v>346000</v>
          </cell>
          <cell r="P113">
            <v>147000</v>
          </cell>
          <cell r="Q113">
            <v>346500</v>
          </cell>
          <cell r="R113">
            <v>582200</v>
          </cell>
          <cell r="S113">
            <v>0</v>
          </cell>
        </row>
        <row r="114">
          <cell r="A114">
            <v>1203552</v>
          </cell>
          <cell r="B114" t="str">
            <v>Diakonie Církve bratrské</v>
          </cell>
          <cell r="C114" t="str">
            <v>centra denních služeb</v>
          </cell>
          <cell r="D114" t="str">
            <v>Centrum denních služeb Černý Most</v>
          </cell>
          <cell r="E114" t="str">
            <v>ÚV</v>
          </cell>
          <cell r="F114">
            <v>3.17</v>
          </cell>
          <cell r="G114">
            <v>484500</v>
          </cell>
          <cell r="H114">
            <v>484500</v>
          </cell>
          <cell r="I114">
            <v>1535865</v>
          </cell>
          <cell r="J114">
            <v>1188794.0155512358</v>
          </cell>
          <cell r="K114">
            <v>1377409.0155512358</v>
          </cell>
          <cell r="L114">
            <v>650000</v>
          </cell>
          <cell r="M114">
            <v>1308538.5647736739</v>
          </cell>
          <cell r="N114">
            <v>650000</v>
          </cell>
          <cell r="O114">
            <v>230000</v>
          </cell>
          <cell r="P114">
            <v>0</v>
          </cell>
          <cell r="Q114">
            <v>230000</v>
          </cell>
          <cell r="R114">
            <v>321770</v>
          </cell>
          <cell r="S114">
            <v>241000</v>
          </cell>
        </row>
        <row r="115">
          <cell r="A115">
            <v>6459769</v>
          </cell>
          <cell r="B115" t="str">
            <v>Diakonie Církve bratrské</v>
          </cell>
          <cell r="C115" t="str">
            <v>chráněné bydlení</v>
          </cell>
          <cell r="D115" t="str">
            <v>Chráněné bydlení Černý Most</v>
          </cell>
          <cell r="E115" t="str">
            <v>L</v>
          </cell>
          <cell r="F115">
            <v>3</v>
          </cell>
          <cell r="G115">
            <v>342000</v>
          </cell>
          <cell r="H115">
            <v>393300</v>
          </cell>
          <cell r="I115">
            <v>1179900</v>
          </cell>
          <cell r="J115">
            <v>891000</v>
          </cell>
          <cell r="K115">
            <v>1035900</v>
          </cell>
          <cell r="L115">
            <v>600000</v>
          </cell>
          <cell r="M115">
            <v>1035900</v>
          </cell>
          <cell r="N115">
            <v>579000</v>
          </cell>
          <cell r="O115">
            <v>270000</v>
          </cell>
          <cell r="P115">
            <v>21000</v>
          </cell>
          <cell r="Q115">
            <v>270000</v>
          </cell>
          <cell r="R115">
            <v>134160</v>
          </cell>
          <cell r="S115">
            <v>100000</v>
          </cell>
        </row>
        <row r="116">
          <cell r="A116">
            <v>8779788</v>
          </cell>
          <cell r="B116" t="str">
            <v>Diakonie Církve bratrské</v>
          </cell>
          <cell r="C116" t="str">
            <v>domovy pro seniory</v>
          </cell>
          <cell r="D116" t="str">
            <v>Bethesda - domov pro seniory</v>
          </cell>
          <cell r="E116" t="str">
            <v>L</v>
          </cell>
          <cell r="F116">
            <v>33</v>
          </cell>
          <cell r="G116">
            <v>421002</v>
          </cell>
          <cell r="H116">
            <v>463102.2</v>
          </cell>
          <cell r="I116">
            <v>15282372.6</v>
          </cell>
          <cell r="J116">
            <v>7429590</v>
          </cell>
          <cell r="K116">
            <v>9306372.5999999996</v>
          </cell>
          <cell r="L116">
            <v>2750000</v>
          </cell>
          <cell r="M116">
            <v>8841053.9699999988</v>
          </cell>
          <cell r="N116">
            <v>2750000</v>
          </cell>
          <cell r="O116">
            <v>1050000</v>
          </cell>
          <cell r="P116">
            <v>0</v>
          </cell>
          <cell r="Q116">
            <v>1050000</v>
          </cell>
          <cell r="R116">
            <v>316540</v>
          </cell>
          <cell r="S116">
            <v>237000</v>
          </cell>
        </row>
        <row r="117">
          <cell r="A117">
            <v>9570214</v>
          </cell>
          <cell r="B117" t="str">
            <v>Diakonie Církve bratrské</v>
          </cell>
          <cell r="C117" t="str">
            <v>chráněné bydlení</v>
          </cell>
          <cell r="D117" t="str">
            <v>Chráněné bydlení na Xaverově</v>
          </cell>
          <cell r="E117" t="str">
            <v>L</v>
          </cell>
          <cell r="F117">
            <v>6</v>
          </cell>
          <cell r="G117">
            <v>342000</v>
          </cell>
          <cell r="H117">
            <v>342000</v>
          </cell>
          <cell r="I117">
            <v>2052000</v>
          </cell>
          <cell r="J117">
            <v>1512000</v>
          </cell>
          <cell r="K117">
            <v>1764000</v>
          </cell>
          <cell r="L117">
            <v>950000</v>
          </cell>
          <cell r="M117">
            <v>1675800</v>
          </cell>
          <cell r="N117">
            <v>884000</v>
          </cell>
          <cell r="O117">
            <v>460000</v>
          </cell>
          <cell r="P117">
            <v>66000</v>
          </cell>
          <cell r="Q117">
            <v>460000</v>
          </cell>
          <cell r="R117">
            <v>295080</v>
          </cell>
          <cell r="S117">
            <v>199000</v>
          </cell>
        </row>
        <row r="118">
          <cell r="A118">
            <v>9579136</v>
          </cell>
          <cell r="B118" t="str">
            <v>Diakonie Církve bratrské</v>
          </cell>
          <cell r="C118" t="str">
            <v>osobní asistence</v>
          </cell>
          <cell r="D118" t="str">
            <v>Osobní asistence Černý Most</v>
          </cell>
          <cell r="E118" t="str">
            <v>H</v>
          </cell>
          <cell r="F118">
            <v>860</v>
          </cell>
          <cell r="G118">
            <v>399</v>
          </cell>
          <cell r="H118">
            <v>399</v>
          </cell>
          <cell r="I118">
            <v>343140</v>
          </cell>
          <cell r="J118">
            <v>223600</v>
          </cell>
          <cell r="K118">
            <v>265740</v>
          </cell>
          <cell r="L118">
            <v>175000</v>
          </cell>
          <cell r="M118">
            <v>252453</v>
          </cell>
          <cell r="N118">
            <v>130000</v>
          </cell>
          <cell r="O118">
            <v>60000</v>
          </cell>
          <cell r="P118">
            <v>45000</v>
          </cell>
          <cell r="Q118">
            <v>60000</v>
          </cell>
          <cell r="R118">
            <v>79080</v>
          </cell>
          <cell r="S118">
            <v>13000</v>
          </cell>
        </row>
        <row r="119">
          <cell r="A119">
            <v>1379152</v>
          </cell>
          <cell r="B119" t="str">
            <v>Diakonie ČCE - Středisko křesťanské pomoci v Praze</v>
          </cell>
          <cell r="C119" t="str">
            <v>pečovatelská služba</v>
          </cell>
          <cell r="D119" t="str">
            <v>Pečovatelská služba Ďáblice - Diakonie ČCE - SKP v Praze</v>
          </cell>
          <cell r="E119" t="str">
            <v>ÚV</v>
          </cell>
          <cell r="F119">
            <v>9.2100000000000009</v>
          </cell>
          <cell r="G119">
            <v>475608</v>
          </cell>
          <cell r="H119">
            <v>475608</v>
          </cell>
          <cell r="I119">
            <v>4380349.6800000006</v>
          </cell>
          <cell r="J119">
            <v>3403553.7359618801</v>
          </cell>
          <cell r="K119">
            <v>3941491.4159618802</v>
          </cell>
          <cell r="L119">
            <v>2581200</v>
          </cell>
          <cell r="M119">
            <v>3744416.8451637863</v>
          </cell>
          <cell r="N119">
            <v>2101000</v>
          </cell>
          <cell r="O119">
            <v>602000</v>
          </cell>
          <cell r="P119">
            <v>480000</v>
          </cell>
          <cell r="Q119">
            <v>602000</v>
          </cell>
          <cell r="R119">
            <v>1128663</v>
          </cell>
          <cell r="S119">
            <v>421000</v>
          </cell>
        </row>
        <row r="120">
          <cell r="A120">
            <v>3491537</v>
          </cell>
          <cell r="B120" t="str">
            <v>Diakonie ČCE - Středisko křesťanské pomoci v Praze</v>
          </cell>
          <cell r="C120" t="str">
            <v>azylové domy</v>
          </cell>
          <cell r="D120" t="str">
            <v>Azylový dům pro matky s dětmi - Diakonie ČCE - SKP v Praze</v>
          </cell>
          <cell r="E120" t="str">
            <v>L</v>
          </cell>
          <cell r="F120">
            <v>14</v>
          </cell>
          <cell r="G120">
            <v>149454</v>
          </cell>
          <cell r="H120">
            <v>149454</v>
          </cell>
          <cell r="I120">
            <v>2092356</v>
          </cell>
          <cell r="J120">
            <v>1835400</v>
          </cell>
          <cell r="K120">
            <v>2092356</v>
          </cell>
          <cell r="L120">
            <v>1665500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450000</v>
          </cell>
          <cell r="R120">
            <v>155495</v>
          </cell>
          <cell r="S120">
            <v>0</v>
          </cell>
        </row>
        <row r="121">
          <cell r="A121">
            <v>3693098</v>
          </cell>
          <cell r="B121" t="str">
            <v>Diakonie ČCE - Středisko křesťanské pomoci v Praze</v>
          </cell>
          <cell r="C121" t="str">
            <v>pečovatelská služba</v>
          </cell>
          <cell r="D121" t="str">
            <v>Pečovatelská služba Vinohrady-Vršovice - Diakonie ČCE - SKP v Praze</v>
          </cell>
          <cell r="E121" t="str">
            <v>ÚV</v>
          </cell>
          <cell r="F121">
            <v>9.6999999999999993</v>
          </cell>
          <cell r="G121">
            <v>475608</v>
          </cell>
          <cell r="H121">
            <v>475608</v>
          </cell>
          <cell r="I121">
            <v>4613397.5999999996</v>
          </cell>
          <cell r="J121">
            <v>3582478.2978723398</v>
          </cell>
          <cell r="K121">
            <v>4149035.8978723399</v>
          </cell>
          <cell r="L121">
            <v>2791200</v>
          </cell>
          <cell r="M121">
            <v>3941584.1029787231</v>
          </cell>
          <cell r="N121">
            <v>2212000</v>
          </cell>
          <cell r="O121">
            <v>490000</v>
          </cell>
          <cell r="P121">
            <v>579000</v>
          </cell>
          <cell r="Q121">
            <v>490000</v>
          </cell>
          <cell r="R121">
            <v>977087</v>
          </cell>
          <cell r="S121">
            <v>495000</v>
          </cell>
        </row>
        <row r="122">
          <cell r="A122">
            <v>5133042</v>
          </cell>
          <cell r="B122" t="str">
            <v>Diakonie ČCE - Středisko křesťanské pomoci v Praze</v>
          </cell>
          <cell r="C122" t="str">
            <v>krizová pomoc</v>
          </cell>
          <cell r="D122" t="str">
            <v>SOS centrum - Diakonie ČCE - SKP v Praze</v>
          </cell>
          <cell r="E122" t="str">
            <v>ÚV</v>
          </cell>
          <cell r="F122">
            <v>10</v>
          </cell>
          <cell r="G122">
            <v>512886</v>
          </cell>
          <cell r="H122">
            <v>512886</v>
          </cell>
          <cell r="I122">
            <v>5128860</v>
          </cell>
          <cell r="J122">
            <v>4499000</v>
          </cell>
          <cell r="K122">
            <v>5128860</v>
          </cell>
          <cell r="L122">
            <v>4311200</v>
          </cell>
          <cell r="M122">
            <v>5128860</v>
          </cell>
          <cell r="N122">
            <v>2924000</v>
          </cell>
          <cell r="O122">
            <v>1050000</v>
          </cell>
          <cell r="P122">
            <v>1154000</v>
          </cell>
          <cell r="Q122">
            <v>1050000</v>
          </cell>
          <cell r="R122">
            <v>1297605</v>
          </cell>
          <cell r="S122">
            <v>0</v>
          </cell>
        </row>
        <row r="123">
          <cell r="A123">
            <v>6694098</v>
          </cell>
          <cell r="B123" t="str">
            <v>Diakonie ČCE - Středisko křesťanské pomoci v Praze</v>
          </cell>
          <cell r="C123" t="str">
            <v>služby následné péče</v>
          </cell>
          <cell r="D123" t="str">
            <v>Následná péče Dobroduš - Diakonie ČCE - SKP v Praze</v>
          </cell>
          <cell r="E123" t="str">
            <v>ÚV</v>
          </cell>
          <cell r="F123">
            <v>3.3</v>
          </cell>
          <cell r="G123">
            <v>530784</v>
          </cell>
          <cell r="H123">
            <v>530784</v>
          </cell>
          <cell r="I123">
            <v>1751587.2</v>
          </cell>
          <cell r="J123">
            <v>1536480</v>
          </cell>
          <cell r="K123">
            <v>1751587.2</v>
          </cell>
          <cell r="L123">
            <v>1436500</v>
          </cell>
          <cell r="M123">
            <v>1751587.2</v>
          </cell>
          <cell r="N123">
            <v>998000</v>
          </cell>
          <cell r="O123">
            <v>380000</v>
          </cell>
          <cell r="P123">
            <v>373000</v>
          </cell>
          <cell r="Q123">
            <v>380000</v>
          </cell>
          <cell r="R123">
            <v>508078</v>
          </cell>
          <cell r="S123">
            <v>0</v>
          </cell>
        </row>
        <row r="124">
          <cell r="A124">
            <v>6939487</v>
          </cell>
          <cell r="B124" t="str">
            <v>Diakonie ČCE - Středisko křesťanské pomoci v Praze</v>
          </cell>
          <cell r="C124" t="str">
            <v>pečovatelská služba</v>
          </cell>
          <cell r="D124" t="str">
            <v>Pečovatelská služba Klamovka - Diakonie ČCE - SKP v Praze</v>
          </cell>
          <cell r="E124" t="str">
            <v>ÚV</v>
          </cell>
          <cell r="F124">
            <v>11.3</v>
          </cell>
          <cell r="G124">
            <v>475608</v>
          </cell>
          <cell r="H124">
            <v>475608</v>
          </cell>
          <cell r="I124">
            <v>5374370.4000000004</v>
          </cell>
          <cell r="J124">
            <v>4165439.48969578</v>
          </cell>
          <cell r="K124">
            <v>4825449.8896957804</v>
          </cell>
          <cell r="L124">
            <v>3066200</v>
          </cell>
          <cell r="M124">
            <v>4825449.8896957804</v>
          </cell>
          <cell r="N124">
            <v>2707000</v>
          </cell>
          <cell r="O124">
            <v>660000</v>
          </cell>
          <cell r="P124">
            <v>359000</v>
          </cell>
          <cell r="Q124">
            <v>660000</v>
          </cell>
          <cell r="R124">
            <v>1239676</v>
          </cell>
          <cell r="S124">
            <v>824000</v>
          </cell>
        </row>
        <row r="125">
          <cell r="A125">
            <v>8756156</v>
          </cell>
          <cell r="B125" t="str">
            <v>Diakonie ČCE - Středisko křesťanské pomoci v Praze</v>
          </cell>
          <cell r="C125" t="str">
            <v>sociálně aktivizační služby pro rodiny s dětmi</v>
          </cell>
          <cell r="D125" t="str">
            <v>Terénní sociální práce v ohrožených rodinách - Diakonie ČCE - SKP v Praze</v>
          </cell>
          <cell r="E125" t="str">
            <v>ÚV</v>
          </cell>
          <cell r="F125">
            <v>2.9</v>
          </cell>
          <cell r="G125">
            <v>520068</v>
          </cell>
          <cell r="H125">
            <v>520068</v>
          </cell>
          <cell r="I125">
            <v>1508197.2</v>
          </cell>
          <cell r="J125">
            <v>1322980</v>
          </cell>
          <cell r="K125">
            <v>1508197.2</v>
          </cell>
          <cell r="L125">
            <v>1275300</v>
          </cell>
          <cell r="M125">
            <v>1508197.2</v>
          </cell>
          <cell r="N125">
            <v>859000</v>
          </cell>
          <cell r="O125">
            <v>455000</v>
          </cell>
          <cell r="P125">
            <v>194000</v>
          </cell>
          <cell r="Q125">
            <v>455000</v>
          </cell>
          <cell r="R125">
            <v>560740</v>
          </cell>
          <cell r="S125">
            <v>0</v>
          </cell>
        </row>
        <row r="126">
          <cell r="A126">
            <v>6095107</v>
          </cell>
          <cell r="B126" t="str">
            <v>Diakonie ČCE - středisko Praha</v>
          </cell>
          <cell r="C126" t="str">
            <v>raná péče</v>
          </cell>
          <cell r="D126" t="str">
            <v>Raná péče</v>
          </cell>
          <cell r="E126" t="str">
            <v>ÚV</v>
          </cell>
          <cell r="F126">
            <v>5.31</v>
          </cell>
          <cell r="G126">
            <v>532950</v>
          </cell>
          <cell r="H126">
            <v>532950</v>
          </cell>
          <cell r="I126">
            <v>2829964.5</v>
          </cell>
          <cell r="J126">
            <v>2482425</v>
          </cell>
          <cell r="K126">
            <v>2829964.5</v>
          </cell>
          <cell r="L126">
            <v>1745262</v>
          </cell>
          <cell r="M126">
            <v>2688466.2749999999</v>
          </cell>
          <cell r="N126">
            <v>1452000</v>
          </cell>
          <cell r="O126">
            <v>400000</v>
          </cell>
          <cell r="P126">
            <v>293000</v>
          </cell>
          <cell r="Q126">
            <v>400000</v>
          </cell>
          <cell r="R126">
            <v>169500</v>
          </cell>
          <cell r="S126">
            <v>127000</v>
          </cell>
        </row>
        <row r="127">
          <cell r="A127">
            <v>6734853</v>
          </cell>
          <cell r="B127" t="str">
            <v>Diakonie ČCE - středisko Praha</v>
          </cell>
          <cell r="C127" t="str">
            <v>odlehčovací služby</v>
          </cell>
          <cell r="D127" t="str">
            <v>Odlehčovací služba</v>
          </cell>
          <cell r="E127" t="str">
            <v>L</v>
          </cell>
          <cell r="F127">
            <v>4</v>
          </cell>
          <cell r="G127">
            <v>421002</v>
          </cell>
          <cell r="H127">
            <v>526252.5</v>
          </cell>
          <cell r="I127">
            <v>2105010</v>
          </cell>
          <cell r="J127">
            <v>1366500</v>
          </cell>
          <cell r="K127">
            <v>1625010</v>
          </cell>
          <cell r="L127">
            <v>767200</v>
          </cell>
          <cell r="M127">
            <v>1543759.5</v>
          </cell>
          <cell r="N127">
            <v>767000</v>
          </cell>
          <cell r="O127">
            <v>200000</v>
          </cell>
          <cell r="P127">
            <v>0</v>
          </cell>
          <cell r="Q127">
            <v>200000</v>
          </cell>
          <cell r="R127">
            <v>91600</v>
          </cell>
          <cell r="S127">
            <v>68000</v>
          </cell>
        </row>
        <row r="128">
          <cell r="A128">
            <v>7218271</v>
          </cell>
          <cell r="B128" t="str">
            <v>Diakonie ČCE - středisko Praha</v>
          </cell>
          <cell r="C128" t="str">
            <v>denní stacionáře</v>
          </cell>
          <cell r="D128" t="str">
            <v>Denní stacionář</v>
          </cell>
          <cell r="E128" t="str">
            <v>ÚV</v>
          </cell>
          <cell r="F128">
            <v>3</v>
          </cell>
          <cell r="G128">
            <v>478686</v>
          </cell>
          <cell r="H128">
            <v>526554.6</v>
          </cell>
          <cell r="I128">
            <v>1579663.7999999998</v>
          </cell>
          <cell r="J128">
            <v>1172862.118226601</v>
          </cell>
          <cell r="K128">
            <v>1366855.9182266009</v>
          </cell>
          <cell r="L128">
            <v>889000</v>
          </cell>
          <cell r="M128">
            <v>1366855.9182266009</v>
          </cell>
          <cell r="N128">
            <v>762000</v>
          </cell>
          <cell r="O128">
            <v>150000</v>
          </cell>
          <cell r="P128">
            <v>127000</v>
          </cell>
          <cell r="Q128">
            <v>150000</v>
          </cell>
          <cell r="R128">
            <v>93000</v>
          </cell>
          <cell r="S128">
            <v>69000</v>
          </cell>
        </row>
        <row r="129">
          <cell r="A129">
            <v>8205465</v>
          </cell>
          <cell r="B129" t="str">
            <v>Diakonie ČCE - středisko Praha</v>
          </cell>
          <cell r="C129" t="str">
            <v>sociálně terapeutické dílny</v>
          </cell>
          <cell r="D129" t="str">
            <v>Sociálně terapeutická dílna</v>
          </cell>
          <cell r="E129" t="str">
            <v>ÚV</v>
          </cell>
          <cell r="F129">
            <v>3.8</v>
          </cell>
          <cell r="G129">
            <v>491112</v>
          </cell>
          <cell r="H129">
            <v>491112</v>
          </cell>
          <cell r="I129">
            <v>1866225.5999999999</v>
          </cell>
          <cell r="J129">
            <v>1637040</v>
          </cell>
          <cell r="K129">
            <v>1866225.5999999999</v>
          </cell>
          <cell r="L129">
            <v>1185000</v>
          </cell>
          <cell r="M129">
            <v>1866225.5999999999</v>
          </cell>
          <cell r="N129">
            <v>1064000</v>
          </cell>
          <cell r="O129">
            <v>220000</v>
          </cell>
          <cell r="P129">
            <v>121000</v>
          </cell>
          <cell r="Q129">
            <v>220000</v>
          </cell>
          <cell r="R129">
            <v>107350</v>
          </cell>
          <cell r="S129">
            <v>80000</v>
          </cell>
        </row>
        <row r="130">
          <cell r="A130">
            <v>8614823</v>
          </cell>
          <cell r="B130" t="str">
            <v>Diakonie ČCE - středisko Praha</v>
          </cell>
          <cell r="C130" t="str">
            <v>týdenní stacionáře</v>
          </cell>
          <cell r="D130" t="str">
            <v>Týdenní stacionář</v>
          </cell>
          <cell r="E130" t="str">
            <v>L</v>
          </cell>
          <cell r="F130">
            <v>6</v>
          </cell>
          <cell r="G130">
            <v>421002</v>
          </cell>
          <cell r="H130">
            <v>484152.3</v>
          </cell>
          <cell r="I130">
            <v>2904913.8</v>
          </cell>
          <cell r="J130">
            <v>2044170</v>
          </cell>
          <cell r="K130">
            <v>2400913.7999999998</v>
          </cell>
          <cell r="L130">
            <v>1529500</v>
          </cell>
          <cell r="M130">
            <v>2400913.7999999998</v>
          </cell>
          <cell r="N130">
            <v>1328000</v>
          </cell>
          <cell r="O130">
            <v>350000</v>
          </cell>
          <cell r="P130">
            <v>201000</v>
          </cell>
          <cell r="Q130">
            <v>350000</v>
          </cell>
          <cell r="R130">
            <v>206250</v>
          </cell>
          <cell r="S130">
            <v>154000</v>
          </cell>
        </row>
        <row r="131">
          <cell r="A131">
            <v>8936839</v>
          </cell>
          <cell r="B131" t="str">
            <v>Diakonie ČCE - středisko Praha</v>
          </cell>
          <cell r="C131" t="str">
            <v>denní stacionáře</v>
          </cell>
          <cell r="D131" t="str">
            <v>Denní stacionář Ratolest</v>
          </cell>
          <cell r="E131" t="str">
            <v>ÚV</v>
          </cell>
          <cell r="F131">
            <v>9.35</v>
          </cell>
          <cell r="G131">
            <v>478686</v>
          </cell>
          <cell r="H131">
            <v>574423.19999999995</v>
          </cell>
          <cell r="I131">
            <v>5370856.919999999</v>
          </cell>
          <cell r="J131">
            <v>4172362.3200000003</v>
          </cell>
          <cell r="K131">
            <v>4950856.919999999</v>
          </cell>
          <cell r="L131">
            <v>2710000</v>
          </cell>
          <cell r="M131">
            <v>4950856.919999999</v>
          </cell>
          <cell r="N131">
            <v>2710000</v>
          </cell>
          <cell r="O131">
            <v>740000</v>
          </cell>
          <cell r="P131">
            <v>0</v>
          </cell>
          <cell r="Q131">
            <v>740000</v>
          </cell>
          <cell r="R131">
            <v>265100</v>
          </cell>
          <cell r="S131">
            <v>198000</v>
          </cell>
        </row>
        <row r="132">
          <cell r="A132">
            <v>4880338</v>
          </cell>
          <cell r="B132" t="str">
            <v>Diakonie ČCE - středisko Zvonek v Praze 4</v>
          </cell>
          <cell r="C132" t="str">
            <v>domovy pro osoby se zdravotním postižením</v>
          </cell>
          <cell r="D132" t="str">
            <v>Domov pro osoby se zdravotním postižením</v>
          </cell>
          <cell r="E132" t="str">
            <v>L</v>
          </cell>
          <cell r="F132">
            <v>22</v>
          </cell>
          <cell r="G132">
            <v>473556</v>
          </cell>
          <cell r="H132">
            <v>520911.6</v>
          </cell>
          <cell r="I132">
            <v>11460055.199999999</v>
          </cell>
          <cell r="J132">
            <v>5514800</v>
          </cell>
          <cell r="K132">
            <v>7836055.1999999993</v>
          </cell>
          <cell r="L132">
            <v>2771670</v>
          </cell>
          <cell r="M132">
            <v>7444252.4399999995</v>
          </cell>
          <cell r="N132">
            <v>2771000</v>
          </cell>
          <cell r="O132">
            <v>1303000</v>
          </cell>
          <cell r="P132">
            <v>0</v>
          </cell>
          <cell r="Q132">
            <v>1303000</v>
          </cell>
          <cell r="R132">
            <v>679924</v>
          </cell>
          <cell r="S132">
            <v>509000</v>
          </cell>
        </row>
        <row r="133">
          <cell r="A133">
            <v>7476422</v>
          </cell>
          <cell r="B133" t="str">
            <v>Diakonie ČCE - středisko Zvonek v Praze 4</v>
          </cell>
          <cell r="C133" t="str">
            <v>chráněné bydlení</v>
          </cell>
          <cell r="D133" t="str">
            <v>Chráněné bydlení</v>
          </cell>
          <cell r="E133" t="str">
            <v>L</v>
          </cell>
          <cell r="F133">
            <v>16</v>
          </cell>
          <cell r="G133">
            <v>342000</v>
          </cell>
          <cell r="H133">
            <v>342000</v>
          </cell>
          <cell r="I133">
            <v>5472000</v>
          </cell>
          <cell r="J133">
            <v>4032000</v>
          </cell>
          <cell r="K133">
            <v>4704000</v>
          </cell>
          <cell r="L133">
            <v>1377800</v>
          </cell>
          <cell r="M133">
            <v>4704000</v>
          </cell>
          <cell r="N133">
            <v>1377000</v>
          </cell>
          <cell r="O133">
            <v>608000</v>
          </cell>
          <cell r="P133">
            <v>0</v>
          </cell>
          <cell r="Q133">
            <v>608000</v>
          </cell>
          <cell r="R133">
            <v>266166</v>
          </cell>
          <cell r="S133">
            <v>199000</v>
          </cell>
        </row>
        <row r="134">
          <cell r="A134">
            <v>9098772</v>
          </cell>
          <cell r="B134" t="str">
            <v>Diakonie ČCE - středisko Zvonek v Praze 4</v>
          </cell>
          <cell r="C134" t="str">
            <v>centra denních služeb</v>
          </cell>
          <cell r="D134" t="str">
            <v>Centrum denních služeb</v>
          </cell>
          <cell r="E134" t="str">
            <v>ÚV</v>
          </cell>
          <cell r="F134">
            <v>4.8</v>
          </cell>
          <cell r="G134">
            <v>484500</v>
          </cell>
          <cell r="H134">
            <v>484500</v>
          </cell>
          <cell r="I134">
            <v>2325600</v>
          </cell>
          <cell r="J134">
            <v>1801882.0320490964</v>
          </cell>
          <cell r="K134">
            <v>2087482.0320490964</v>
          </cell>
          <cell r="L134">
            <v>1313542</v>
          </cell>
          <cell r="M134">
            <v>2087482.0320490964</v>
          </cell>
          <cell r="N134">
            <v>1171000</v>
          </cell>
          <cell r="O134">
            <v>586000</v>
          </cell>
          <cell r="P134">
            <v>142000</v>
          </cell>
          <cell r="Q134">
            <v>586200</v>
          </cell>
          <cell r="R134">
            <v>264280</v>
          </cell>
          <cell r="S134">
            <v>141000</v>
          </cell>
        </row>
        <row r="135">
          <cell r="A135">
            <v>3457142</v>
          </cell>
          <cell r="B135" t="str">
            <v>Dílna Eliáš</v>
          </cell>
          <cell r="C135" t="str">
            <v>sociálně terapeutické dílny</v>
          </cell>
          <cell r="D135" t="str">
            <v>Keramická dílna Eliáš</v>
          </cell>
          <cell r="E135" t="str">
            <v>ÚV</v>
          </cell>
          <cell r="F135">
            <v>3.68</v>
          </cell>
          <cell r="G135">
            <v>491112</v>
          </cell>
          <cell r="H135">
            <v>491112</v>
          </cell>
          <cell r="I135">
            <v>1807292.1600000001</v>
          </cell>
          <cell r="J135">
            <v>1585344</v>
          </cell>
          <cell r="K135">
            <v>1807292.1600000001</v>
          </cell>
          <cell r="L135">
            <v>1421330</v>
          </cell>
          <cell r="M135">
            <v>1807292.1600000001</v>
          </cell>
          <cell r="N135">
            <v>1030000</v>
          </cell>
          <cell r="O135">
            <v>345000</v>
          </cell>
          <cell r="P135">
            <v>391000</v>
          </cell>
          <cell r="Q135">
            <v>345000</v>
          </cell>
          <cell r="R135">
            <v>0</v>
          </cell>
          <cell r="S135">
            <v>0</v>
          </cell>
        </row>
        <row r="136">
          <cell r="A136">
            <v>7997622</v>
          </cell>
          <cell r="B136" t="str">
            <v>Dílna Gawain</v>
          </cell>
          <cell r="C136" t="str">
            <v>sociálně terapeutické dílny</v>
          </cell>
          <cell r="D136" t="str">
            <v>Dílna Gawain</v>
          </cell>
          <cell r="E136" t="str">
            <v>ÚV</v>
          </cell>
          <cell r="F136">
            <v>5.65</v>
          </cell>
          <cell r="G136">
            <v>491112</v>
          </cell>
          <cell r="H136">
            <v>491112</v>
          </cell>
          <cell r="I136">
            <v>2774782.8000000003</v>
          </cell>
          <cell r="J136">
            <v>2434020</v>
          </cell>
          <cell r="K136">
            <v>2774782.8000000003</v>
          </cell>
          <cell r="L136">
            <v>1731000</v>
          </cell>
          <cell r="M136">
            <v>2636043.66</v>
          </cell>
          <cell r="N136">
            <v>1423000</v>
          </cell>
          <cell r="O136">
            <v>617000</v>
          </cell>
          <cell r="P136">
            <v>308000</v>
          </cell>
          <cell r="Q136">
            <v>617000</v>
          </cell>
          <cell r="R136">
            <v>0</v>
          </cell>
          <cell r="S136">
            <v>0</v>
          </cell>
        </row>
        <row r="137">
          <cell r="A137">
            <v>9270655</v>
          </cell>
          <cell r="B137" t="str">
            <v>Dílny tvořivosti, o.p.s.</v>
          </cell>
          <cell r="C137" t="str">
            <v>sociálně terapeutické dílny</v>
          </cell>
          <cell r="D137" t="str">
            <v>sociálně terapeutická dílna Dílen tvořivosti</v>
          </cell>
          <cell r="E137" t="str">
            <v>ÚV</v>
          </cell>
          <cell r="F137">
            <v>2.95</v>
          </cell>
          <cell r="G137">
            <v>491112</v>
          </cell>
          <cell r="H137">
            <v>491112</v>
          </cell>
          <cell r="I137">
            <v>1448780.4000000001</v>
          </cell>
          <cell r="J137">
            <v>1270860</v>
          </cell>
          <cell r="K137">
            <v>1448780.4000000001</v>
          </cell>
          <cell r="L137">
            <v>1193375</v>
          </cell>
          <cell r="M137">
            <v>1448780.4000000001</v>
          </cell>
          <cell r="N137">
            <v>826000</v>
          </cell>
          <cell r="O137">
            <v>190000</v>
          </cell>
          <cell r="P137">
            <v>367000</v>
          </cell>
          <cell r="Q137">
            <v>190902</v>
          </cell>
          <cell r="R137">
            <v>572880</v>
          </cell>
          <cell r="S137">
            <v>49000</v>
          </cell>
        </row>
        <row r="138">
          <cell r="A138">
            <v>2285108</v>
          </cell>
          <cell r="B138" t="str">
            <v>Dívčí katolická střední škola</v>
          </cell>
          <cell r="C138" t="str">
            <v>pečovatelská služba</v>
          </cell>
          <cell r="D138" t="str">
            <v>Křižovnická pečovatelská služba</v>
          </cell>
          <cell r="E138" t="str">
            <v>ÚV</v>
          </cell>
          <cell r="F138">
            <v>5</v>
          </cell>
          <cell r="G138">
            <v>475608</v>
          </cell>
          <cell r="H138">
            <v>475608</v>
          </cell>
          <cell r="I138">
            <v>2378040</v>
          </cell>
          <cell r="J138">
            <v>1780058.970221505</v>
          </cell>
          <cell r="K138">
            <v>2072098.970221505</v>
          </cell>
          <cell r="L138">
            <v>1481100</v>
          </cell>
          <cell r="M138">
            <v>2072098.970221505</v>
          </cell>
          <cell r="N138">
            <v>1157000</v>
          </cell>
          <cell r="O138">
            <v>431000</v>
          </cell>
          <cell r="P138">
            <v>324000</v>
          </cell>
          <cell r="Q138">
            <v>431600</v>
          </cell>
          <cell r="R138">
            <v>315414</v>
          </cell>
          <cell r="S138">
            <v>120000</v>
          </cell>
        </row>
        <row r="139">
          <cell r="A139">
            <v>1068030</v>
          </cell>
          <cell r="B139" t="str">
            <v>DOM - Dům otevřených možností, o.p.s.</v>
          </cell>
          <cell r="C139" t="str">
            <v>sociální rehabilitace</v>
          </cell>
          <cell r="D139" t="str">
            <v>DOMJOB</v>
          </cell>
          <cell r="E139" t="str">
            <v>ÚV</v>
          </cell>
          <cell r="F139">
            <v>2.8</v>
          </cell>
          <cell r="G139">
            <v>521550</v>
          </cell>
          <cell r="H139">
            <v>521550</v>
          </cell>
          <cell r="I139">
            <v>1460340</v>
          </cell>
          <cell r="J139">
            <v>1281000</v>
          </cell>
          <cell r="K139">
            <v>1460340</v>
          </cell>
          <cell r="L139">
            <v>990000</v>
          </cell>
          <cell r="M139">
            <v>1460340</v>
          </cell>
          <cell r="N139">
            <v>832000</v>
          </cell>
          <cell r="O139">
            <v>290000</v>
          </cell>
          <cell r="P139">
            <v>158000</v>
          </cell>
          <cell r="Q139">
            <v>290000</v>
          </cell>
          <cell r="R139">
            <v>0</v>
          </cell>
          <cell r="S139">
            <v>0</v>
          </cell>
        </row>
        <row r="140">
          <cell r="A140">
            <v>7591273</v>
          </cell>
          <cell r="B140" t="str">
            <v>DOM - Dům otevřených možností, o.p.s.</v>
          </cell>
          <cell r="C140" t="str">
            <v>domy na půl cesty</v>
          </cell>
          <cell r="D140" t="str">
            <v>DOM 8 Dům na půl cesty</v>
          </cell>
          <cell r="E140" t="str">
            <v>L</v>
          </cell>
          <cell r="F140">
            <v>11</v>
          </cell>
          <cell r="G140">
            <v>310878</v>
          </cell>
          <cell r="H140">
            <v>310878</v>
          </cell>
          <cell r="I140">
            <v>3419658</v>
          </cell>
          <cell r="J140">
            <v>2999700</v>
          </cell>
          <cell r="K140">
            <v>3419658</v>
          </cell>
          <cell r="L140">
            <v>2320000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700000</v>
          </cell>
          <cell r="R140">
            <v>0</v>
          </cell>
          <cell r="S140">
            <v>0</v>
          </cell>
        </row>
        <row r="141">
          <cell r="A141">
            <v>7923241</v>
          </cell>
          <cell r="B141" t="str">
            <v>DOM - Dům otevřených možností, o.p.s.</v>
          </cell>
          <cell r="C141" t="str">
            <v>odborné sociální poradenství</v>
          </cell>
          <cell r="D141" t="str">
            <v>DOM TYKADLO</v>
          </cell>
          <cell r="E141" t="str">
            <v>ÚV</v>
          </cell>
          <cell r="F141">
            <v>0.6</v>
          </cell>
          <cell r="G141">
            <v>522690</v>
          </cell>
          <cell r="H141">
            <v>522690</v>
          </cell>
          <cell r="I141">
            <v>313614</v>
          </cell>
          <cell r="J141">
            <v>275100</v>
          </cell>
          <cell r="K141">
            <v>313614</v>
          </cell>
          <cell r="L141">
            <v>225000</v>
          </cell>
          <cell r="M141">
            <v>297933.3</v>
          </cell>
          <cell r="N141">
            <v>160000</v>
          </cell>
          <cell r="O141">
            <v>75000</v>
          </cell>
          <cell r="P141">
            <v>62000</v>
          </cell>
          <cell r="Q141">
            <v>75000</v>
          </cell>
          <cell r="R141">
            <v>0</v>
          </cell>
          <cell r="S141">
            <v>0</v>
          </cell>
        </row>
        <row r="142">
          <cell r="A142">
            <v>8149284</v>
          </cell>
          <cell r="B142" t="str">
            <v>DOM - Dům otevřených možností, o.p.s.</v>
          </cell>
          <cell r="C142" t="str">
            <v>domy na půl cesty</v>
          </cell>
          <cell r="D142" t="str">
            <v>DPC BYDLO</v>
          </cell>
          <cell r="E142" t="str">
            <v>L</v>
          </cell>
          <cell r="F142">
            <v>6</v>
          </cell>
          <cell r="G142">
            <v>310878</v>
          </cell>
          <cell r="H142">
            <v>310878</v>
          </cell>
          <cell r="I142">
            <v>1865268</v>
          </cell>
          <cell r="J142">
            <v>1636200</v>
          </cell>
          <cell r="K142">
            <v>1865268</v>
          </cell>
          <cell r="L142">
            <v>910000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270000</v>
          </cell>
          <cell r="R142">
            <v>0</v>
          </cell>
          <cell r="S142">
            <v>0</v>
          </cell>
        </row>
        <row r="143">
          <cell r="A143">
            <v>1941603</v>
          </cell>
          <cell r="B143" t="str">
            <v>Domov Maxov</v>
          </cell>
          <cell r="C143" t="str">
            <v>chráněné bydlení</v>
          </cell>
          <cell r="D143" t="str">
            <v>Chráněné bydlení</v>
          </cell>
          <cell r="E143" t="str">
            <v>L</v>
          </cell>
          <cell r="F143">
            <v>12</v>
          </cell>
          <cell r="G143">
            <v>342000</v>
          </cell>
          <cell r="H143">
            <v>342000</v>
          </cell>
          <cell r="I143">
            <v>4104000</v>
          </cell>
          <cell r="J143">
            <v>3024000</v>
          </cell>
          <cell r="K143">
            <v>3528000</v>
          </cell>
          <cell r="L143">
            <v>1340000</v>
          </cell>
          <cell r="M143">
            <v>2042000</v>
          </cell>
          <cell r="N143">
            <v>1340000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</row>
        <row r="144">
          <cell r="A144">
            <v>3196616</v>
          </cell>
          <cell r="B144" t="str">
            <v>Domov Maxov</v>
          </cell>
          <cell r="C144" t="str">
            <v>domovy pro osoby se zdravotním postižením</v>
          </cell>
          <cell r="D144" t="str">
            <v>Domov pro osoby se zdravotním postižením</v>
          </cell>
          <cell r="E144" t="str">
            <v>L</v>
          </cell>
          <cell r="F144">
            <v>50</v>
          </cell>
          <cell r="G144">
            <v>473556</v>
          </cell>
          <cell r="H144">
            <v>615622.80000000005</v>
          </cell>
          <cell r="I144">
            <v>30781140.000000004</v>
          </cell>
          <cell r="J144">
            <v>17797000</v>
          </cell>
          <cell r="K144">
            <v>21577140.000000004</v>
          </cell>
          <cell r="L144">
            <v>6968000</v>
          </cell>
          <cell r="M144">
            <v>8240940.0000000037</v>
          </cell>
          <cell r="N144">
            <v>4460000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</row>
        <row r="145">
          <cell r="A145">
            <v>3745375</v>
          </cell>
          <cell r="B145" t="str">
            <v>Domov Maxov</v>
          </cell>
          <cell r="C145" t="str">
            <v>sociálně terapeutické dílny</v>
          </cell>
          <cell r="D145" t="str">
            <v>Sociálně terapeutické dílny</v>
          </cell>
          <cell r="E145" t="str">
            <v>ÚV</v>
          </cell>
          <cell r="F145">
            <v>9.4</v>
          </cell>
          <cell r="G145">
            <v>491112</v>
          </cell>
          <cell r="H145">
            <v>491112</v>
          </cell>
          <cell r="I145">
            <v>4616452.8</v>
          </cell>
          <cell r="J145">
            <v>3403320</v>
          </cell>
          <cell r="K145">
            <v>4616452.8</v>
          </cell>
          <cell r="L145">
            <v>1200000</v>
          </cell>
          <cell r="M145">
            <v>2311150.16</v>
          </cell>
          <cell r="N145">
            <v>988000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</row>
        <row r="146">
          <cell r="A146">
            <v>5576769</v>
          </cell>
          <cell r="B146" t="str">
            <v>Domov Maxov</v>
          </cell>
          <cell r="C146" t="str">
            <v>domovy se zvláštním režimem</v>
          </cell>
          <cell r="D146" t="str">
            <v>Domov se zvláštním režimem</v>
          </cell>
          <cell r="E146" t="str">
            <v>L</v>
          </cell>
          <cell r="F146">
            <v>8</v>
          </cell>
          <cell r="G146">
            <v>473556</v>
          </cell>
          <cell r="H146">
            <v>615622.80000000005</v>
          </cell>
          <cell r="I146">
            <v>4924982.4000000004</v>
          </cell>
          <cell r="J146">
            <v>2784160</v>
          </cell>
          <cell r="K146">
            <v>3388982.4000000004</v>
          </cell>
          <cell r="L146">
            <v>938000</v>
          </cell>
          <cell r="M146">
            <v>663382.40000000037</v>
          </cell>
          <cell r="N146">
            <v>58000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</row>
        <row r="147">
          <cell r="A147">
            <v>2833408</v>
          </cell>
          <cell r="B147" t="str">
            <v>Domov pro osoby se zdravotním postižením Kytlice</v>
          </cell>
          <cell r="C147" t="str">
            <v>domovy pro osoby se zdravotním postižením</v>
          </cell>
          <cell r="D147" t="str">
            <v>domov pro osoby se zdravotním postižením</v>
          </cell>
          <cell r="E147" t="str">
            <v>L</v>
          </cell>
          <cell r="F147">
            <v>55</v>
          </cell>
          <cell r="G147">
            <v>473556</v>
          </cell>
          <cell r="H147">
            <v>520911.6</v>
          </cell>
          <cell r="I147">
            <v>28650138</v>
          </cell>
          <cell r="J147">
            <v>15386760</v>
          </cell>
          <cell r="K147">
            <v>19362138</v>
          </cell>
          <cell r="L147">
            <v>6500000</v>
          </cell>
          <cell r="M147">
            <v>8972938</v>
          </cell>
          <cell r="N147">
            <v>4997000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</row>
        <row r="148">
          <cell r="A148">
            <v>6837343</v>
          </cell>
          <cell r="B148" t="str">
            <v>Domov pro osoby se zdravotním postižením Kytlice</v>
          </cell>
          <cell r="C148" t="str">
            <v>domovy pro seniory</v>
          </cell>
          <cell r="D148" t="str">
            <v>domov pro seniory</v>
          </cell>
          <cell r="E148" t="str">
            <v>L</v>
          </cell>
          <cell r="F148">
            <v>4</v>
          </cell>
          <cell r="G148">
            <v>421002</v>
          </cell>
          <cell r="H148">
            <v>463102.2</v>
          </cell>
          <cell r="I148">
            <v>1852408.8</v>
          </cell>
          <cell r="J148">
            <v>928920</v>
          </cell>
          <cell r="K148">
            <v>1156408.8</v>
          </cell>
          <cell r="L148">
            <v>400000</v>
          </cell>
          <cell r="M148">
            <v>386768.80000000005</v>
          </cell>
          <cell r="N148">
            <v>159000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</row>
        <row r="149">
          <cell r="A149">
            <v>2686088</v>
          </cell>
          <cell r="B149" t="str">
            <v>Domov pro osoby se zdravotním postižením Leontýn</v>
          </cell>
          <cell r="C149" t="str">
            <v>domovy pro osoby se zdravotním postižením</v>
          </cell>
          <cell r="D149" t="str">
            <v>Domov pro osoby se zdravotním postižením Leontýn</v>
          </cell>
          <cell r="E149" t="str">
            <v>L</v>
          </cell>
          <cell r="F149">
            <v>79</v>
          </cell>
          <cell r="G149">
            <v>473556</v>
          </cell>
          <cell r="H149">
            <v>544589.4</v>
          </cell>
          <cell r="I149">
            <v>43022562.600000001</v>
          </cell>
          <cell r="J149">
            <v>22931090</v>
          </cell>
          <cell r="K149">
            <v>28214562.600000001</v>
          </cell>
          <cell r="L149">
            <v>2499804</v>
          </cell>
          <cell r="M149">
            <v>13087762.600000001</v>
          </cell>
          <cell r="N149">
            <v>2499000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</row>
        <row r="150">
          <cell r="A150">
            <v>3023866</v>
          </cell>
          <cell r="B150" t="str">
            <v>Domov pro osoby se zdravotním postižením Leontýn</v>
          </cell>
          <cell r="C150" t="str">
            <v>domovy se zvláštním režimem</v>
          </cell>
          <cell r="D150" t="str">
            <v>Domov pro osoby se zvláštním režimem Leontýn</v>
          </cell>
          <cell r="E150" t="str">
            <v>L</v>
          </cell>
          <cell r="F150">
            <v>5</v>
          </cell>
          <cell r="G150">
            <v>473556</v>
          </cell>
          <cell r="H150">
            <v>615622.80000000005</v>
          </cell>
          <cell r="I150">
            <v>3078114</v>
          </cell>
          <cell r="J150">
            <v>1740100</v>
          </cell>
          <cell r="K150">
            <v>2118114</v>
          </cell>
          <cell r="L150">
            <v>249975</v>
          </cell>
          <cell r="M150">
            <v>407434</v>
          </cell>
          <cell r="N150">
            <v>29000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</row>
        <row r="151">
          <cell r="A151">
            <v>6111111</v>
          </cell>
          <cell r="B151" t="str">
            <v>Domov pro osoby se zdravotním postižením Lochovice</v>
          </cell>
          <cell r="C151" t="str">
            <v>týdenní stacionáře</v>
          </cell>
          <cell r="D151" t="str">
            <v>týdenní stacionáře</v>
          </cell>
          <cell r="E151" t="str">
            <v>L</v>
          </cell>
          <cell r="F151">
            <v>9</v>
          </cell>
          <cell r="G151">
            <v>421002</v>
          </cell>
          <cell r="H151">
            <v>463102.2</v>
          </cell>
          <cell r="I151">
            <v>4167919.8000000003</v>
          </cell>
          <cell r="J151">
            <v>2577840</v>
          </cell>
          <cell r="K151">
            <v>3495919.8000000003</v>
          </cell>
          <cell r="L151">
            <v>1021000</v>
          </cell>
          <cell r="M151">
            <v>2355919.8000000003</v>
          </cell>
          <cell r="N151">
            <v>1021000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</row>
        <row r="152">
          <cell r="A152">
            <v>9398029</v>
          </cell>
          <cell r="B152" t="str">
            <v>Domov pro osoby se zdravotním postižením Lochovice</v>
          </cell>
          <cell r="C152" t="str">
            <v>domovy pro osoby se zdravotním postižením</v>
          </cell>
          <cell r="D152" t="str">
            <v>Domov pro osoby se zdravotním postižením</v>
          </cell>
          <cell r="E152" t="str">
            <v>L</v>
          </cell>
          <cell r="F152">
            <v>47</v>
          </cell>
          <cell r="G152">
            <v>473556</v>
          </cell>
          <cell r="H152">
            <v>473556</v>
          </cell>
          <cell r="I152">
            <v>22257132</v>
          </cell>
          <cell r="J152">
            <v>11219800</v>
          </cell>
          <cell r="K152">
            <v>13953132</v>
          </cell>
          <cell r="L152">
            <v>2516000</v>
          </cell>
          <cell r="M152">
            <v>6046932</v>
          </cell>
          <cell r="N152">
            <v>2516000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</row>
        <row r="153">
          <cell r="A153">
            <v>1610260</v>
          </cell>
          <cell r="B153" t="str">
            <v>Domov pro osoby se zdravotním postižením Rudné u Nejdku, příspěvková organizace</v>
          </cell>
          <cell r="C153" t="str">
            <v>domovy pro osoby se zdravotním postižením</v>
          </cell>
          <cell r="D153" t="str">
            <v>Domov pro osoby se zdravotním postižením Rudné u Nejdku</v>
          </cell>
          <cell r="E153" t="str">
            <v>L</v>
          </cell>
          <cell r="F153">
            <v>74</v>
          </cell>
          <cell r="G153">
            <v>473556</v>
          </cell>
          <cell r="H153">
            <v>520911.6</v>
          </cell>
          <cell r="I153">
            <v>38547458.399999999</v>
          </cell>
          <cell r="J153">
            <v>20433560</v>
          </cell>
          <cell r="K153">
            <v>25167458.399999999</v>
          </cell>
          <cell r="L153">
            <v>7000000</v>
          </cell>
          <cell r="M153">
            <v>9951458.3999999985</v>
          </cell>
          <cell r="N153">
            <v>5217000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</row>
        <row r="154">
          <cell r="A154">
            <v>7985683</v>
          </cell>
          <cell r="B154" t="str">
            <v>Domov pro osoby se zdravotním postižením Sulická</v>
          </cell>
          <cell r="C154" t="str">
            <v>domovy pro osoby se zdravotním postižením</v>
          </cell>
          <cell r="D154" t="str">
            <v>Domov pro osoby se zdravotním postižením Sulická</v>
          </cell>
          <cell r="E154" t="str">
            <v>L</v>
          </cell>
          <cell r="F154">
            <v>151</v>
          </cell>
          <cell r="G154">
            <v>473556</v>
          </cell>
          <cell r="H154">
            <v>520911.6</v>
          </cell>
          <cell r="I154">
            <v>78657651.599999994</v>
          </cell>
          <cell r="J154">
            <v>41697940</v>
          </cell>
          <cell r="K154">
            <v>51357651.599999994</v>
          </cell>
          <cell r="L154">
            <v>12650000</v>
          </cell>
          <cell r="M154">
            <v>19722451.599999994</v>
          </cell>
          <cell r="N154">
            <v>10062000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</row>
        <row r="155">
          <cell r="A155">
            <v>2754189</v>
          </cell>
          <cell r="B155" t="str">
            <v>Domov pro seniory Ďáblice</v>
          </cell>
          <cell r="C155" t="str">
            <v>domovy se zvláštním režimem</v>
          </cell>
          <cell r="D155" t="str">
            <v>Domov pro seniory Ďáblice - Domov Modřínová</v>
          </cell>
          <cell r="E155" t="str">
            <v>L</v>
          </cell>
          <cell r="F155">
            <v>15</v>
          </cell>
          <cell r="G155">
            <v>473556</v>
          </cell>
          <cell r="H155">
            <v>591945</v>
          </cell>
          <cell r="I155">
            <v>8879175</v>
          </cell>
          <cell r="J155">
            <v>5088750</v>
          </cell>
          <cell r="K155">
            <v>6179175</v>
          </cell>
          <cell r="L155">
            <v>3000000</v>
          </cell>
          <cell r="M155">
            <v>1898375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</row>
        <row r="156">
          <cell r="A156">
            <v>5694323</v>
          </cell>
          <cell r="B156" t="str">
            <v>Domov pro seniory Ďáblice</v>
          </cell>
          <cell r="C156" t="str">
            <v>domovy pro seniory</v>
          </cell>
          <cell r="D156" t="str">
            <v>Domov pro seniory Ďáblice</v>
          </cell>
          <cell r="E156" t="str">
            <v>L</v>
          </cell>
          <cell r="F156">
            <v>172</v>
          </cell>
          <cell r="G156">
            <v>421002</v>
          </cell>
          <cell r="H156">
            <v>425212.02</v>
          </cell>
          <cell r="I156">
            <v>73136467.439999998</v>
          </cell>
          <cell r="J156">
            <v>35738796</v>
          </cell>
          <cell r="K156">
            <v>44720467.439999998</v>
          </cell>
          <cell r="L156">
            <v>10000000</v>
          </cell>
          <cell r="M156">
            <v>15690044.067999996</v>
          </cell>
          <cell r="N156">
            <v>9078000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</row>
        <row r="157">
          <cell r="A157">
            <v>1034718</v>
          </cell>
          <cell r="B157" t="str">
            <v>Domov pro seniory Dobřichovice</v>
          </cell>
          <cell r="C157" t="str">
            <v>domovy pro seniory</v>
          </cell>
          <cell r="D157" t="str">
            <v>Domov pro seniory</v>
          </cell>
          <cell r="E157" t="str">
            <v>L</v>
          </cell>
          <cell r="F157">
            <v>56</v>
          </cell>
          <cell r="G157">
            <v>421002</v>
          </cell>
          <cell r="H157">
            <v>463102.2</v>
          </cell>
          <cell r="I157">
            <v>25933723.199999999</v>
          </cell>
          <cell r="J157">
            <v>12932880</v>
          </cell>
          <cell r="K157">
            <v>16117723.199999999</v>
          </cell>
          <cell r="L157">
            <v>1904000</v>
          </cell>
          <cell r="M157">
            <v>6254117.0399999991</v>
          </cell>
          <cell r="N157">
            <v>1904000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</row>
        <row r="158">
          <cell r="A158">
            <v>1563654</v>
          </cell>
          <cell r="B158" t="str">
            <v>Domov pro seniory Elišky Purkyňové</v>
          </cell>
          <cell r="C158" t="str">
            <v>domovy se zvláštním režimem</v>
          </cell>
          <cell r="D158" t="str">
            <v>Domov pro seniory Elišky Purkyňové</v>
          </cell>
          <cell r="E158" t="str">
            <v>L</v>
          </cell>
          <cell r="F158">
            <v>19</v>
          </cell>
          <cell r="G158">
            <v>473556</v>
          </cell>
          <cell r="H158">
            <v>520911.6</v>
          </cell>
          <cell r="I158">
            <v>9897320.4000000004</v>
          </cell>
          <cell r="J158">
            <v>5213860</v>
          </cell>
          <cell r="K158">
            <v>6429320.4000000004</v>
          </cell>
          <cell r="L158">
            <v>600000</v>
          </cell>
          <cell r="M158">
            <v>2947854.3800000008</v>
          </cell>
          <cell r="N158">
            <v>600000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</row>
        <row r="159">
          <cell r="A159">
            <v>2318143</v>
          </cell>
          <cell r="B159" t="str">
            <v>Domov pro seniory Elišky Purkyňové</v>
          </cell>
          <cell r="C159" t="str">
            <v>domovy pro seniory</v>
          </cell>
          <cell r="D159" t="str">
            <v>Domov pro seniory Elišky Purkyňové</v>
          </cell>
          <cell r="E159" t="str">
            <v>L</v>
          </cell>
          <cell r="F159">
            <v>273</v>
          </cell>
          <cell r="G159">
            <v>421002</v>
          </cell>
          <cell r="H159">
            <v>421002</v>
          </cell>
          <cell r="I159">
            <v>114933546</v>
          </cell>
          <cell r="J159">
            <v>54054900</v>
          </cell>
          <cell r="K159">
            <v>68169546</v>
          </cell>
          <cell r="L159">
            <v>8400000</v>
          </cell>
          <cell r="M159">
            <v>24169546</v>
          </cell>
          <cell r="N159">
            <v>8400000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</row>
        <row r="160">
          <cell r="A160">
            <v>5674949</v>
          </cell>
          <cell r="B160" t="str">
            <v>Domov pro seniory Elišky Purkyňové</v>
          </cell>
          <cell r="C160" t="str">
            <v>odlehčovací služby</v>
          </cell>
          <cell r="D160" t="str">
            <v>Domov pro seniory Elišk Purkyňové</v>
          </cell>
          <cell r="E160" t="str">
            <v>L</v>
          </cell>
          <cell r="F160">
            <v>19</v>
          </cell>
          <cell r="G160">
            <v>421002</v>
          </cell>
          <cell r="H160">
            <v>421002</v>
          </cell>
          <cell r="I160">
            <v>7999038</v>
          </cell>
          <cell r="J160">
            <v>4736700</v>
          </cell>
          <cell r="K160">
            <v>5719038</v>
          </cell>
          <cell r="L160">
            <v>1000000</v>
          </cell>
          <cell r="M160">
            <v>2193086.0999999996</v>
          </cell>
          <cell r="N160">
            <v>1000000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</row>
        <row r="161">
          <cell r="A161">
            <v>1150788</v>
          </cell>
          <cell r="B161" t="str">
            <v>Domov pro seniory Háje</v>
          </cell>
          <cell r="C161" t="str">
            <v>domovy pro seniory</v>
          </cell>
          <cell r="D161" t="str">
            <v>Domov pro seniory Háje</v>
          </cell>
          <cell r="E161" t="str">
            <v>L</v>
          </cell>
          <cell r="F161">
            <v>200</v>
          </cell>
          <cell r="G161">
            <v>421002</v>
          </cell>
          <cell r="H161">
            <v>421002</v>
          </cell>
          <cell r="I161">
            <v>84200400</v>
          </cell>
          <cell r="J161">
            <v>39492000</v>
          </cell>
          <cell r="K161">
            <v>49832400</v>
          </cell>
          <cell r="L161">
            <v>10200000</v>
          </cell>
          <cell r="M161">
            <v>20132400</v>
          </cell>
          <cell r="N161">
            <v>9792000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</row>
        <row r="162">
          <cell r="A162">
            <v>4734424</v>
          </cell>
          <cell r="B162" t="str">
            <v>Domov pro seniory Háje</v>
          </cell>
          <cell r="C162" t="str">
            <v>odlehčovací služby</v>
          </cell>
          <cell r="D162" t="str">
            <v>Odlehčovací služby</v>
          </cell>
          <cell r="E162" t="str">
            <v>L</v>
          </cell>
          <cell r="F162">
            <v>20</v>
          </cell>
          <cell r="G162">
            <v>421002</v>
          </cell>
          <cell r="H162">
            <v>421002</v>
          </cell>
          <cell r="I162">
            <v>8420040</v>
          </cell>
          <cell r="J162">
            <v>4986000</v>
          </cell>
          <cell r="K162">
            <v>6020040</v>
          </cell>
          <cell r="L162">
            <v>1500000</v>
          </cell>
          <cell r="M162">
            <v>3017848</v>
          </cell>
          <cell r="N162">
            <v>1500000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</row>
        <row r="163">
          <cell r="A163">
            <v>5790050</v>
          </cell>
          <cell r="B163" t="str">
            <v>Domov pro seniory Háje</v>
          </cell>
          <cell r="C163" t="str">
            <v>denní stacionáře</v>
          </cell>
          <cell r="D163" t="str">
            <v>Denní stacionář Parkinson</v>
          </cell>
          <cell r="E163" t="str">
            <v>ÚV</v>
          </cell>
          <cell r="F163">
            <v>4</v>
          </cell>
          <cell r="G163">
            <v>478686</v>
          </cell>
          <cell r="H163">
            <v>526554.6</v>
          </cell>
          <cell r="I163">
            <v>2106218.4</v>
          </cell>
          <cell r="J163">
            <v>1527205.2328159646</v>
          </cell>
          <cell r="K163">
            <v>1785863.6328159645</v>
          </cell>
          <cell r="L163">
            <v>750000</v>
          </cell>
          <cell r="M163">
            <v>627930.45117516629</v>
          </cell>
          <cell r="N163">
            <v>229000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</row>
        <row r="164">
          <cell r="A164">
            <v>1496299</v>
          </cell>
          <cell r="B164" t="str">
            <v>Domov pro seniory Heřmanův Městec</v>
          </cell>
          <cell r="C164" t="str">
            <v>domovy pro seniory</v>
          </cell>
          <cell r="D164" t="str">
            <v>Domov pro seniory Heřmanův Městec</v>
          </cell>
          <cell r="E164" t="str">
            <v>L</v>
          </cell>
          <cell r="F164">
            <v>78</v>
          </cell>
          <cell r="G164">
            <v>421002</v>
          </cell>
          <cell r="H164">
            <v>463102.2</v>
          </cell>
          <cell r="I164">
            <v>36121971.600000001</v>
          </cell>
          <cell r="J164">
            <v>18329940</v>
          </cell>
          <cell r="K164">
            <v>22765971.600000001</v>
          </cell>
          <cell r="L164">
            <v>2687000</v>
          </cell>
          <cell r="M164">
            <v>8490281.0200000033</v>
          </cell>
          <cell r="N164">
            <v>2687000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</row>
        <row r="165">
          <cell r="A165">
            <v>4205630</v>
          </cell>
          <cell r="B165" t="str">
            <v>Domov pro seniory Heřmanův Městec</v>
          </cell>
          <cell r="C165" t="str">
            <v>domovy se zvláštním režimem</v>
          </cell>
          <cell r="D165" t="str">
            <v>Domov pro seniory Heřmanův Městec</v>
          </cell>
          <cell r="E165" t="str">
            <v>L</v>
          </cell>
          <cell r="F165">
            <v>60</v>
          </cell>
          <cell r="G165">
            <v>473556</v>
          </cell>
          <cell r="H165">
            <v>544589.4</v>
          </cell>
          <cell r="I165">
            <v>32675364</v>
          </cell>
          <cell r="J165">
            <v>17322600</v>
          </cell>
          <cell r="K165">
            <v>21335364</v>
          </cell>
          <cell r="L165">
            <v>2696000</v>
          </cell>
          <cell r="M165">
            <v>12700924</v>
          </cell>
          <cell r="N165">
            <v>2696000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</row>
        <row r="166">
          <cell r="A166">
            <v>7316443</v>
          </cell>
          <cell r="B166" t="str">
            <v>Domov pro seniory Hortenzie</v>
          </cell>
          <cell r="C166" t="str">
            <v>domovy pro seniory</v>
          </cell>
          <cell r="D166" t="str">
            <v>Domov pro seniory Hortenzie</v>
          </cell>
          <cell r="E166" t="str">
            <v>L</v>
          </cell>
          <cell r="F166">
            <v>65</v>
          </cell>
          <cell r="G166">
            <v>421002</v>
          </cell>
          <cell r="H166">
            <v>463102.2</v>
          </cell>
          <cell r="I166">
            <v>30101643</v>
          </cell>
          <cell r="J166">
            <v>15256950</v>
          </cell>
          <cell r="K166">
            <v>18953643</v>
          </cell>
          <cell r="L166">
            <v>4250000</v>
          </cell>
          <cell r="M166">
            <v>4998930.4500000011</v>
          </cell>
          <cell r="N166">
            <v>724000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</row>
        <row r="167">
          <cell r="A167">
            <v>5491825</v>
          </cell>
          <cell r="B167" t="str">
            <v>Domov pro seniory Chodov</v>
          </cell>
          <cell r="C167" t="str">
            <v>domovy pro seniory</v>
          </cell>
          <cell r="D167" t="str">
            <v>Domov pro seniory Chodov</v>
          </cell>
          <cell r="E167" t="str">
            <v>L</v>
          </cell>
          <cell r="F167">
            <v>260</v>
          </cell>
          <cell r="G167">
            <v>421002</v>
          </cell>
          <cell r="H167">
            <v>421002</v>
          </cell>
          <cell r="I167">
            <v>109460520</v>
          </cell>
          <cell r="J167">
            <v>51678000</v>
          </cell>
          <cell r="K167">
            <v>65120520</v>
          </cell>
          <cell r="L167">
            <v>9800000</v>
          </cell>
          <cell r="M167">
            <v>27075840</v>
          </cell>
          <cell r="N167">
            <v>9800000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</row>
        <row r="168">
          <cell r="A168">
            <v>5106420</v>
          </cell>
          <cell r="B168" t="str">
            <v>Domov pro seniory Kobylisy</v>
          </cell>
          <cell r="C168" t="str">
            <v>domovy se zvláštním režimem</v>
          </cell>
          <cell r="D168" t="str">
            <v>domov se zvláštním režimem</v>
          </cell>
          <cell r="E168" t="str">
            <v>L</v>
          </cell>
          <cell r="F168">
            <v>119</v>
          </cell>
          <cell r="G168">
            <v>473556</v>
          </cell>
          <cell r="H168">
            <v>473556</v>
          </cell>
          <cell r="I168">
            <v>56353164</v>
          </cell>
          <cell r="J168">
            <v>28564600</v>
          </cell>
          <cell r="K168">
            <v>35485164</v>
          </cell>
          <cell r="L168">
            <v>6240000</v>
          </cell>
          <cell r="M168">
            <v>14971470</v>
          </cell>
          <cell r="N168">
            <v>6240000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</row>
        <row r="169">
          <cell r="A169">
            <v>5137635</v>
          </cell>
          <cell r="B169" t="str">
            <v>Domov pro seniory Kobylisy</v>
          </cell>
          <cell r="C169" t="str">
            <v>domovy pro seniory</v>
          </cell>
          <cell r="D169" t="str">
            <v>domov pro seniory</v>
          </cell>
          <cell r="E169" t="str">
            <v>L</v>
          </cell>
          <cell r="F169">
            <v>92</v>
          </cell>
          <cell r="G169">
            <v>421002</v>
          </cell>
          <cell r="H169">
            <v>421002</v>
          </cell>
          <cell r="I169">
            <v>38732184</v>
          </cell>
          <cell r="J169">
            <v>18903600</v>
          </cell>
          <cell r="K169">
            <v>23660184</v>
          </cell>
          <cell r="L169">
            <v>3560000</v>
          </cell>
          <cell r="M169">
            <v>9932184</v>
          </cell>
          <cell r="N169">
            <v>3560000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</row>
        <row r="170">
          <cell r="A170">
            <v>6755519</v>
          </cell>
          <cell r="B170" t="str">
            <v>Domov pro seniory Krč</v>
          </cell>
          <cell r="C170" t="str">
            <v>domovy pro seniory</v>
          </cell>
          <cell r="D170" t="str">
            <v>pobytová služba</v>
          </cell>
          <cell r="E170" t="str">
            <v>L</v>
          </cell>
          <cell r="F170">
            <v>152</v>
          </cell>
          <cell r="G170">
            <v>421002</v>
          </cell>
          <cell r="H170">
            <v>421002</v>
          </cell>
          <cell r="I170">
            <v>63992304</v>
          </cell>
          <cell r="J170">
            <v>29685600</v>
          </cell>
          <cell r="K170">
            <v>37544304</v>
          </cell>
          <cell r="L170">
            <v>3800000</v>
          </cell>
          <cell r="M170">
            <v>14078704</v>
          </cell>
          <cell r="N170">
            <v>3800000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</row>
        <row r="171">
          <cell r="A171">
            <v>3705368</v>
          </cell>
          <cell r="B171" t="str">
            <v>Domov pro seniory Malešice</v>
          </cell>
          <cell r="C171" t="str">
            <v>domovy pro seniory</v>
          </cell>
          <cell r="D171" t="str">
            <v>Domov pro seniory Malešice</v>
          </cell>
          <cell r="E171" t="str">
            <v>L</v>
          </cell>
          <cell r="F171">
            <v>218</v>
          </cell>
          <cell r="G171">
            <v>421002</v>
          </cell>
          <cell r="H171">
            <v>421002</v>
          </cell>
          <cell r="I171">
            <v>91778436</v>
          </cell>
          <cell r="J171">
            <v>44483400</v>
          </cell>
          <cell r="K171">
            <v>55754436</v>
          </cell>
          <cell r="L171">
            <v>7400000</v>
          </cell>
          <cell r="M171">
            <v>27528156</v>
          </cell>
          <cell r="N171">
            <v>7400000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</row>
        <row r="172">
          <cell r="A172">
            <v>6393259</v>
          </cell>
          <cell r="B172" t="str">
            <v>Domov pro seniory Malešice</v>
          </cell>
          <cell r="C172" t="str">
            <v>domovy se zvláštním režimem</v>
          </cell>
          <cell r="D172" t="str">
            <v>Domov pro seniory Malešice</v>
          </cell>
          <cell r="E172" t="str">
            <v>L</v>
          </cell>
          <cell r="F172">
            <v>30</v>
          </cell>
          <cell r="G172">
            <v>473556</v>
          </cell>
          <cell r="H172">
            <v>520911.6</v>
          </cell>
          <cell r="I172">
            <v>15627348</v>
          </cell>
          <cell r="J172">
            <v>8452200</v>
          </cell>
          <cell r="K172">
            <v>10371348</v>
          </cell>
          <cell r="L172">
            <v>2400000</v>
          </cell>
          <cell r="M172">
            <v>4663980.5999999996</v>
          </cell>
          <cell r="N172">
            <v>2400000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</row>
        <row r="173">
          <cell r="A173">
            <v>4521132</v>
          </cell>
          <cell r="B173" t="str">
            <v>Domov pro seniory Nová slunečnice</v>
          </cell>
          <cell r="C173" t="str">
            <v>domovy pro seniory</v>
          </cell>
          <cell r="D173" t="str">
            <v>Domov pro seniory Nová slunečnice</v>
          </cell>
          <cell r="E173" t="str">
            <v>L</v>
          </cell>
          <cell r="F173">
            <v>258</v>
          </cell>
          <cell r="G173">
            <v>421002</v>
          </cell>
          <cell r="H173">
            <v>421002</v>
          </cell>
          <cell r="I173">
            <v>108618516</v>
          </cell>
          <cell r="J173">
            <v>52871400</v>
          </cell>
          <cell r="K173">
            <v>66210516</v>
          </cell>
          <cell r="L173">
            <v>14000000</v>
          </cell>
          <cell r="M173">
            <v>24975190.200000003</v>
          </cell>
          <cell r="N173">
            <v>9659000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</row>
        <row r="174">
          <cell r="A174">
            <v>6797737</v>
          </cell>
          <cell r="B174" t="str">
            <v>Domov pro seniory Pyšely</v>
          </cell>
          <cell r="C174" t="str">
            <v>domovy pro seniory</v>
          </cell>
          <cell r="D174" t="str">
            <v>Domov pro seniory Pyšely</v>
          </cell>
          <cell r="E174" t="str">
            <v>L</v>
          </cell>
          <cell r="F174">
            <v>60</v>
          </cell>
          <cell r="G174">
            <v>421002</v>
          </cell>
          <cell r="H174">
            <v>421002</v>
          </cell>
          <cell r="I174">
            <v>25260120</v>
          </cell>
          <cell r="J174">
            <v>11898000</v>
          </cell>
          <cell r="K174">
            <v>15000120</v>
          </cell>
          <cell r="L174">
            <v>2000000</v>
          </cell>
          <cell r="M174">
            <v>4946114</v>
          </cell>
          <cell r="N174">
            <v>1404000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</row>
        <row r="175">
          <cell r="A175">
            <v>6664660</v>
          </cell>
          <cell r="B175" t="str">
            <v>Domov pro seniory Zahradní Město</v>
          </cell>
          <cell r="C175" t="str">
            <v>domovy se zvláštním režimem</v>
          </cell>
          <cell r="D175" t="str">
            <v>domovy se zvláštním režimem</v>
          </cell>
          <cell r="E175" t="str">
            <v>L</v>
          </cell>
          <cell r="F175">
            <v>146</v>
          </cell>
          <cell r="G175">
            <v>473556</v>
          </cell>
          <cell r="H175">
            <v>497233.8</v>
          </cell>
          <cell r="I175">
            <v>72596134.799999997</v>
          </cell>
          <cell r="J175">
            <v>34362270</v>
          </cell>
          <cell r="K175">
            <v>49820134.799999997</v>
          </cell>
          <cell r="L175">
            <v>12000000</v>
          </cell>
          <cell r="M175">
            <v>20562583.199999996</v>
          </cell>
          <cell r="N175">
            <v>5104000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</row>
        <row r="176">
          <cell r="A176">
            <v>9596823</v>
          </cell>
          <cell r="B176" t="str">
            <v>Domov pro seniory Zahradní Město</v>
          </cell>
          <cell r="C176" t="str">
            <v>domovy pro seniory</v>
          </cell>
          <cell r="D176" t="str">
            <v>domovy pro seniory</v>
          </cell>
          <cell r="E176" t="str">
            <v>L</v>
          </cell>
          <cell r="F176">
            <v>85</v>
          </cell>
          <cell r="G176">
            <v>421002</v>
          </cell>
          <cell r="H176">
            <v>463102.2</v>
          </cell>
          <cell r="I176">
            <v>39363687</v>
          </cell>
          <cell r="J176">
            <v>19901550</v>
          </cell>
          <cell r="K176">
            <v>24735687</v>
          </cell>
          <cell r="L176">
            <v>7000000</v>
          </cell>
          <cell r="M176">
            <v>7599405.8000000007</v>
          </cell>
          <cell r="N176">
            <v>2765000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</row>
        <row r="177">
          <cell r="A177">
            <v>5220610</v>
          </cell>
          <cell r="B177" t="str">
            <v>Domov se zvláštním režimem Krásná Lípa</v>
          </cell>
          <cell r="C177" t="str">
            <v>domovy se zvláštním režimem</v>
          </cell>
          <cell r="D177" t="str">
            <v>Domov se zvláštním režimem Krásná Lípa</v>
          </cell>
          <cell r="E177" t="str">
            <v>L</v>
          </cell>
          <cell r="F177">
            <v>135</v>
          </cell>
          <cell r="G177">
            <v>473556</v>
          </cell>
          <cell r="H177">
            <v>520911.6</v>
          </cell>
          <cell r="I177">
            <v>70323066</v>
          </cell>
          <cell r="J177">
            <v>38538900</v>
          </cell>
          <cell r="K177">
            <v>47175066</v>
          </cell>
          <cell r="L177">
            <v>19703275</v>
          </cell>
          <cell r="M177">
            <v>24493946</v>
          </cell>
          <cell r="N177">
            <v>15857000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</row>
        <row r="178">
          <cell r="A178">
            <v>7455379</v>
          </cell>
          <cell r="B178" t="str">
            <v>Domov se zvláštním režimem Terezín</v>
          </cell>
          <cell r="C178" t="str">
            <v>domovy se zvláštním režimem</v>
          </cell>
          <cell r="D178" t="str">
            <v>Domov se zvláštním režimem</v>
          </cell>
          <cell r="E178" t="str">
            <v>L</v>
          </cell>
          <cell r="F178">
            <v>269</v>
          </cell>
          <cell r="G178">
            <v>473556</v>
          </cell>
          <cell r="H178">
            <v>473556</v>
          </cell>
          <cell r="I178">
            <v>127386564</v>
          </cell>
          <cell r="J178">
            <v>66574600</v>
          </cell>
          <cell r="K178">
            <v>82218564</v>
          </cell>
          <cell r="L178">
            <v>16000000</v>
          </cell>
          <cell r="M178">
            <v>42837592</v>
          </cell>
          <cell r="N178">
            <v>16000000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</row>
        <row r="179">
          <cell r="A179">
            <v>6816677</v>
          </cell>
          <cell r="B179" t="str">
            <v>Domov Sedlec SPMP o.p.s.</v>
          </cell>
          <cell r="C179" t="str">
            <v>chráněné bydlení</v>
          </cell>
          <cell r="D179" t="str">
            <v>Domov Sedlec SPMP o.p.s. - chráněné bydlení</v>
          </cell>
          <cell r="E179" t="str">
            <v>L</v>
          </cell>
          <cell r="F179">
            <v>14</v>
          </cell>
          <cell r="G179">
            <v>342000</v>
          </cell>
          <cell r="H179">
            <v>342000</v>
          </cell>
          <cell r="I179">
            <v>4788000</v>
          </cell>
          <cell r="J179">
            <v>3528000</v>
          </cell>
          <cell r="K179">
            <v>4116000</v>
          </cell>
          <cell r="L179">
            <v>1459500</v>
          </cell>
          <cell r="M179">
            <v>3910200</v>
          </cell>
          <cell r="N179">
            <v>1459000</v>
          </cell>
          <cell r="O179">
            <v>420000</v>
          </cell>
          <cell r="P179">
            <v>0</v>
          </cell>
          <cell r="Q179">
            <v>420000</v>
          </cell>
          <cell r="R179">
            <v>0</v>
          </cell>
          <cell r="S179">
            <v>0</v>
          </cell>
        </row>
        <row r="180">
          <cell r="A180">
            <v>6856235</v>
          </cell>
          <cell r="B180" t="str">
            <v>Domov Sedlec SPMP o.p.s.</v>
          </cell>
          <cell r="C180" t="str">
            <v>denní stacionáře</v>
          </cell>
          <cell r="D180" t="str">
            <v>Domov Sedlec SPMP o.p.s. - denní stacionář</v>
          </cell>
          <cell r="E180" t="str">
            <v>ÚV</v>
          </cell>
          <cell r="F180">
            <v>6.8</v>
          </cell>
          <cell r="G180">
            <v>478686</v>
          </cell>
          <cell r="H180">
            <v>478686</v>
          </cell>
          <cell r="I180">
            <v>3255064.8</v>
          </cell>
          <cell r="J180">
            <v>2510190.3676578291</v>
          </cell>
          <cell r="K180">
            <v>2909935.1676578289</v>
          </cell>
          <cell r="L180">
            <v>2131000</v>
          </cell>
          <cell r="M180">
            <v>2909935.1676578289</v>
          </cell>
          <cell r="N180">
            <v>1631000</v>
          </cell>
          <cell r="O180">
            <v>490000</v>
          </cell>
          <cell r="P180">
            <v>500000</v>
          </cell>
          <cell r="Q180">
            <v>490000</v>
          </cell>
          <cell r="R180">
            <v>0</v>
          </cell>
          <cell r="S180">
            <v>0</v>
          </cell>
        </row>
        <row r="181">
          <cell r="A181">
            <v>3723605</v>
          </cell>
          <cell r="B181" t="str">
            <v>Domov seniorů Vysočany s.r.o.</v>
          </cell>
          <cell r="C181" t="str">
            <v>domovy se zvláštním režimem</v>
          </cell>
          <cell r="D181" t="str">
            <v>Domov seniorů Vysočany s.r.o.</v>
          </cell>
          <cell r="E181" t="str">
            <v>L</v>
          </cell>
          <cell r="F181">
            <v>0</v>
          </cell>
          <cell r="G181">
            <v>473556</v>
          </cell>
          <cell r="H181">
            <v>520911.6</v>
          </cell>
          <cell r="I181">
            <v>0</v>
          </cell>
          <cell r="J181">
            <v>0</v>
          </cell>
          <cell r="K181">
            <v>0</v>
          </cell>
          <cell r="L181">
            <v>2630000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</row>
        <row r="182">
          <cell r="A182">
            <v>7366943</v>
          </cell>
          <cell r="B182" t="str">
            <v>Domov seniorů Vysočany s.r.o.</v>
          </cell>
          <cell r="C182" t="str">
            <v>domovy pro seniory</v>
          </cell>
          <cell r="D182" t="str">
            <v>Domov seniorů Vysočany s.r.o.</v>
          </cell>
          <cell r="E182" t="str">
            <v>L</v>
          </cell>
          <cell r="F182">
            <v>0</v>
          </cell>
          <cell r="G182">
            <v>421002</v>
          </cell>
          <cell r="H182">
            <v>421002</v>
          </cell>
          <cell r="I182">
            <v>0</v>
          </cell>
          <cell r="J182">
            <v>0</v>
          </cell>
          <cell r="K182">
            <v>0</v>
          </cell>
          <cell r="L182">
            <v>698000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</row>
        <row r="183">
          <cell r="A183">
            <v>3089460</v>
          </cell>
          <cell r="B183" t="str">
            <v>Domov sociálních služeb Vlašská</v>
          </cell>
          <cell r="C183" t="str">
            <v>centra denních služeb</v>
          </cell>
          <cell r="D183" t="str">
            <v>centrum denních služeb</v>
          </cell>
          <cell r="E183" t="str">
            <v>ÚV</v>
          </cell>
          <cell r="F183">
            <v>16.600000000000001</v>
          </cell>
          <cell r="G183">
            <v>484500</v>
          </cell>
          <cell r="H183">
            <v>484500</v>
          </cell>
          <cell r="I183">
            <v>8042700.0000000009</v>
          </cell>
          <cell r="J183">
            <v>5926787.6106194695</v>
          </cell>
          <cell r="K183">
            <v>6914487.6106194695</v>
          </cell>
          <cell r="L183">
            <v>1250000</v>
          </cell>
          <cell r="M183">
            <v>3963887.6106194695</v>
          </cell>
          <cell r="N183">
            <v>1250000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</row>
        <row r="184">
          <cell r="A184">
            <v>4009025</v>
          </cell>
          <cell r="B184" t="str">
            <v>Domov sociálních služeb Vlašská</v>
          </cell>
          <cell r="C184" t="str">
            <v>chráněné bydlení</v>
          </cell>
          <cell r="D184" t="str">
            <v>chráněné bydlení</v>
          </cell>
          <cell r="E184" t="str">
            <v>L</v>
          </cell>
          <cell r="F184">
            <v>27</v>
          </cell>
          <cell r="G184">
            <v>342000</v>
          </cell>
          <cell r="H184">
            <v>342000</v>
          </cell>
          <cell r="I184">
            <v>9234000</v>
          </cell>
          <cell r="J184">
            <v>6804000</v>
          </cell>
          <cell r="K184">
            <v>7938000</v>
          </cell>
          <cell r="L184">
            <v>1900000</v>
          </cell>
          <cell r="M184">
            <v>3883600</v>
          </cell>
          <cell r="N184">
            <v>1900000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</row>
        <row r="185">
          <cell r="A185">
            <v>9116511</v>
          </cell>
          <cell r="B185" t="str">
            <v>Domov sociálních služeb Vlašská</v>
          </cell>
          <cell r="C185" t="str">
            <v>týdenní stacionáře</v>
          </cell>
          <cell r="D185" t="str">
            <v>týdenní pobyt</v>
          </cell>
          <cell r="E185" t="str">
            <v>L</v>
          </cell>
          <cell r="F185">
            <v>23</v>
          </cell>
          <cell r="G185">
            <v>421002</v>
          </cell>
          <cell r="H185">
            <v>421002</v>
          </cell>
          <cell r="I185">
            <v>9683046</v>
          </cell>
          <cell r="J185">
            <v>6561900</v>
          </cell>
          <cell r="K185">
            <v>7751046</v>
          </cell>
          <cell r="L185">
            <v>1350000</v>
          </cell>
          <cell r="M185">
            <v>2616526</v>
          </cell>
          <cell r="N185">
            <v>1350000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</row>
        <row r="186">
          <cell r="A186">
            <v>9892491</v>
          </cell>
          <cell r="B186" t="str">
            <v>Domov sociálních služeb Vlašská</v>
          </cell>
          <cell r="C186" t="str">
            <v>domovy pro osoby se zdravotním postižením</v>
          </cell>
          <cell r="D186" t="str">
            <v>celoroční pobyt</v>
          </cell>
          <cell r="E186" t="str">
            <v>L</v>
          </cell>
          <cell r="F186">
            <v>38</v>
          </cell>
          <cell r="G186">
            <v>473556</v>
          </cell>
          <cell r="H186">
            <v>662978.4</v>
          </cell>
          <cell r="I186">
            <v>25193179.199999999</v>
          </cell>
          <cell r="J186">
            <v>15667280</v>
          </cell>
          <cell r="K186">
            <v>18761179.199999999</v>
          </cell>
          <cell r="L186">
            <v>3350000</v>
          </cell>
          <cell r="M186">
            <v>4746579.1999999993</v>
          </cell>
          <cell r="N186">
            <v>1652000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</row>
        <row r="187">
          <cell r="A187">
            <v>1405648</v>
          </cell>
          <cell r="B187" t="str">
            <v>Domov Sue Ryder, z.ú.</v>
          </cell>
          <cell r="C187" t="str">
            <v>domovy pro seniory</v>
          </cell>
          <cell r="D187" t="str">
            <v>Domov Sue Ryder - Domov</v>
          </cell>
          <cell r="E187" t="str">
            <v>L</v>
          </cell>
          <cell r="F187">
            <v>52</v>
          </cell>
          <cell r="G187">
            <v>421002</v>
          </cell>
          <cell r="H187">
            <v>505202.4</v>
          </cell>
          <cell r="I187">
            <v>26270524.800000001</v>
          </cell>
          <cell r="J187">
            <v>11859960</v>
          </cell>
          <cell r="K187">
            <v>17006524.800000001</v>
          </cell>
          <cell r="L187">
            <v>12048000</v>
          </cell>
          <cell r="M187">
            <v>17006524.800000001</v>
          </cell>
          <cell r="N187">
            <v>7708000</v>
          </cell>
          <cell r="O187">
            <v>2535000</v>
          </cell>
          <cell r="P187">
            <v>4340000</v>
          </cell>
          <cell r="Q187">
            <v>2535000</v>
          </cell>
          <cell r="R187">
            <v>4833280</v>
          </cell>
          <cell r="S187">
            <v>1817000</v>
          </cell>
        </row>
        <row r="188">
          <cell r="A188">
            <v>5649583</v>
          </cell>
          <cell r="B188" t="str">
            <v>Domov Sue Ryder, z.ú.</v>
          </cell>
          <cell r="C188" t="str">
            <v>osobní asistence</v>
          </cell>
          <cell r="D188" t="str">
            <v>osobní asistence</v>
          </cell>
          <cell r="E188" t="str">
            <v>H</v>
          </cell>
          <cell r="F188">
            <v>23060</v>
          </cell>
          <cell r="G188">
            <v>399</v>
          </cell>
          <cell r="H188">
            <v>399</v>
          </cell>
          <cell r="I188">
            <v>9200940</v>
          </cell>
          <cell r="J188">
            <v>5995600</v>
          </cell>
          <cell r="K188">
            <v>7125540</v>
          </cell>
          <cell r="L188">
            <v>2840000</v>
          </cell>
          <cell r="M188">
            <v>6769263</v>
          </cell>
          <cell r="N188">
            <v>2840000</v>
          </cell>
          <cell r="O188">
            <v>1150000</v>
          </cell>
          <cell r="P188">
            <v>0</v>
          </cell>
          <cell r="Q188">
            <v>1150000</v>
          </cell>
          <cell r="R188">
            <v>1609000</v>
          </cell>
          <cell r="S188">
            <v>1206000</v>
          </cell>
        </row>
        <row r="189">
          <cell r="A189">
            <v>3677490</v>
          </cell>
          <cell r="B189" t="str">
            <v>Domov sv. Karla Boromejského</v>
          </cell>
          <cell r="C189" t="str">
            <v>odlehčovací služby</v>
          </cell>
          <cell r="D189" t="str">
            <v>Domov sv. Karla Boromejského - odlehčovací služba</v>
          </cell>
          <cell r="E189" t="str">
            <v>L</v>
          </cell>
          <cell r="F189">
            <v>13</v>
          </cell>
          <cell r="G189">
            <v>421002</v>
          </cell>
          <cell r="H189">
            <v>484152.3</v>
          </cell>
          <cell r="I189">
            <v>6293979.8999999994</v>
          </cell>
          <cell r="J189">
            <v>3961035</v>
          </cell>
          <cell r="K189">
            <v>4733979.8999999994</v>
          </cell>
          <cell r="L189">
            <v>1572000</v>
          </cell>
          <cell r="M189">
            <v>4497280.9049999993</v>
          </cell>
          <cell r="N189">
            <v>1572000</v>
          </cell>
          <cell r="O189">
            <v>400000</v>
          </cell>
          <cell r="P189">
            <v>0</v>
          </cell>
          <cell r="Q189">
            <v>400000</v>
          </cell>
          <cell r="R189">
            <v>415000</v>
          </cell>
          <cell r="S189">
            <v>311000</v>
          </cell>
        </row>
        <row r="190">
          <cell r="A190">
            <v>7336957</v>
          </cell>
          <cell r="B190" t="str">
            <v>Domov sv. Karla Boromejského</v>
          </cell>
          <cell r="C190" t="str">
            <v>denní stacionáře</v>
          </cell>
          <cell r="D190" t="str">
            <v>Domov sv. Karla Boromejského - denní stacionář</v>
          </cell>
          <cell r="E190" t="str">
            <v>ÚV</v>
          </cell>
          <cell r="F190">
            <v>7.1</v>
          </cell>
          <cell r="G190">
            <v>478686</v>
          </cell>
          <cell r="H190">
            <v>478686</v>
          </cell>
          <cell r="I190">
            <v>3398670.5999999996</v>
          </cell>
          <cell r="J190">
            <v>2346425</v>
          </cell>
          <cell r="K190">
            <v>2994750.5999999996</v>
          </cell>
          <cell r="L190">
            <v>715000</v>
          </cell>
          <cell r="M190">
            <v>2845013.07</v>
          </cell>
          <cell r="N190">
            <v>715000</v>
          </cell>
          <cell r="O190">
            <v>450000</v>
          </cell>
          <cell r="P190">
            <v>0</v>
          </cell>
          <cell r="Q190">
            <v>450000</v>
          </cell>
          <cell r="R190">
            <v>250000</v>
          </cell>
          <cell r="S190">
            <v>187000</v>
          </cell>
        </row>
        <row r="191">
          <cell r="A191">
            <v>9216842</v>
          </cell>
          <cell r="B191" t="str">
            <v>Domov sv. Karla Boromejského</v>
          </cell>
          <cell r="C191" t="str">
            <v>sociální služby poskytované ve zdravotnických zařízeních lůžkové péče</v>
          </cell>
          <cell r="D191" t="str">
            <v>Domov sv. Karla Boromejského - sociální služby poskytované ve zdravotnických zařízeních ústavní péče</v>
          </cell>
          <cell r="E191" t="str">
            <v>L</v>
          </cell>
          <cell r="F191">
            <v>2</v>
          </cell>
          <cell r="G191">
            <v>358758</v>
          </cell>
          <cell r="H191">
            <v>358758</v>
          </cell>
          <cell r="I191">
            <v>717516</v>
          </cell>
          <cell r="J191">
            <v>389400</v>
          </cell>
          <cell r="K191">
            <v>477516</v>
          </cell>
          <cell r="L191">
            <v>130000</v>
          </cell>
          <cell r="M191">
            <v>477516</v>
          </cell>
          <cell r="N191">
            <v>130000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</row>
        <row r="192">
          <cell r="A192">
            <v>5524798</v>
          </cell>
          <cell r="B192" t="str">
            <v>Domov svaté Rodiny</v>
          </cell>
          <cell r="C192" t="str">
            <v>domovy pro osoby se zdravotním postižením</v>
          </cell>
          <cell r="D192" t="str">
            <v>Domov svaté Rodiny</v>
          </cell>
          <cell r="E192" t="str">
            <v>L</v>
          </cell>
          <cell r="F192">
            <v>76</v>
          </cell>
          <cell r="G192">
            <v>473556</v>
          </cell>
          <cell r="H192">
            <v>520911.6</v>
          </cell>
          <cell r="I192">
            <v>39589281.600000001</v>
          </cell>
          <cell r="J192">
            <v>21035440</v>
          </cell>
          <cell r="K192">
            <v>25897281.600000001</v>
          </cell>
          <cell r="L192">
            <v>11030000</v>
          </cell>
          <cell r="M192">
            <v>25897281.600000001</v>
          </cell>
          <cell r="N192">
            <v>11030000</v>
          </cell>
          <cell r="O192">
            <v>1370000</v>
          </cell>
          <cell r="P192">
            <v>0</v>
          </cell>
          <cell r="Q192">
            <v>1370000</v>
          </cell>
          <cell r="R192">
            <v>7407146</v>
          </cell>
          <cell r="S192">
            <v>5555000</v>
          </cell>
        </row>
        <row r="193">
          <cell r="A193">
            <v>8590832</v>
          </cell>
          <cell r="B193" t="str">
            <v>Domov Svojšice</v>
          </cell>
          <cell r="C193" t="str">
            <v>chráněné bydlení</v>
          </cell>
          <cell r="D193" t="str">
            <v>Domov Svojšice</v>
          </cell>
          <cell r="E193" t="str">
            <v>L</v>
          </cell>
          <cell r="F193">
            <v>14</v>
          </cell>
          <cell r="G193">
            <v>342000</v>
          </cell>
          <cell r="H193">
            <v>342000</v>
          </cell>
          <cell r="I193">
            <v>4788000</v>
          </cell>
          <cell r="J193">
            <v>3528000</v>
          </cell>
          <cell r="K193">
            <v>4116000</v>
          </cell>
          <cell r="L193">
            <v>918600</v>
          </cell>
          <cell r="M193">
            <v>1890920</v>
          </cell>
          <cell r="N193">
            <v>918000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</row>
        <row r="194">
          <cell r="A194">
            <v>8860370</v>
          </cell>
          <cell r="B194" t="str">
            <v>Domov Svojšice</v>
          </cell>
          <cell r="C194" t="str">
            <v>domovy se zvláštním režimem</v>
          </cell>
          <cell r="D194" t="str">
            <v>Domov Svojšice</v>
          </cell>
          <cell r="E194" t="str">
            <v>L</v>
          </cell>
          <cell r="F194">
            <v>96</v>
          </cell>
          <cell r="G194">
            <v>473556</v>
          </cell>
          <cell r="H194">
            <v>544589.4</v>
          </cell>
          <cell r="I194">
            <v>52280582.400000006</v>
          </cell>
          <cell r="J194">
            <v>30416160</v>
          </cell>
          <cell r="K194">
            <v>36836582.400000006</v>
          </cell>
          <cell r="L194">
            <v>10806600</v>
          </cell>
          <cell r="M194">
            <v>15988913.280000009</v>
          </cell>
          <cell r="N194">
            <v>9889000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</row>
        <row r="195">
          <cell r="A195">
            <v>6639000</v>
          </cell>
          <cell r="B195" t="str">
            <v>Domov Zvíkovecká kytička</v>
          </cell>
          <cell r="C195" t="str">
            <v>domovy pro osoby se zdravotním postižením</v>
          </cell>
          <cell r="D195" t="str">
            <v>Domov Zvíkovecká kytička</v>
          </cell>
          <cell r="E195" t="str">
            <v>L</v>
          </cell>
          <cell r="F195">
            <v>64</v>
          </cell>
          <cell r="G195">
            <v>473556</v>
          </cell>
          <cell r="H195">
            <v>544589.4</v>
          </cell>
          <cell r="I195">
            <v>34853721.600000001</v>
          </cell>
          <cell r="J195">
            <v>18357440</v>
          </cell>
          <cell r="K195">
            <v>22637721.600000001</v>
          </cell>
          <cell r="L195">
            <v>3500000</v>
          </cell>
          <cell r="M195">
            <v>8910121.6000000015</v>
          </cell>
          <cell r="N195">
            <v>3500000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</row>
        <row r="196">
          <cell r="A196">
            <v>4933607</v>
          </cell>
          <cell r="B196" t="str">
            <v>Dům dětí a mládeže Praha 3 - Ulita</v>
          </cell>
          <cell r="C196" t="str">
            <v>terénní programy</v>
          </cell>
          <cell r="D196" t="str">
            <v>Streetwork Beztíže</v>
          </cell>
          <cell r="E196" t="str">
            <v>ÚV</v>
          </cell>
          <cell r="F196">
            <v>3.6</v>
          </cell>
          <cell r="G196">
            <v>519612</v>
          </cell>
          <cell r="H196">
            <v>779418</v>
          </cell>
          <cell r="I196">
            <v>2805904.8000000003</v>
          </cell>
          <cell r="J196">
            <v>2461320</v>
          </cell>
          <cell r="K196">
            <v>2805904.8000000003</v>
          </cell>
          <cell r="L196">
            <v>2920000</v>
          </cell>
          <cell r="M196">
            <v>1053609.56</v>
          </cell>
          <cell r="N196">
            <v>603000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</row>
        <row r="197">
          <cell r="A197">
            <v>6352589</v>
          </cell>
          <cell r="B197" t="str">
            <v>Dům dětí a mládeže Praha 3 - Ulita</v>
          </cell>
          <cell r="C197" t="str">
            <v>nízkoprahová zařízení pro děti a mládež</v>
          </cell>
          <cell r="D197" t="str">
            <v>Klub Beztíže</v>
          </cell>
          <cell r="E197" t="str">
            <v>ÚV</v>
          </cell>
          <cell r="F197">
            <v>4.0999999999999996</v>
          </cell>
          <cell r="G197">
            <v>528504</v>
          </cell>
          <cell r="H197">
            <v>687055.2</v>
          </cell>
          <cell r="I197">
            <v>2816926.3199999994</v>
          </cell>
          <cell r="J197">
            <v>2470988</v>
          </cell>
          <cell r="K197">
            <v>2816926.3199999994</v>
          </cell>
          <cell r="L197">
            <v>3830000</v>
          </cell>
          <cell r="M197">
            <v>1152926.3199999994</v>
          </cell>
          <cell r="N197">
            <v>806000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</row>
        <row r="198">
          <cell r="A198">
            <v>8861629</v>
          </cell>
          <cell r="B198" t="str">
            <v>Dům s pečovatelskou službou Harmonie</v>
          </cell>
          <cell r="C198" t="str">
            <v>pečovatelská služba</v>
          </cell>
          <cell r="D198" t="str">
            <v>Pečovatelská služba</v>
          </cell>
          <cell r="E198" t="str">
            <v>ÚV</v>
          </cell>
          <cell r="F198">
            <v>9.1</v>
          </cell>
          <cell r="G198">
            <v>475608</v>
          </cell>
          <cell r="H198">
            <v>475608</v>
          </cell>
          <cell r="I198">
            <v>4328032.8</v>
          </cell>
          <cell r="J198">
            <v>3691396.4573751204</v>
          </cell>
          <cell r="K198">
            <v>4222909.2573751202</v>
          </cell>
          <cell r="L198">
            <v>400000</v>
          </cell>
          <cell r="M198">
            <v>3053513.794506364</v>
          </cell>
          <cell r="N198">
            <v>400000</v>
          </cell>
          <cell r="O198">
            <v>30000</v>
          </cell>
          <cell r="P198">
            <v>0</v>
          </cell>
          <cell r="Q198">
            <v>30000</v>
          </cell>
          <cell r="R198">
            <v>150000</v>
          </cell>
          <cell r="S198">
            <v>112000</v>
          </cell>
        </row>
        <row r="199">
          <cell r="A199">
            <v>9291032</v>
          </cell>
          <cell r="B199" t="str">
            <v>Dům s pečovatelskou službou Kolovraty</v>
          </cell>
          <cell r="C199" t="str">
            <v>pečovatelská služba</v>
          </cell>
          <cell r="D199" t="str">
            <v>Dům s pečovatelskou službou Kolovraty</v>
          </cell>
          <cell r="E199" t="str">
            <v>ÚV</v>
          </cell>
          <cell r="F199">
            <v>1.8</v>
          </cell>
          <cell r="G199">
            <v>475608</v>
          </cell>
          <cell r="H199">
            <v>475608</v>
          </cell>
          <cell r="I199">
            <v>856094.4</v>
          </cell>
          <cell r="J199">
            <v>680899.52721275424</v>
          </cell>
          <cell r="K199">
            <v>786033.92721275426</v>
          </cell>
          <cell r="L199">
            <v>351900</v>
          </cell>
          <cell r="M199">
            <v>487753.92721275426</v>
          </cell>
          <cell r="N199">
            <v>248000</v>
          </cell>
          <cell r="O199">
            <v>51000</v>
          </cell>
          <cell r="P199">
            <v>103000</v>
          </cell>
          <cell r="Q199">
            <v>51000</v>
          </cell>
          <cell r="R199">
            <v>84000</v>
          </cell>
          <cell r="S199">
            <v>63000</v>
          </cell>
        </row>
        <row r="200">
          <cell r="A200">
            <v>1986477</v>
          </cell>
          <cell r="B200" t="str">
            <v>Dům tří přání, z.ú.</v>
          </cell>
          <cell r="C200" t="str">
            <v>sociální rehabilitace</v>
          </cell>
          <cell r="D200" t="str">
            <v>Dům Přemysla Pittra pro děti</v>
          </cell>
          <cell r="E200" t="str">
            <v>ÚV</v>
          </cell>
          <cell r="F200">
            <v>4</v>
          </cell>
          <cell r="G200">
            <v>521550</v>
          </cell>
          <cell r="H200">
            <v>730170</v>
          </cell>
          <cell r="I200">
            <v>2920680</v>
          </cell>
          <cell r="J200">
            <v>653310</v>
          </cell>
          <cell r="K200">
            <v>2920680</v>
          </cell>
          <cell r="L200">
            <v>422358</v>
          </cell>
          <cell r="M200">
            <v>2774646</v>
          </cell>
          <cell r="N200">
            <v>382000</v>
          </cell>
          <cell r="O200">
            <v>102000</v>
          </cell>
          <cell r="P200">
            <v>40000</v>
          </cell>
          <cell r="Q200">
            <v>102640</v>
          </cell>
          <cell r="R200">
            <v>142892</v>
          </cell>
          <cell r="S200">
            <v>107000</v>
          </cell>
        </row>
        <row r="201">
          <cell r="A201">
            <v>7064139</v>
          </cell>
          <cell r="B201" t="str">
            <v>Dům tří přání, z.ú.</v>
          </cell>
          <cell r="C201" t="str">
            <v>krizová pomoc</v>
          </cell>
          <cell r="D201" t="str">
            <v>Dům Přemysla Pittra pro děti</v>
          </cell>
          <cell r="E201" t="str">
            <v>ÚV</v>
          </cell>
          <cell r="F201">
            <v>6</v>
          </cell>
          <cell r="G201">
            <v>512886</v>
          </cell>
          <cell r="H201">
            <v>718040.4</v>
          </cell>
          <cell r="I201">
            <v>4308242.4000000004</v>
          </cell>
          <cell r="J201">
            <v>1650233.2</v>
          </cell>
          <cell r="K201">
            <v>4308242.4000000004</v>
          </cell>
          <cell r="L201">
            <v>1036431</v>
          </cell>
          <cell r="M201">
            <v>4092830.2800000003</v>
          </cell>
          <cell r="N201">
            <v>965000</v>
          </cell>
          <cell r="O201">
            <v>207000</v>
          </cell>
          <cell r="P201">
            <v>71000</v>
          </cell>
          <cell r="Q201">
            <v>207619</v>
          </cell>
          <cell r="R201">
            <v>258871</v>
          </cell>
          <cell r="S201">
            <v>194000</v>
          </cell>
        </row>
        <row r="202">
          <cell r="A202">
            <v>8225913</v>
          </cell>
          <cell r="B202" t="str">
            <v>Dům tří přání, z.ú.</v>
          </cell>
          <cell r="C202" t="str">
            <v>sociálně aktivizační služby pro rodiny s dětmi</v>
          </cell>
          <cell r="D202" t="str">
            <v>Ambulantně teréní centrum, Centrum pro děti Mezipatro</v>
          </cell>
          <cell r="E202" t="str">
            <v>ÚV</v>
          </cell>
          <cell r="F202">
            <v>6.1</v>
          </cell>
          <cell r="G202">
            <v>520068</v>
          </cell>
          <cell r="H202">
            <v>572074.80000000005</v>
          </cell>
          <cell r="I202">
            <v>3489656.2800000003</v>
          </cell>
          <cell r="J202">
            <v>3061102</v>
          </cell>
          <cell r="K202">
            <v>3489656.2800000003</v>
          </cell>
          <cell r="L202">
            <v>2228624</v>
          </cell>
          <cell r="M202">
            <v>3315173.466</v>
          </cell>
          <cell r="N202">
            <v>1790000</v>
          </cell>
          <cell r="O202">
            <v>781000</v>
          </cell>
          <cell r="P202">
            <v>438000</v>
          </cell>
          <cell r="Q202">
            <v>781657</v>
          </cell>
          <cell r="R202">
            <v>903280</v>
          </cell>
          <cell r="S202">
            <v>229000</v>
          </cell>
        </row>
        <row r="203">
          <cell r="A203">
            <v>7877605</v>
          </cell>
          <cell r="B203" t="str">
            <v>EDA cz, z.ú.</v>
          </cell>
          <cell r="C203" t="str">
            <v>raná péče</v>
          </cell>
          <cell r="D203" t="str">
            <v>Raná péče EDA, o.p.s.</v>
          </cell>
          <cell r="E203" t="str">
            <v>ÚV</v>
          </cell>
          <cell r="F203">
            <v>5.46</v>
          </cell>
          <cell r="G203">
            <v>532950</v>
          </cell>
          <cell r="H203">
            <v>532950</v>
          </cell>
          <cell r="I203">
            <v>2909907</v>
          </cell>
          <cell r="J203">
            <v>2552550</v>
          </cell>
          <cell r="K203">
            <v>2909907</v>
          </cell>
          <cell r="L203">
            <v>2334749</v>
          </cell>
          <cell r="M203">
            <v>2764411.65</v>
          </cell>
          <cell r="N203">
            <v>1327000</v>
          </cell>
          <cell r="O203">
            <v>470000</v>
          </cell>
          <cell r="P203">
            <v>967000</v>
          </cell>
          <cell r="Q203">
            <v>470000</v>
          </cell>
          <cell r="R203">
            <v>205000</v>
          </cell>
          <cell r="S203">
            <v>0</v>
          </cell>
        </row>
        <row r="204">
          <cell r="A204">
            <v>6009799</v>
          </cell>
          <cell r="B204" t="str">
            <v>Ekumenická síť pro aktivity mladých, o.p.s.</v>
          </cell>
          <cell r="C204" t="str">
            <v>domy na půl cesty</v>
          </cell>
          <cell r="D204" t="str">
            <v>Domov na půl cesty MAJÁK</v>
          </cell>
          <cell r="E204" t="str">
            <v>L</v>
          </cell>
          <cell r="F204">
            <v>12</v>
          </cell>
          <cell r="G204">
            <v>310878</v>
          </cell>
          <cell r="H204">
            <v>310878</v>
          </cell>
          <cell r="I204">
            <v>3730536</v>
          </cell>
          <cell r="J204">
            <v>3272400</v>
          </cell>
          <cell r="K204">
            <v>3730536</v>
          </cell>
          <cell r="L204">
            <v>2700060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686050</v>
          </cell>
          <cell r="R204">
            <v>0</v>
          </cell>
          <cell r="S204">
            <v>0</v>
          </cell>
        </row>
        <row r="205">
          <cell r="A205">
            <v>1599488</v>
          </cell>
          <cell r="B205" t="str">
            <v>ERGO Aktiv, o.p.s.</v>
          </cell>
          <cell r="C205" t="str">
            <v>sociální rehabilitace</v>
          </cell>
          <cell r="D205" t="str">
            <v>Sociální rehabilitace</v>
          </cell>
          <cell r="E205" t="str">
            <v>ÚV</v>
          </cell>
          <cell r="F205">
            <v>0</v>
          </cell>
          <cell r="G205">
            <v>521550</v>
          </cell>
          <cell r="H205">
            <v>521550</v>
          </cell>
          <cell r="I205">
            <v>0</v>
          </cell>
          <cell r="J205">
            <v>0</v>
          </cell>
          <cell r="K205">
            <v>0</v>
          </cell>
          <cell r="L205">
            <v>432601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203433</v>
          </cell>
          <cell r="R205">
            <v>0</v>
          </cell>
          <cell r="S205">
            <v>0</v>
          </cell>
        </row>
        <row r="206">
          <cell r="A206">
            <v>4317858</v>
          </cell>
          <cell r="B206" t="str">
            <v>ERGO Aktiv, o.p.s.</v>
          </cell>
          <cell r="C206" t="str">
            <v>denní stacionáře</v>
          </cell>
          <cell r="D206" t="str">
            <v>Denní stacionář pro osoby se ZPM</v>
          </cell>
          <cell r="E206" t="str">
            <v>ÚV</v>
          </cell>
          <cell r="F206">
            <v>10</v>
          </cell>
          <cell r="G206">
            <v>478686</v>
          </cell>
          <cell r="H206">
            <v>526554.6</v>
          </cell>
          <cell r="I206">
            <v>5265546</v>
          </cell>
          <cell r="J206">
            <v>3539756.7993693338</v>
          </cell>
          <cell r="K206">
            <v>4606302.7993693333</v>
          </cell>
          <cell r="L206">
            <v>3446944</v>
          </cell>
          <cell r="M206">
            <v>4606302.7993693333</v>
          </cell>
          <cell r="N206">
            <v>2300000</v>
          </cell>
          <cell r="O206">
            <v>1083000</v>
          </cell>
          <cell r="P206">
            <v>1146000</v>
          </cell>
          <cell r="Q206">
            <v>1083146</v>
          </cell>
          <cell r="R206">
            <v>400000</v>
          </cell>
          <cell r="S206">
            <v>57000</v>
          </cell>
        </row>
        <row r="207">
          <cell r="A207">
            <v>1958443</v>
          </cell>
          <cell r="B207" t="str">
            <v>ESET - HELP, z. s.</v>
          </cell>
          <cell r="C207" t="str">
            <v>sociální rehabilitace</v>
          </cell>
          <cell r="D207" t="str">
            <v>Podpora zaměstnávání</v>
          </cell>
          <cell r="E207" t="str">
            <v>ÚV</v>
          </cell>
          <cell r="F207">
            <v>7.87</v>
          </cell>
          <cell r="G207">
            <v>521550</v>
          </cell>
          <cell r="H207">
            <v>521550</v>
          </cell>
          <cell r="I207">
            <v>4104598.5</v>
          </cell>
          <cell r="J207">
            <v>3371317.5</v>
          </cell>
          <cell r="K207">
            <v>4104598.5</v>
          </cell>
          <cell r="L207">
            <v>2058501</v>
          </cell>
          <cell r="M207">
            <v>3899368.5750000002</v>
          </cell>
          <cell r="N207">
            <v>1862000</v>
          </cell>
          <cell r="O207">
            <v>760000</v>
          </cell>
          <cell r="P207">
            <v>196000</v>
          </cell>
          <cell r="Q207">
            <v>760676</v>
          </cell>
          <cell r="R207">
            <v>205000</v>
          </cell>
          <cell r="S207">
            <v>153000</v>
          </cell>
        </row>
        <row r="208">
          <cell r="A208">
            <v>2442718</v>
          </cell>
          <cell r="B208" t="str">
            <v>ESET - HELP, z. s.</v>
          </cell>
          <cell r="C208" t="str">
            <v>sociální rehabilitace</v>
          </cell>
          <cell r="D208" t="str">
            <v>Komunitní terénní tým</v>
          </cell>
          <cell r="E208" t="str">
            <v>ÚV</v>
          </cell>
          <cell r="F208">
            <v>4.6100000000000003</v>
          </cell>
          <cell r="G208">
            <v>521550</v>
          </cell>
          <cell r="H208">
            <v>521550</v>
          </cell>
          <cell r="I208">
            <v>2404345.5</v>
          </cell>
          <cell r="J208">
            <v>2109075</v>
          </cell>
          <cell r="K208">
            <v>2404345.5</v>
          </cell>
          <cell r="L208">
            <v>1302418</v>
          </cell>
          <cell r="M208">
            <v>2284128.2250000001</v>
          </cell>
          <cell r="N208">
            <v>1233000</v>
          </cell>
          <cell r="O208">
            <v>429000</v>
          </cell>
          <cell r="P208">
            <v>69000</v>
          </cell>
          <cell r="Q208">
            <v>429139</v>
          </cell>
          <cell r="R208">
            <v>199560</v>
          </cell>
          <cell r="S208">
            <v>149000</v>
          </cell>
        </row>
        <row r="209">
          <cell r="A209">
            <v>4097321</v>
          </cell>
          <cell r="B209" t="str">
            <v>ESET - HELP, z. s.</v>
          </cell>
          <cell r="C209" t="str">
            <v>chráněné bydlení</v>
          </cell>
          <cell r="D209" t="str">
            <v>Chráněné bydlení</v>
          </cell>
          <cell r="E209" t="str">
            <v>L</v>
          </cell>
          <cell r="F209">
            <v>6</v>
          </cell>
          <cell r="G209">
            <v>342000</v>
          </cell>
          <cell r="H209">
            <v>342000</v>
          </cell>
          <cell r="I209">
            <v>2052000</v>
          </cell>
          <cell r="J209">
            <v>1512000</v>
          </cell>
          <cell r="K209">
            <v>1764000</v>
          </cell>
          <cell r="L209">
            <v>705615</v>
          </cell>
          <cell r="M209">
            <v>1764000</v>
          </cell>
          <cell r="N209">
            <v>705000</v>
          </cell>
          <cell r="O209">
            <v>235000</v>
          </cell>
          <cell r="P209">
            <v>0</v>
          </cell>
          <cell r="Q209">
            <v>235205</v>
          </cell>
          <cell r="R209">
            <v>81832</v>
          </cell>
          <cell r="S209">
            <v>61000</v>
          </cell>
        </row>
        <row r="210">
          <cell r="A210">
            <v>7369889</v>
          </cell>
          <cell r="B210" t="str">
            <v>ESET - HELP, z. s.</v>
          </cell>
          <cell r="C210" t="str">
            <v>sociálně aktivizační služby pro seniory a osoby se zdravotním postižením</v>
          </cell>
          <cell r="D210" t="str">
            <v>Centrum denních aktivit - Klub Hekrovka</v>
          </cell>
          <cell r="E210" t="str">
            <v>ÚV</v>
          </cell>
          <cell r="F210">
            <v>2.2000000000000002</v>
          </cell>
          <cell r="G210">
            <v>513570</v>
          </cell>
          <cell r="H210">
            <v>513570</v>
          </cell>
          <cell r="I210">
            <v>1129854</v>
          </cell>
          <cell r="J210">
            <v>991100.00000000012</v>
          </cell>
          <cell r="K210">
            <v>1129854</v>
          </cell>
          <cell r="L210">
            <v>840486</v>
          </cell>
          <cell r="M210">
            <v>1129854</v>
          </cell>
          <cell r="N210">
            <v>644000</v>
          </cell>
          <cell r="O210">
            <v>280000</v>
          </cell>
          <cell r="P210">
            <v>196000</v>
          </cell>
          <cell r="Q210">
            <v>280162</v>
          </cell>
          <cell r="R210">
            <v>103400</v>
          </cell>
          <cell r="S210">
            <v>7000</v>
          </cell>
        </row>
        <row r="211">
          <cell r="A211">
            <v>5869358</v>
          </cell>
          <cell r="B211" t="str">
            <v>Farní charita Holešovice</v>
          </cell>
          <cell r="C211" t="str">
            <v>pečovatelská služba</v>
          </cell>
          <cell r="D211" t="str">
            <v>Farní charita Holešovice</v>
          </cell>
          <cell r="E211" t="str">
            <v>ÚV</v>
          </cell>
          <cell r="F211">
            <v>11.4</v>
          </cell>
          <cell r="G211">
            <v>475608</v>
          </cell>
          <cell r="H211">
            <v>475608</v>
          </cell>
          <cell r="I211">
            <v>5421931.2000000002</v>
          </cell>
          <cell r="J211">
            <v>4380462.2075782539</v>
          </cell>
          <cell r="K211">
            <v>5046313.4075782541</v>
          </cell>
          <cell r="L211">
            <v>4216500</v>
          </cell>
          <cell r="M211">
            <v>5046313.4075782541</v>
          </cell>
          <cell r="N211">
            <v>2847000</v>
          </cell>
          <cell r="O211">
            <v>876000</v>
          </cell>
          <cell r="P211">
            <v>1323000</v>
          </cell>
          <cell r="Q211">
            <v>876500</v>
          </cell>
          <cell r="R211">
            <v>1365700</v>
          </cell>
          <cell r="S211">
            <v>0</v>
          </cell>
        </row>
        <row r="212">
          <cell r="A212">
            <v>6598219</v>
          </cell>
          <cell r="B212" t="str">
            <v>Farní charita Holešovice</v>
          </cell>
          <cell r="C212" t="str">
            <v>odlehčovací služby</v>
          </cell>
          <cell r="D212" t="str">
            <v>Farní charita Holešovice</v>
          </cell>
          <cell r="E212" t="str">
            <v>ÚV</v>
          </cell>
          <cell r="F212">
            <v>2.8</v>
          </cell>
          <cell r="G212">
            <v>480624</v>
          </cell>
          <cell r="H212">
            <v>480624</v>
          </cell>
          <cell r="I212">
            <v>1345747.2</v>
          </cell>
          <cell r="J212">
            <v>1050002.2405271828</v>
          </cell>
          <cell r="K212">
            <v>1215269.4405271828</v>
          </cell>
          <cell r="L212">
            <v>699500</v>
          </cell>
          <cell r="M212">
            <v>1154505.9685008237</v>
          </cell>
          <cell r="N212">
            <v>580000</v>
          </cell>
          <cell r="O212">
            <v>312000</v>
          </cell>
          <cell r="P212">
            <v>119000</v>
          </cell>
          <cell r="Q212">
            <v>365000</v>
          </cell>
          <cell r="R212">
            <v>494700</v>
          </cell>
          <cell r="S212">
            <v>107000</v>
          </cell>
        </row>
        <row r="213">
          <cell r="A213">
            <v>9622182</v>
          </cell>
          <cell r="B213" t="str">
            <v>Farní charita Neratovice</v>
          </cell>
          <cell r="C213" t="str">
            <v>pečovatelská služba</v>
          </cell>
          <cell r="D213" t="str">
            <v>Pečovatelská služba - střediska Farní charity Neratovice</v>
          </cell>
          <cell r="E213" t="str">
            <v>ÚV</v>
          </cell>
          <cell r="F213">
            <v>6.2</v>
          </cell>
          <cell r="G213">
            <v>475608</v>
          </cell>
          <cell r="H213">
            <v>475608</v>
          </cell>
          <cell r="I213">
            <v>2948769.6</v>
          </cell>
          <cell r="J213">
            <v>2170226.4176358702</v>
          </cell>
          <cell r="K213">
            <v>2532356.0176358707</v>
          </cell>
          <cell r="L213">
            <v>1363800</v>
          </cell>
          <cell r="M213">
            <v>2405738.216754077</v>
          </cell>
          <cell r="N213">
            <v>1199000</v>
          </cell>
          <cell r="O213">
            <v>571000</v>
          </cell>
          <cell r="P213">
            <v>164000</v>
          </cell>
          <cell r="Q213">
            <v>571000</v>
          </cell>
          <cell r="R213">
            <v>200000</v>
          </cell>
          <cell r="S213">
            <v>150000</v>
          </cell>
        </row>
        <row r="214">
          <cell r="A214">
            <v>3596205</v>
          </cell>
          <cell r="B214" t="str">
            <v>Farní charita Praha 1 Nové Město</v>
          </cell>
          <cell r="C214" t="str">
            <v>nízkoprahová denní centra</v>
          </cell>
          <cell r="D214" t="str">
            <v>Nízkoprahové denní centrum pro ženy</v>
          </cell>
          <cell r="E214" t="str">
            <v>ÚV</v>
          </cell>
          <cell r="F214">
            <v>3</v>
          </cell>
          <cell r="G214">
            <v>494988</v>
          </cell>
          <cell r="H214">
            <v>494988</v>
          </cell>
          <cell r="I214">
            <v>1484964</v>
          </cell>
          <cell r="J214">
            <v>1302600</v>
          </cell>
          <cell r="K214">
            <v>1484964</v>
          </cell>
          <cell r="L214">
            <v>1152000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477000</v>
          </cell>
          <cell r="R214">
            <v>506300</v>
          </cell>
          <cell r="S214">
            <v>0</v>
          </cell>
        </row>
        <row r="215">
          <cell r="A215">
            <v>4314291</v>
          </cell>
          <cell r="B215" t="str">
            <v>Farní charita Praha 1 Nové Město</v>
          </cell>
          <cell r="C215" t="str">
            <v>terénní programy</v>
          </cell>
          <cell r="D215" t="str">
            <v>Program Máří</v>
          </cell>
          <cell r="E215" t="str">
            <v>ÚV</v>
          </cell>
          <cell r="F215">
            <v>4.3</v>
          </cell>
          <cell r="G215">
            <v>519612</v>
          </cell>
          <cell r="H215">
            <v>519612</v>
          </cell>
          <cell r="I215">
            <v>2234331.6</v>
          </cell>
          <cell r="J215">
            <v>1693297</v>
          </cell>
          <cell r="K215">
            <v>2234331.6</v>
          </cell>
          <cell r="L215">
            <v>1248000</v>
          </cell>
          <cell r="M215">
            <v>2122615.02</v>
          </cell>
          <cell r="N215">
            <v>1045000</v>
          </cell>
          <cell r="O215">
            <v>430000</v>
          </cell>
          <cell r="P215">
            <v>203000</v>
          </cell>
          <cell r="Q215">
            <v>430000</v>
          </cell>
          <cell r="R215">
            <v>408000</v>
          </cell>
          <cell r="S215">
            <v>306000</v>
          </cell>
        </row>
        <row r="216">
          <cell r="A216">
            <v>5600223</v>
          </cell>
          <cell r="B216" t="str">
            <v>Farní charita Praha 4 - Chodov</v>
          </cell>
          <cell r="C216" t="str">
            <v>osobní asistence</v>
          </cell>
          <cell r="D216" t="str">
            <v>Charitní služba osobní asistence</v>
          </cell>
          <cell r="E216" t="str">
            <v>H</v>
          </cell>
          <cell r="F216">
            <v>8060</v>
          </cell>
          <cell r="G216">
            <v>399</v>
          </cell>
          <cell r="H216">
            <v>399</v>
          </cell>
          <cell r="I216">
            <v>3215940</v>
          </cell>
          <cell r="J216">
            <v>2095600</v>
          </cell>
          <cell r="K216">
            <v>2490540</v>
          </cell>
          <cell r="L216">
            <v>1300000</v>
          </cell>
          <cell r="M216">
            <v>2490540</v>
          </cell>
          <cell r="N216">
            <v>1300000</v>
          </cell>
          <cell r="O216">
            <v>400000</v>
          </cell>
          <cell r="P216">
            <v>0</v>
          </cell>
          <cell r="Q216">
            <v>400000</v>
          </cell>
          <cell r="R216">
            <v>417620</v>
          </cell>
          <cell r="S216">
            <v>313000</v>
          </cell>
        </row>
        <row r="217">
          <cell r="A217">
            <v>5686245</v>
          </cell>
          <cell r="B217" t="str">
            <v>Farní charita Praha 4 - Chodov</v>
          </cell>
          <cell r="C217" t="str">
            <v>pečovatelská služba</v>
          </cell>
          <cell r="D217" t="str">
            <v>Charitní pečovatelská služba</v>
          </cell>
          <cell r="E217" t="str">
            <v>ÚV</v>
          </cell>
          <cell r="F217">
            <v>7.4</v>
          </cell>
          <cell r="G217">
            <v>475608</v>
          </cell>
          <cell r="H217">
            <v>475608</v>
          </cell>
          <cell r="I217">
            <v>3519499.2</v>
          </cell>
          <cell r="J217">
            <v>2793176.4056900856</v>
          </cell>
          <cell r="K217">
            <v>3225395.6056900858</v>
          </cell>
          <cell r="L217">
            <v>1750000</v>
          </cell>
          <cell r="M217">
            <v>3225395.6056900858</v>
          </cell>
          <cell r="N217">
            <v>1750000</v>
          </cell>
          <cell r="O217">
            <v>500000</v>
          </cell>
          <cell r="P217">
            <v>0</v>
          </cell>
          <cell r="Q217">
            <v>500000</v>
          </cell>
          <cell r="R217">
            <v>515000</v>
          </cell>
          <cell r="S217">
            <v>386000</v>
          </cell>
        </row>
        <row r="218">
          <cell r="A218">
            <v>6798291</v>
          </cell>
          <cell r="B218" t="str">
            <v>Farní charita Starý Knín</v>
          </cell>
          <cell r="C218" t="str">
            <v>osobní asistence</v>
          </cell>
          <cell r="D218" t="str">
            <v>Osobní asistence v malých sídlech Středočeského kraje a v Praze</v>
          </cell>
          <cell r="E218" t="str">
            <v>H</v>
          </cell>
          <cell r="F218">
            <v>13000</v>
          </cell>
          <cell r="G218">
            <v>399</v>
          </cell>
          <cell r="H218">
            <v>399</v>
          </cell>
          <cell r="I218">
            <v>5187000</v>
          </cell>
          <cell r="J218">
            <v>3380000</v>
          </cell>
          <cell r="K218">
            <v>4017000</v>
          </cell>
          <cell r="L218">
            <v>4486933</v>
          </cell>
          <cell r="M218">
            <v>3816150</v>
          </cell>
          <cell r="N218">
            <v>1977000</v>
          </cell>
          <cell r="O218">
            <v>700000</v>
          </cell>
          <cell r="P218">
            <v>1139000</v>
          </cell>
          <cell r="Q218">
            <v>700000</v>
          </cell>
          <cell r="R218">
            <v>1433000</v>
          </cell>
          <cell r="S218">
            <v>0</v>
          </cell>
        </row>
        <row r="219">
          <cell r="A219">
            <v>1921508</v>
          </cell>
          <cell r="B219" t="str">
            <v>Fokus Praha, z.ú.</v>
          </cell>
          <cell r="C219" t="str">
            <v>chráněné bydlení</v>
          </cell>
          <cell r="D219" t="str">
            <v>Tým bydlení Praha - Dům</v>
          </cell>
          <cell r="E219" t="str">
            <v>L</v>
          </cell>
          <cell r="F219">
            <v>8</v>
          </cell>
          <cell r="G219">
            <v>342000</v>
          </cell>
          <cell r="H219">
            <v>342000</v>
          </cell>
          <cell r="I219">
            <v>2736000</v>
          </cell>
          <cell r="J219">
            <v>2016000</v>
          </cell>
          <cell r="K219">
            <v>2352000</v>
          </cell>
          <cell r="L219">
            <v>1545259</v>
          </cell>
          <cell r="M219">
            <v>2234400</v>
          </cell>
          <cell r="N219">
            <v>1244000</v>
          </cell>
          <cell r="O219">
            <v>387000</v>
          </cell>
          <cell r="P219">
            <v>301000</v>
          </cell>
          <cell r="Q219">
            <v>387065</v>
          </cell>
          <cell r="R219">
            <v>0</v>
          </cell>
          <cell r="S219">
            <v>0</v>
          </cell>
        </row>
        <row r="220">
          <cell r="A220">
            <v>3028203</v>
          </cell>
          <cell r="B220" t="str">
            <v>Fokus Praha, z.ú.</v>
          </cell>
          <cell r="C220" t="str">
            <v>sociálně aktivizační služby pro seniory a osoby se zdravotním postižením</v>
          </cell>
          <cell r="D220" t="str">
            <v>CDA Dům u Libuše</v>
          </cell>
          <cell r="E220" t="str">
            <v>ÚV</v>
          </cell>
          <cell r="F220">
            <v>7.1</v>
          </cell>
          <cell r="G220">
            <v>513570</v>
          </cell>
          <cell r="H220">
            <v>513570</v>
          </cell>
          <cell r="I220">
            <v>3646347</v>
          </cell>
          <cell r="J220">
            <v>3198550</v>
          </cell>
          <cell r="K220">
            <v>3646347</v>
          </cell>
          <cell r="L220">
            <v>3059826</v>
          </cell>
          <cell r="M220">
            <v>3464029.65</v>
          </cell>
          <cell r="N220">
            <v>1871000</v>
          </cell>
          <cell r="O220">
            <v>767000</v>
          </cell>
          <cell r="P220">
            <v>826000</v>
          </cell>
          <cell r="Q220">
            <v>767857</v>
          </cell>
          <cell r="R220">
            <v>0</v>
          </cell>
          <cell r="S220">
            <v>0</v>
          </cell>
        </row>
        <row r="221">
          <cell r="A221">
            <v>5363645</v>
          </cell>
          <cell r="B221" t="str">
            <v>Fokus Praha, z.ú.</v>
          </cell>
          <cell r="C221" t="str">
            <v>sociálně terapeutické dílny</v>
          </cell>
          <cell r="D221" t="str">
            <v>Dílna Hvězdáři</v>
          </cell>
          <cell r="E221" t="str">
            <v>ÚV</v>
          </cell>
          <cell r="F221">
            <v>3.2</v>
          </cell>
          <cell r="G221">
            <v>491112</v>
          </cell>
          <cell r="H221">
            <v>491112</v>
          </cell>
          <cell r="I221">
            <v>1571558.4000000001</v>
          </cell>
          <cell r="J221">
            <v>1378560</v>
          </cell>
          <cell r="K221">
            <v>1571558.4000000001</v>
          </cell>
          <cell r="L221">
            <v>1345561</v>
          </cell>
          <cell r="M221">
            <v>1571558.4000000001</v>
          </cell>
          <cell r="N221">
            <v>896000</v>
          </cell>
          <cell r="O221">
            <v>337000</v>
          </cell>
          <cell r="P221">
            <v>338000</v>
          </cell>
          <cell r="Q221">
            <v>337140</v>
          </cell>
          <cell r="R221">
            <v>568432</v>
          </cell>
          <cell r="S221">
            <v>0</v>
          </cell>
        </row>
        <row r="222">
          <cell r="A222">
            <v>6088130</v>
          </cell>
          <cell r="B222" t="str">
            <v>Fokus Praha, z.ú.</v>
          </cell>
          <cell r="C222" t="str">
            <v>sociálně terapeutické dílny</v>
          </cell>
          <cell r="D222" t="str">
            <v>CEDRA - sociálně terapeutická dílna</v>
          </cell>
          <cell r="E222" t="str">
            <v>ÚV</v>
          </cell>
          <cell r="F222">
            <v>9.1999999999999993</v>
          </cell>
          <cell r="G222">
            <v>491112</v>
          </cell>
          <cell r="H222">
            <v>491112</v>
          </cell>
          <cell r="I222">
            <v>4518230.3999999994</v>
          </cell>
          <cell r="J222">
            <v>3963359.9999999995</v>
          </cell>
          <cell r="K222">
            <v>4518230.3999999994</v>
          </cell>
          <cell r="L222">
            <v>3685751</v>
          </cell>
          <cell r="M222">
            <v>4518230.3999999994</v>
          </cell>
          <cell r="N222">
            <v>2576000</v>
          </cell>
          <cell r="O222">
            <v>899000</v>
          </cell>
          <cell r="P222">
            <v>1043000</v>
          </cell>
          <cell r="Q222">
            <v>899938</v>
          </cell>
          <cell r="R222">
            <v>1224124</v>
          </cell>
          <cell r="S222">
            <v>0</v>
          </cell>
        </row>
        <row r="223">
          <cell r="A223">
            <v>6380193</v>
          </cell>
          <cell r="B223" t="str">
            <v>Fokus Praha, z.ú.</v>
          </cell>
          <cell r="C223" t="str">
            <v>krizová pomoc</v>
          </cell>
          <cell r="D223" t="str">
            <v>Krizový tým a Komunitní centrum Bohnice</v>
          </cell>
          <cell r="E223" t="str">
            <v>ÚV</v>
          </cell>
          <cell r="F223">
            <v>4.5</v>
          </cell>
          <cell r="G223">
            <v>512886</v>
          </cell>
          <cell r="H223">
            <v>512886</v>
          </cell>
          <cell r="I223">
            <v>2307987</v>
          </cell>
          <cell r="J223">
            <v>2024550</v>
          </cell>
          <cell r="K223">
            <v>2307987</v>
          </cell>
          <cell r="L223">
            <v>2260500</v>
          </cell>
          <cell r="M223">
            <v>2192587.65</v>
          </cell>
          <cell r="N223">
            <v>1250000</v>
          </cell>
          <cell r="O223">
            <v>577000</v>
          </cell>
          <cell r="P223">
            <v>365000</v>
          </cell>
          <cell r="Q223">
            <v>577625</v>
          </cell>
          <cell r="R223">
            <v>316087</v>
          </cell>
          <cell r="S223">
            <v>0</v>
          </cell>
        </row>
        <row r="224">
          <cell r="A224">
            <v>7802447</v>
          </cell>
          <cell r="B224" t="str">
            <v>Fokus Praha, z.ú.</v>
          </cell>
          <cell r="C224" t="str">
            <v>sociální rehabilitace</v>
          </cell>
          <cell r="D224" t="str">
            <v>Komunitní tým Sever Komunitní tým Břevnov</v>
          </cell>
          <cell r="E224" t="str">
            <v>ÚV</v>
          </cell>
          <cell r="F224">
            <v>13.7</v>
          </cell>
          <cell r="G224">
            <v>521550</v>
          </cell>
          <cell r="H224">
            <v>521550</v>
          </cell>
          <cell r="I224">
            <v>7145235</v>
          </cell>
          <cell r="J224">
            <v>6136447.5</v>
          </cell>
          <cell r="K224">
            <v>7145235</v>
          </cell>
          <cell r="L224">
            <v>5496659</v>
          </cell>
          <cell r="M224">
            <v>6787973.25</v>
          </cell>
          <cell r="N224">
            <v>3589000</v>
          </cell>
          <cell r="O224">
            <v>1463000</v>
          </cell>
          <cell r="P224">
            <v>1735000</v>
          </cell>
          <cell r="Q224">
            <v>1463881</v>
          </cell>
          <cell r="R224">
            <v>1654300</v>
          </cell>
          <cell r="S224">
            <v>0</v>
          </cell>
        </row>
        <row r="225">
          <cell r="A225">
            <v>8298186</v>
          </cell>
          <cell r="B225" t="str">
            <v>Fokus Praha, z.ú.</v>
          </cell>
          <cell r="C225" t="str">
            <v>sociální rehabilitace</v>
          </cell>
          <cell r="D225" t="str">
            <v>TPZ</v>
          </cell>
          <cell r="E225" t="str">
            <v>ÚV</v>
          </cell>
          <cell r="F225">
            <v>9.1999999999999993</v>
          </cell>
          <cell r="G225">
            <v>521550</v>
          </cell>
          <cell r="H225">
            <v>521550</v>
          </cell>
          <cell r="I225">
            <v>4798260</v>
          </cell>
          <cell r="J225">
            <v>4185667.5000000005</v>
          </cell>
          <cell r="K225">
            <v>4798260</v>
          </cell>
          <cell r="L225">
            <v>3624534</v>
          </cell>
          <cell r="M225">
            <v>4798260</v>
          </cell>
          <cell r="N225">
            <v>2720000</v>
          </cell>
          <cell r="O225">
            <v>906000</v>
          </cell>
          <cell r="P225">
            <v>904000</v>
          </cell>
          <cell r="Q225">
            <v>906133</v>
          </cell>
          <cell r="R225">
            <v>0</v>
          </cell>
          <cell r="S225">
            <v>0</v>
          </cell>
        </row>
        <row r="226">
          <cell r="A226">
            <v>8785871</v>
          </cell>
          <cell r="B226" t="str">
            <v>Fokus Praha, z.ú.</v>
          </cell>
          <cell r="C226" t="str">
            <v>sociální rehabilitace</v>
          </cell>
          <cell r="D226" t="str">
            <v>Komunitní tým Podskalí</v>
          </cell>
          <cell r="E226" t="str">
            <v>ÚV</v>
          </cell>
          <cell r="F226">
            <v>9.1</v>
          </cell>
          <cell r="G226">
            <v>521550</v>
          </cell>
          <cell r="H226">
            <v>547627.5</v>
          </cell>
          <cell r="I226">
            <v>4983410.25</v>
          </cell>
          <cell r="J226">
            <v>4163250</v>
          </cell>
          <cell r="K226">
            <v>4983410.25</v>
          </cell>
          <cell r="L226">
            <v>4200768</v>
          </cell>
          <cell r="M226">
            <v>4983410.25</v>
          </cell>
          <cell r="N226">
            <v>2706000</v>
          </cell>
          <cell r="O226">
            <v>1050000</v>
          </cell>
          <cell r="P226">
            <v>1227000</v>
          </cell>
          <cell r="Q226">
            <v>1050192</v>
          </cell>
          <cell r="R226">
            <v>2260751</v>
          </cell>
          <cell r="S226">
            <v>0</v>
          </cell>
        </row>
        <row r="227">
          <cell r="A227">
            <v>9066218</v>
          </cell>
          <cell r="B227" t="str">
            <v>Fokus Praha, z.ú.</v>
          </cell>
          <cell r="C227" t="str">
            <v>chráněné bydlení</v>
          </cell>
          <cell r="D227" t="str">
            <v>Tým bydlení Praha - Byty</v>
          </cell>
          <cell r="E227" t="str">
            <v>L</v>
          </cell>
          <cell r="F227">
            <v>13</v>
          </cell>
          <cell r="G227">
            <v>342000</v>
          </cell>
          <cell r="H227">
            <v>342000</v>
          </cell>
          <cell r="I227">
            <v>4446000</v>
          </cell>
          <cell r="J227">
            <v>3024000</v>
          </cell>
          <cell r="K227">
            <v>3870000</v>
          </cell>
          <cell r="L227">
            <v>1756368</v>
          </cell>
          <cell r="M227">
            <v>3676500</v>
          </cell>
          <cell r="N227">
            <v>1756000</v>
          </cell>
          <cell r="O227">
            <v>462000</v>
          </cell>
          <cell r="P227">
            <v>0</v>
          </cell>
          <cell r="Q227">
            <v>462842</v>
          </cell>
          <cell r="R227">
            <v>0</v>
          </cell>
          <cell r="S227">
            <v>0</v>
          </cell>
        </row>
        <row r="228">
          <cell r="A228">
            <v>9663170</v>
          </cell>
          <cell r="B228" t="str">
            <v>Fokus Praha, z.ú.</v>
          </cell>
          <cell r="C228" t="str">
            <v>podpora samostatného bydlení</v>
          </cell>
          <cell r="D228" t="str">
            <v>Tým bydlení Praha - Podpora</v>
          </cell>
          <cell r="E228" t="str">
            <v>ÚV</v>
          </cell>
          <cell r="F228">
            <v>2.7</v>
          </cell>
          <cell r="G228">
            <v>506616</v>
          </cell>
          <cell r="H228">
            <v>506616</v>
          </cell>
          <cell r="I228">
            <v>1367863.2000000002</v>
          </cell>
          <cell r="J228">
            <v>1158213.3333333333</v>
          </cell>
          <cell r="K228">
            <v>1326196.5333333334</v>
          </cell>
          <cell r="L228">
            <v>1175962</v>
          </cell>
          <cell r="M228">
            <v>1259886.7066666668</v>
          </cell>
          <cell r="N228">
            <v>715000</v>
          </cell>
          <cell r="O228">
            <v>293000</v>
          </cell>
          <cell r="P228">
            <v>251000</v>
          </cell>
          <cell r="Q228">
            <v>293991</v>
          </cell>
          <cell r="R228">
            <v>415987</v>
          </cell>
          <cell r="S228">
            <v>0</v>
          </cell>
        </row>
        <row r="229">
          <cell r="A229">
            <v>8061430</v>
          </cell>
          <cell r="B229" t="str">
            <v>Fosa, o.p.s.</v>
          </cell>
          <cell r="C229" t="str">
            <v>sociální rehabilitace</v>
          </cell>
          <cell r="D229" t="str">
            <v>Podpora samostatnosti Osa</v>
          </cell>
          <cell r="E229" t="str">
            <v>ÚV</v>
          </cell>
          <cell r="F229">
            <v>7.32</v>
          </cell>
          <cell r="G229">
            <v>521550</v>
          </cell>
          <cell r="H229">
            <v>521550</v>
          </cell>
          <cell r="I229">
            <v>3817746</v>
          </cell>
          <cell r="J229">
            <v>3314587.5</v>
          </cell>
          <cell r="K229">
            <v>3817746</v>
          </cell>
          <cell r="L229">
            <v>2488632</v>
          </cell>
          <cell r="M229">
            <v>3817746</v>
          </cell>
          <cell r="N229">
            <v>2154000</v>
          </cell>
          <cell r="O229">
            <v>818000</v>
          </cell>
          <cell r="P229">
            <v>334000</v>
          </cell>
          <cell r="Q229">
            <v>818180</v>
          </cell>
          <cell r="R229">
            <v>0</v>
          </cell>
          <cell r="S229">
            <v>0</v>
          </cell>
        </row>
        <row r="230">
          <cell r="A230">
            <v>9301232</v>
          </cell>
          <cell r="B230" t="str">
            <v>Fosa, o.p.s.</v>
          </cell>
          <cell r="C230" t="str">
            <v>sociální rehabilitace</v>
          </cell>
          <cell r="D230" t="str">
            <v>Podporované zaměstnávání FORMIKA</v>
          </cell>
          <cell r="E230" t="str">
            <v>ÚV</v>
          </cell>
          <cell r="F230">
            <v>13.13</v>
          </cell>
          <cell r="G230">
            <v>521550</v>
          </cell>
          <cell r="H230">
            <v>521550</v>
          </cell>
          <cell r="I230">
            <v>6847951.5</v>
          </cell>
          <cell r="J230">
            <v>6006975</v>
          </cell>
          <cell r="K230">
            <v>6847951.5</v>
          </cell>
          <cell r="L230">
            <v>4805747</v>
          </cell>
          <cell r="M230">
            <v>6847951.5</v>
          </cell>
          <cell r="N230">
            <v>3904000</v>
          </cell>
          <cell r="O230">
            <v>1579000</v>
          </cell>
          <cell r="P230">
            <v>901000</v>
          </cell>
          <cell r="Q230">
            <v>1579972</v>
          </cell>
          <cell r="R230">
            <v>0</v>
          </cell>
          <cell r="S230">
            <v>0</v>
          </cell>
        </row>
        <row r="231">
          <cell r="A231">
            <v>9768600</v>
          </cell>
          <cell r="B231" t="str">
            <v>Fosa, o.p.s.</v>
          </cell>
          <cell r="C231" t="str">
            <v>osobní asistence</v>
          </cell>
          <cell r="D231" t="str">
            <v>Osobní asistence Osa</v>
          </cell>
          <cell r="E231" t="str">
            <v>H</v>
          </cell>
          <cell r="F231">
            <v>7346</v>
          </cell>
          <cell r="G231">
            <v>399</v>
          </cell>
          <cell r="H231">
            <v>399</v>
          </cell>
          <cell r="I231">
            <v>2931054</v>
          </cell>
          <cell r="J231">
            <v>1909960</v>
          </cell>
          <cell r="K231">
            <v>2269914</v>
          </cell>
          <cell r="L231">
            <v>1713368</v>
          </cell>
          <cell r="M231">
            <v>2269914</v>
          </cell>
          <cell r="N231">
            <v>1241000</v>
          </cell>
          <cell r="O231">
            <v>483000</v>
          </cell>
          <cell r="P231">
            <v>470000</v>
          </cell>
          <cell r="Q231">
            <v>483737</v>
          </cell>
          <cell r="R231">
            <v>514220</v>
          </cell>
          <cell r="S231">
            <v>0</v>
          </cell>
        </row>
        <row r="232">
          <cell r="A232">
            <v>5174148</v>
          </cell>
          <cell r="B232" t="str">
            <v>Gerontologické centrum</v>
          </cell>
          <cell r="C232" t="str">
            <v>sociální služby poskytované ve zdravotnických zařízeních lůžkové péče</v>
          </cell>
          <cell r="D232" t="str">
            <v>Gerontologické centrum</v>
          </cell>
          <cell r="E232" t="str">
            <v>L</v>
          </cell>
          <cell r="F232">
            <v>5</v>
          </cell>
          <cell r="G232">
            <v>358758</v>
          </cell>
          <cell r="H232">
            <v>412571.7</v>
          </cell>
          <cell r="I232">
            <v>2062858.5</v>
          </cell>
          <cell r="J232">
            <v>1209525</v>
          </cell>
          <cell r="K232">
            <v>1462858.5</v>
          </cell>
          <cell r="L232">
            <v>113510</v>
          </cell>
          <cell r="M232">
            <v>913000.77499999991</v>
          </cell>
          <cell r="N232">
            <v>113000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</row>
        <row r="233">
          <cell r="A233">
            <v>7786121</v>
          </cell>
          <cell r="B233" t="str">
            <v>Gerontologické centrum</v>
          </cell>
          <cell r="C233" t="str">
            <v>denní stacionáře</v>
          </cell>
          <cell r="D233" t="str">
            <v>Denní stacionář Gerontologického centra</v>
          </cell>
          <cell r="E233" t="str">
            <v>ÚV</v>
          </cell>
          <cell r="F233">
            <v>6.2</v>
          </cell>
          <cell r="G233">
            <v>478686</v>
          </cell>
          <cell r="H233">
            <v>478686</v>
          </cell>
          <cell r="I233">
            <v>2967853.2</v>
          </cell>
          <cell r="J233">
            <v>1234420</v>
          </cell>
          <cell r="K233">
            <v>1598893.2000000002</v>
          </cell>
          <cell r="L233">
            <v>937860</v>
          </cell>
          <cell r="M233">
            <v>285949.74000000022</v>
          </cell>
          <cell r="N233">
            <v>0</v>
          </cell>
          <cell r="O233">
            <v>0</v>
          </cell>
          <cell r="P233">
            <v>0</v>
          </cell>
          <cell r="Q233">
            <v>417574</v>
          </cell>
          <cell r="R233">
            <v>582563</v>
          </cell>
          <cell r="S233">
            <v>214000</v>
          </cell>
        </row>
        <row r="234">
          <cell r="A234">
            <v>9111293</v>
          </cell>
          <cell r="B234" t="str">
            <v>Gerontologické centrum</v>
          </cell>
          <cell r="C234" t="str">
            <v>osobní asistence</v>
          </cell>
          <cell r="D234" t="str">
            <v>Osobní asistence v Gerontologickém centru</v>
          </cell>
          <cell r="E234" t="str">
            <v>H</v>
          </cell>
          <cell r="F234">
            <v>5000</v>
          </cell>
          <cell r="G234">
            <v>399</v>
          </cell>
          <cell r="H234">
            <v>399</v>
          </cell>
          <cell r="I234">
            <v>1995000</v>
          </cell>
          <cell r="J234">
            <v>1300000</v>
          </cell>
          <cell r="K234">
            <v>1545000</v>
          </cell>
          <cell r="L234">
            <v>722424</v>
          </cell>
          <cell r="M234">
            <v>713692.79999999993</v>
          </cell>
          <cell r="N234">
            <v>304000</v>
          </cell>
          <cell r="O234">
            <v>164000</v>
          </cell>
          <cell r="P234">
            <v>245000</v>
          </cell>
          <cell r="Q234">
            <v>309611</v>
          </cell>
          <cell r="R234">
            <v>282213</v>
          </cell>
          <cell r="S234">
            <v>0</v>
          </cell>
        </row>
        <row r="235">
          <cell r="A235">
            <v>4470858</v>
          </cell>
          <cell r="B235" t="str">
            <v>Green Doors z.ú.</v>
          </cell>
          <cell r="C235" t="str">
            <v>odborné sociální poradenství</v>
          </cell>
          <cell r="D235" t="str">
            <v>Sociální poradna</v>
          </cell>
          <cell r="E235" t="str">
            <v>ÚV</v>
          </cell>
          <cell r="F235">
            <v>0.4</v>
          </cell>
          <cell r="G235">
            <v>522690</v>
          </cell>
          <cell r="H235">
            <v>522690</v>
          </cell>
          <cell r="I235">
            <v>209076</v>
          </cell>
          <cell r="J235">
            <v>183400</v>
          </cell>
          <cell r="K235">
            <v>209076</v>
          </cell>
          <cell r="L235">
            <v>200900</v>
          </cell>
          <cell r="M235">
            <v>209076</v>
          </cell>
          <cell r="N235">
            <v>119000</v>
          </cell>
          <cell r="O235">
            <v>51000</v>
          </cell>
          <cell r="P235">
            <v>39000</v>
          </cell>
          <cell r="Q235">
            <v>51500</v>
          </cell>
          <cell r="R235">
            <v>0</v>
          </cell>
          <cell r="S235">
            <v>0</v>
          </cell>
        </row>
        <row r="236">
          <cell r="A236">
            <v>5453074</v>
          </cell>
          <cell r="B236" t="str">
            <v>Green Doors z.ú.</v>
          </cell>
          <cell r="C236" t="str">
            <v>sociální rehabilitace</v>
          </cell>
          <cell r="D236" t="str">
            <v>Tréninková kavárna Café Na půl cesty</v>
          </cell>
          <cell r="E236" t="str">
            <v>ÚV</v>
          </cell>
          <cell r="F236">
            <v>8</v>
          </cell>
          <cell r="G236">
            <v>521550</v>
          </cell>
          <cell r="H236">
            <v>521550</v>
          </cell>
          <cell r="I236">
            <v>4172400</v>
          </cell>
          <cell r="J236">
            <v>3188317.4999999995</v>
          </cell>
          <cell r="K236">
            <v>4172400</v>
          </cell>
          <cell r="L236">
            <v>2199800</v>
          </cell>
          <cell r="M236">
            <v>3963780</v>
          </cell>
          <cell r="N236">
            <v>1865000</v>
          </cell>
          <cell r="O236">
            <v>635000</v>
          </cell>
          <cell r="P236">
            <v>334000</v>
          </cell>
          <cell r="Q236">
            <v>635500</v>
          </cell>
          <cell r="R236">
            <v>158000</v>
          </cell>
          <cell r="S236">
            <v>118000</v>
          </cell>
        </row>
        <row r="237">
          <cell r="A237">
            <v>5907117</v>
          </cell>
          <cell r="B237" t="str">
            <v>Green Doors z.ú.</v>
          </cell>
          <cell r="C237" t="str">
            <v>sociální rehabilitace</v>
          </cell>
          <cell r="D237" t="str">
            <v>Tréninková kavárna Klubu V.kolona</v>
          </cell>
          <cell r="E237" t="str">
            <v>ÚV</v>
          </cell>
          <cell r="F237">
            <v>6.3</v>
          </cell>
          <cell r="G237">
            <v>521550</v>
          </cell>
          <cell r="H237">
            <v>521550</v>
          </cell>
          <cell r="I237">
            <v>3285765</v>
          </cell>
          <cell r="J237">
            <v>2703367.5</v>
          </cell>
          <cell r="K237">
            <v>3285765</v>
          </cell>
          <cell r="L237">
            <v>2279000</v>
          </cell>
          <cell r="M237">
            <v>3121476.75</v>
          </cell>
          <cell r="N237">
            <v>1581000</v>
          </cell>
          <cell r="O237">
            <v>568000</v>
          </cell>
          <cell r="P237">
            <v>698000</v>
          </cell>
          <cell r="Q237">
            <v>568600</v>
          </cell>
          <cell r="R237">
            <v>156000</v>
          </cell>
          <cell r="S237">
            <v>117000</v>
          </cell>
        </row>
        <row r="238">
          <cell r="A238">
            <v>7210620</v>
          </cell>
          <cell r="B238" t="str">
            <v>Green Doors z.ú.</v>
          </cell>
          <cell r="C238" t="str">
            <v>sociální rehabilitace</v>
          </cell>
          <cell r="D238" t="str">
            <v>Tréninková restaurace Mlsná kavka</v>
          </cell>
          <cell r="E238" t="str">
            <v>ÚV</v>
          </cell>
          <cell r="F238">
            <v>4.5999999999999996</v>
          </cell>
          <cell r="G238">
            <v>521550</v>
          </cell>
          <cell r="H238">
            <v>521550</v>
          </cell>
          <cell r="I238">
            <v>2399130</v>
          </cell>
          <cell r="J238">
            <v>2104500</v>
          </cell>
          <cell r="K238">
            <v>2399130</v>
          </cell>
          <cell r="L238">
            <v>1798000</v>
          </cell>
          <cell r="M238">
            <v>2279173.5</v>
          </cell>
          <cell r="N238">
            <v>1231000</v>
          </cell>
          <cell r="O238">
            <v>489000</v>
          </cell>
          <cell r="P238">
            <v>559000</v>
          </cell>
          <cell r="Q238">
            <v>489600</v>
          </cell>
          <cell r="R238">
            <v>115000</v>
          </cell>
          <cell r="S238">
            <v>0</v>
          </cell>
        </row>
        <row r="239">
          <cell r="A239">
            <v>7931396</v>
          </cell>
          <cell r="B239" t="str">
            <v>Green Doors z.ú.</v>
          </cell>
          <cell r="C239" t="str">
            <v>sociální rehabilitace</v>
          </cell>
          <cell r="D239" t="str">
            <v>Začleňování na trh práce</v>
          </cell>
          <cell r="E239" t="str">
            <v>ÚV</v>
          </cell>
          <cell r="F239">
            <v>0.95</v>
          </cell>
          <cell r="G239">
            <v>521550</v>
          </cell>
          <cell r="H239">
            <v>521550</v>
          </cell>
          <cell r="I239">
            <v>495472.5</v>
          </cell>
          <cell r="J239">
            <v>434625</v>
          </cell>
          <cell r="K239">
            <v>495472.5</v>
          </cell>
          <cell r="L239">
            <v>260450</v>
          </cell>
          <cell r="M239">
            <v>495472.5</v>
          </cell>
          <cell r="N239">
            <v>260000</v>
          </cell>
          <cell r="O239">
            <v>142000</v>
          </cell>
          <cell r="P239">
            <v>0</v>
          </cell>
          <cell r="Q239">
            <v>142400</v>
          </cell>
          <cell r="R239">
            <v>0</v>
          </cell>
          <cell r="S239">
            <v>0</v>
          </cell>
        </row>
        <row r="240">
          <cell r="A240">
            <v>4751683</v>
          </cell>
          <cell r="B240" t="str">
            <v>Handicap centrum Srdce, o.p.s.</v>
          </cell>
          <cell r="C240" t="str">
            <v>týdenní stacionáře</v>
          </cell>
          <cell r="D240" t="str">
            <v>Týdenní stacionář Handicap centra Srdce</v>
          </cell>
          <cell r="E240" t="str">
            <v>L</v>
          </cell>
          <cell r="F240">
            <v>11</v>
          </cell>
          <cell r="G240">
            <v>421002</v>
          </cell>
          <cell r="H240">
            <v>421002</v>
          </cell>
          <cell r="I240">
            <v>4631022</v>
          </cell>
          <cell r="J240">
            <v>3138300</v>
          </cell>
          <cell r="K240">
            <v>3707022</v>
          </cell>
          <cell r="L240">
            <v>1206173</v>
          </cell>
          <cell r="M240">
            <v>3521670.9</v>
          </cell>
          <cell r="N240">
            <v>1206000</v>
          </cell>
          <cell r="O240">
            <v>500000</v>
          </cell>
          <cell r="P240">
            <v>0</v>
          </cell>
          <cell r="Q240">
            <v>500000</v>
          </cell>
          <cell r="R240">
            <v>70700</v>
          </cell>
          <cell r="S240">
            <v>53000</v>
          </cell>
        </row>
        <row r="241">
          <cell r="A241">
            <v>2091132</v>
          </cell>
          <cell r="B241" t="str">
            <v>HEWER, z.s.</v>
          </cell>
          <cell r="C241" t="str">
            <v>osobní asistence</v>
          </cell>
          <cell r="D241" t="str">
            <v>Osobní asistence pro Prahu</v>
          </cell>
          <cell r="E241" t="str">
            <v>H</v>
          </cell>
          <cell r="F241">
            <v>106000</v>
          </cell>
          <cell r="G241">
            <v>399</v>
          </cell>
          <cell r="H241">
            <v>399</v>
          </cell>
          <cell r="I241">
            <v>42294000</v>
          </cell>
          <cell r="J241">
            <v>27560000</v>
          </cell>
          <cell r="K241">
            <v>32754000</v>
          </cell>
          <cell r="L241">
            <v>19200000</v>
          </cell>
          <cell r="M241">
            <v>32754000</v>
          </cell>
          <cell r="N241">
            <v>17914000</v>
          </cell>
          <cell r="O241">
            <v>7300000</v>
          </cell>
          <cell r="P241">
            <v>1286000</v>
          </cell>
          <cell r="Q241">
            <v>7300000</v>
          </cell>
          <cell r="R241">
            <v>8706000</v>
          </cell>
          <cell r="S241">
            <v>4690000</v>
          </cell>
        </row>
        <row r="242">
          <cell r="A242">
            <v>2253794</v>
          </cell>
          <cell r="B242" t="str">
            <v>Horizont - centrum služeb pro seniory, středisko Diakonie a misie CČSH</v>
          </cell>
          <cell r="C242" t="str">
            <v>pečovatelská služba</v>
          </cell>
          <cell r="D242" t="str">
            <v>Horizont - pečovatelská služba</v>
          </cell>
          <cell r="E242" t="str">
            <v>ÚV</v>
          </cell>
          <cell r="F242">
            <v>3.1</v>
          </cell>
          <cell r="G242">
            <v>475608</v>
          </cell>
          <cell r="H242">
            <v>475608</v>
          </cell>
          <cell r="I242">
            <v>1474384.8</v>
          </cell>
          <cell r="J242">
            <v>1223565.2000000002</v>
          </cell>
          <cell r="K242">
            <v>1408384.8</v>
          </cell>
          <cell r="L242">
            <v>710000</v>
          </cell>
          <cell r="M242">
            <v>1337965.56</v>
          </cell>
          <cell r="N242">
            <v>676000</v>
          </cell>
          <cell r="O242">
            <v>140000</v>
          </cell>
          <cell r="P242">
            <v>34000</v>
          </cell>
          <cell r="Q242">
            <v>140000</v>
          </cell>
          <cell r="R242">
            <v>164000</v>
          </cell>
          <cell r="S242">
            <v>123000</v>
          </cell>
        </row>
        <row r="243">
          <cell r="A243">
            <v>4721158</v>
          </cell>
          <cell r="B243" t="str">
            <v>Horizont - centrum služeb pro seniory, středisko Diakonie a misie CČSH</v>
          </cell>
          <cell r="C243" t="str">
            <v>denní stacionáře</v>
          </cell>
          <cell r="D243" t="str">
            <v>Horizont - denní stacionář</v>
          </cell>
          <cell r="E243" t="str">
            <v>ÚV</v>
          </cell>
          <cell r="F243">
            <v>3.5</v>
          </cell>
          <cell r="G243">
            <v>478686</v>
          </cell>
          <cell r="H243">
            <v>478686</v>
          </cell>
          <cell r="I243">
            <v>1675401</v>
          </cell>
          <cell r="J243">
            <v>1125282</v>
          </cell>
          <cell r="K243">
            <v>1465401</v>
          </cell>
          <cell r="L243">
            <v>655000</v>
          </cell>
          <cell r="M243">
            <v>1465401</v>
          </cell>
          <cell r="N243">
            <v>655000</v>
          </cell>
          <cell r="O243">
            <v>195000</v>
          </cell>
          <cell r="P243">
            <v>0</v>
          </cell>
          <cell r="Q243">
            <v>195000</v>
          </cell>
          <cell r="R243">
            <v>220000</v>
          </cell>
          <cell r="S243">
            <v>165000</v>
          </cell>
        </row>
        <row r="244">
          <cell r="A244">
            <v>5094785</v>
          </cell>
          <cell r="B244" t="str">
            <v>Hornomlýnská, o.p.s.</v>
          </cell>
          <cell r="C244" t="str">
            <v>osobní asistence</v>
          </cell>
          <cell r="D244" t="str">
            <v>Centrum Filipovka - Osobní asistence pro děti se zdravotním postižením</v>
          </cell>
          <cell r="E244" t="str">
            <v>H</v>
          </cell>
          <cell r="F244">
            <v>12000</v>
          </cell>
          <cell r="G244">
            <v>399</v>
          </cell>
          <cell r="H244">
            <v>399</v>
          </cell>
          <cell r="I244">
            <v>4788000</v>
          </cell>
          <cell r="J244">
            <v>3120000</v>
          </cell>
          <cell r="K244">
            <v>3708000</v>
          </cell>
          <cell r="L244">
            <v>2353613</v>
          </cell>
          <cell r="M244">
            <v>3708000</v>
          </cell>
          <cell r="N244">
            <v>2028000</v>
          </cell>
          <cell r="O244">
            <v>468000</v>
          </cell>
          <cell r="P244">
            <v>325000</v>
          </cell>
          <cell r="Q244">
            <v>468500</v>
          </cell>
          <cell r="R244">
            <v>627637</v>
          </cell>
          <cell r="S244">
            <v>470000</v>
          </cell>
        </row>
        <row r="245">
          <cell r="A245">
            <v>9897719</v>
          </cell>
          <cell r="B245" t="str">
            <v>Hornomlýnská, o.p.s.</v>
          </cell>
          <cell r="C245" t="str">
            <v>odlehčovací služby</v>
          </cell>
          <cell r="D245" t="str">
            <v>Centrum Filipovka - Odlehčovací služba pro děti se zdravotním postižením</v>
          </cell>
          <cell r="E245" t="str">
            <v>ÚV</v>
          </cell>
          <cell r="F245">
            <v>3.8</v>
          </cell>
          <cell r="G245">
            <v>480624</v>
          </cell>
          <cell r="H245">
            <v>480624</v>
          </cell>
          <cell r="I245">
            <v>1826371.2</v>
          </cell>
          <cell r="J245">
            <v>1357739.7454789015</v>
          </cell>
          <cell r="K245">
            <v>1582030.9454789015</v>
          </cell>
          <cell r="L245">
            <v>1210449</v>
          </cell>
          <cell r="M245">
            <v>1582030.9454789015</v>
          </cell>
          <cell r="N245">
            <v>882000</v>
          </cell>
          <cell r="O245">
            <v>331000</v>
          </cell>
          <cell r="P245">
            <v>328000</v>
          </cell>
          <cell r="Q245">
            <v>331000</v>
          </cell>
          <cell r="R245">
            <v>307098</v>
          </cell>
          <cell r="S245">
            <v>30000</v>
          </cell>
        </row>
        <row r="246">
          <cell r="A246">
            <v>5486809</v>
          </cell>
          <cell r="B246" t="str">
            <v>Husitské centrum o. p. s.</v>
          </cell>
          <cell r="C246" t="str">
            <v>nízkoprahová zařízení pro děti a mládež</v>
          </cell>
          <cell r="D246" t="str">
            <v>Nízkoprahový klub Husita</v>
          </cell>
          <cell r="E246" t="str">
            <v>ÚV</v>
          </cell>
          <cell r="F246">
            <v>4.54</v>
          </cell>
          <cell r="G246">
            <v>528504</v>
          </cell>
          <cell r="H246">
            <v>528504</v>
          </cell>
          <cell r="I246">
            <v>2399408.16</v>
          </cell>
          <cell r="J246">
            <v>2104744</v>
          </cell>
          <cell r="K246">
            <v>2399408.16</v>
          </cell>
          <cell r="L246">
            <v>699488</v>
          </cell>
          <cell r="M246">
            <v>2399408.16</v>
          </cell>
          <cell r="N246">
            <v>699000</v>
          </cell>
          <cell r="O246">
            <v>207000</v>
          </cell>
          <cell r="P246">
            <v>0</v>
          </cell>
          <cell r="Q246">
            <v>207200</v>
          </cell>
          <cell r="R246">
            <v>0</v>
          </cell>
          <cell r="S246">
            <v>0</v>
          </cell>
        </row>
        <row r="247">
          <cell r="A247">
            <v>6141389</v>
          </cell>
          <cell r="B247" t="str">
            <v>InBáze, z. s.</v>
          </cell>
          <cell r="C247" t="str">
            <v>sociálně aktivizační služby pro rodiny s dětmi</v>
          </cell>
          <cell r="D247" t="str">
            <v>InBáze, z. s. - Sociálně aktivizační služby pro rodiny migrantů s dětmi žijícími v hl. m. Praze</v>
          </cell>
          <cell r="E247" t="str">
            <v>ÚV</v>
          </cell>
          <cell r="F247">
            <v>2</v>
          </cell>
          <cell r="G247">
            <v>520068</v>
          </cell>
          <cell r="H247">
            <v>520068</v>
          </cell>
          <cell r="I247">
            <v>1040136</v>
          </cell>
          <cell r="J247">
            <v>912400</v>
          </cell>
          <cell r="K247">
            <v>1040136</v>
          </cell>
          <cell r="L247">
            <v>578594</v>
          </cell>
          <cell r="M247">
            <v>1040136</v>
          </cell>
          <cell r="N247">
            <v>578000</v>
          </cell>
          <cell r="O247">
            <v>311000</v>
          </cell>
          <cell r="P247">
            <v>0</v>
          </cell>
          <cell r="Q247">
            <v>311157</v>
          </cell>
          <cell r="R247">
            <v>380040</v>
          </cell>
          <cell r="S247">
            <v>113000</v>
          </cell>
        </row>
        <row r="248">
          <cell r="A248">
            <v>7998175</v>
          </cell>
          <cell r="B248" t="str">
            <v>InBáze, z. s.</v>
          </cell>
          <cell r="C248" t="str">
            <v>odborné sociální poradenství</v>
          </cell>
          <cell r="D248" t="str">
            <v>InBáze, z. s. - Odborné sociální poradenství</v>
          </cell>
          <cell r="E248" t="str">
            <v>ÚV</v>
          </cell>
          <cell r="F248">
            <v>2.8</v>
          </cell>
          <cell r="G248">
            <v>522690</v>
          </cell>
          <cell r="H248">
            <v>522690</v>
          </cell>
          <cell r="I248">
            <v>1463532</v>
          </cell>
          <cell r="J248">
            <v>1283800</v>
          </cell>
          <cell r="K248">
            <v>1463532</v>
          </cell>
          <cell r="L248">
            <v>774862</v>
          </cell>
          <cell r="M248">
            <v>1463532</v>
          </cell>
          <cell r="N248">
            <v>774000</v>
          </cell>
          <cell r="O248">
            <v>436000</v>
          </cell>
          <cell r="P248">
            <v>0</v>
          </cell>
          <cell r="Q248">
            <v>436904</v>
          </cell>
          <cell r="R248">
            <v>511075</v>
          </cell>
          <cell r="S248">
            <v>190000</v>
          </cell>
        </row>
        <row r="249">
          <cell r="A249">
            <v>3122440</v>
          </cell>
          <cell r="B249" t="str">
            <v>Integrační centrum ZAHRADA v Praze 3</v>
          </cell>
          <cell r="C249" t="str">
            <v>denní stacionáře</v>
          </cell>
          <cell r="D249" t="str">
            <v>Integrační centrum Zahrada v Praze 3</v>
          </cell>
          <cell r="E249" t="str">
            <v>ÚV</v>
          </cell>
          <cell r="F249">
            <v>32.299999999999997</v>
          </cell>
          <cell r="G249">
            <v>478686</v>
          </cell>
          <cell r="H249">
            <v>526554.6</v>
          </cell>
          <cell r="I249">
            <v>17007713.579999998</v>
          </cell>
          <cell r="J249">
            <v>14729083.530000001</v>
          </cell>
          <cell r="K249">
            <v>16828373.579999998</v>
          </cell>
          <cell r="L249">
            <v>1885000</v>
          </cell>
          <cell r="M249">
            <v>12216473.579999998</v>
          </cell>
          <cell r="N249">
            <v>1885000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</row>
        <row r="250">
          <cell r="A250">
            <v>5177352</v>
          </cell>
          <cell r="B250" t="str">
            <v>Integrované centrum pro osoby se zdravotním postižením Horní Poustevna</v>
          </cell>
          <cell r="C250" t="str">
            <v>podpora samostatného bydlení</v>
          </cell>
          <cell r="D250" t="str">
            <v>Integrované centrum pro osoby se zdravotním postižením Horní Poustevna</v>
          </cell>
          <cell r="E250" t="str">
            <v>ÚV</v>
          </cell>
          <cell r="F250">
            <v>1.31</v>
          </cell>
          <cell r="G250">
            <v>506616</v>
          </cell>
          <cell r="H250">
            <v>506616</v>
          </cell>
          <cell r="I250">
            <v>663666.96000000008</v>
          </cell>
          <cell r="J250">
            <v>540274.46511627908</v>
          </cell>
          <cell r="K250">
            <v>621777.42511627916</v>
          </cell>
          <cell r="L250">
            <v>440000</v>
          </cell>
          <cell r="M250">
            <v>225777.42511627916</v>
          </cell>
          <cell r="N250">
            <v>144000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</row>
        <row r="251">
          <cell r="A251">
            <v>5307483</v>
          </cell>
          <cell r="B251" t="str">
            <v>Integrované centrum pro osoby se zdravotním postižením Horní Poustevna</v>
          </cell>
          <cell r="C251" t="str">
            <v>domovy pro osoby se zdravotním postižením</v>
          </cell>
          <cell r="D251" t="str">
            <v>Integrované centrum pro osoby se zdravotním postižením Horní Poustevna</v>
          </cell>
          <cell r="E251" t="str">
            <v>L</v>
          </cell>
          <cell r="F251">
            <v>90</v>
          </cell>
          <cell r="G251">
            <v>473556</v>
          </cell>
          <cell r="H251">
            <v>544589.4</v>
          </cell>
          <cell r="I251">
            <v>49013046</v>
          </cell>
          <cell r="J251">
            <v>26217900</v>
          </cell>
          <cell r="K251">
            <v>32237046</v>
          </cell>
          <cell r="L251">
            <v>7500000</v>
          </cell>
          <cell r="M251">
            <v>13215046</v>
          </cell>
          <cell r="N251">
            <v>7195000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</row>
        <row r="252">
          <cell r="A252">
            <v>6556217</v>
          </cell>
          <cell r="B252" t="str">
            <v>Integrované centrum pro osoby se zdravotním postižením Horní Poustevna</v>
          </cell>
          <cell r="C252" t="str">
            <v>chráněné bydlení</v>
          </cell>
          <cell r="D252" t="str">
            <v>Integrované centrum pro osoby se zdravotním postižením Horní Poustevna</v>
          </cell>
          <cell r="E252" t="str">
            <v>L</v>
          </cell>
          <cell r="F252">
            <v>20</v>
          </cell>
          <cell r="G252">
            <v>342000</v>
          </cell>
          <cell r="H252">
            <v>342000</v>
          </cell>
          <cell r="I252">
            <v>6840000</v>
          </cell>
          <cell r="J252">
            <v>5040000</v>
          </cell>
          <cell r="K252">
            <v>5880000</v>
          </cell>
          <cell r="L252">
            <v>2100000</v>
          </cell>
          <cell r="M252">
            <v>3084000</v>
          </cell>
          <cell r="N252">
            <v>2100000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</row>
        <row r="253">
          <cell r="A253">
            <v>9980976</v>
          </cell>
          <cell r="B253" t="str">
            <v>Integrované centrum pro osoby se zdravotním postižením Horní Poustevna</v>
          </cell>
          <cell r="C253" t="str">
            <v>sociálně terapeutické dílny</v>
          </cell>
          <cell r="D253" t="str">
            <v>Integrované centrum pro osoby se zdravotním postižením Horní Poustevna - Dílna u Markétky</v>
          </cell>
          <cell r="E253" t="str">
            <v>ÚV</v>
          </cell>
          <cell r="F253">
            <v>5.8</v>
          </cell>
          <cell r="G253">
            <v>491112</v>
          </cell>
          <cell r="H253">
            <v>491112</v>
          </cell>
          <cell r="I253">
            <v>2848449.6</v>
          </cell>
          <cell r="J253">
            <v>2498640</v>
          </cell>
          <cell r="K253">
            <v>2848449.6</v>
          </cell>
          <cell r="L253">
            <v>1000000</v>
          </cell>
          <cell r="M253">
            <v>930449.60000000009</v>
          </cell>
          <cell r="N253">
            <v>580000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</row>
        <row r="254">
          <cell r="A254">
            <v>1356928</v>
          </cell>
          <cell r="B254" t="str">
            <v>INTERNA Co, spol. s r.o.</v>
          </cell>
          <cell r="C254" t="str">
            <v>sociální služby poskytované ve zdravotnických zařízeních lůžkové péče</v>
          </cell>
          <cell r="D254" t="str">
            <v>INTERNA Co., spol. s r.o.</v>
          </cell>
          <cell r="E254" t="str">
            <v>L</v>
          </cell>
          <cell r="F254">
            <v>20</v>
          </cell>
          <cell r="G254">
            <v>358758</v>
          </cell>
          <cell r="H254">
            <v>358758</v>
          </cell>
          <cell r="I254">
            <v>7175160</v>
          </cell>
          <cell r="J254">
            <v>3894000</v>
          </cell>
          <cell r="K254">
            <v>4775160</v>
          </cell>
          <cell r="L254">
            <v>1654799</v>
          </cell>
          <cell r="M254">
            <v>4536402</v>
          </cell>
          <cell r="N254">
            <v>1654000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</row>
        <row r="255">
          <cell r="A255">
            <v>1986693</v>
          </cell>
          <cell r="B255" t="str">
            <v>JAHODA, o.p.s.</v>
          </cell>
          <cell r="C255" t="str">
            <v>nízkoprahová zařízení pro děti a mládež</v>
          </cell>
          <cell r="D255" t="str">
            <v>Nízkoprahový klub Jahoda</v>
          </cell>
          <cell r="E255" t="str">
            <v>ÚV</v>
          </cell>
          <cell r="F255">
            <v>3</v>
          </cell>
          <cell r="G255">
            <v>528504</v>
          </cell>
          <cell r="H255">
            <v>528504</v>
          </cell>
          <cell r="I255">
            <v>1585512</v>
          </cell>
          <cell r="J255">
            <v>1390800</v>
          </cell>
          <cell r="K255">
            <v>1585512</v>
          </cell>
          <cell r="L255">
            <v>910000</v>
          </cell>
          <cell r="M255">
            <v>1506236.4</v>
          </cell>
          <cell r="N255">
            <v>813000</v>
          </cell>
          <cell r="O255">
            <v>438000</v>
          </cell>
          <cell r="P255">
            <v>97000</v>
          </cell>
          <cell r="Q255">
            <v>495000</v>
          </cell>
          <cell r="R255">
            <v>197725</v>
          </cell>
          <cell r="S255">
            <v>118000</v>
          </cell>
        </row>
        <row r="256">
          <cell r="A256">
            <v>4163039</v>
          </cell>
          <cell r="B256" t="str">
            <v>JAHODA, o.p.s.</v>
          </cell>
          <cell r="C256" t="str">
            <v>nízkoprahová zařízení pro děti a mládež</v>
          </cell>
          <cell r="D256" t="str">
            <v>Nízkoprahový klub Džagoda</v>
          </cell>
          <cell r="E256" t="str">
            <v>ÚV</v>
          </cell>
          <cell r="F256">
            <v>3</v>
          </cell>
          <cell r="G256">
            <v>528504</v>
          </cell>
          <cell r="H256">
            <v>528504</v>
          </cell>
          <cell r="I256">
            <v>1585512</v>
          </cell>
          <cell r="J256">
            <v>1390800</v>
          </cell>
          <cell r="K256">
            <v>1585512</v>
          </cell>
          <cell r="L256">
            <v>984000</v>
          </cell>
          <cell r="M256">
            <v>1506236.4</v>
          </cell>
          <cell r="N256">
            <v>813000</v>
          </cell>
          <cell r="O256">
            <v>438000</v>
          </cell>
          <cell r="P256">
            <v>171000</v>
          </cell>
          <cell r="Q256">
            <v>523000</v>
          </cell>
          <cell r="R256">
            <v>199450</v>
          </cell>
          <cell r="S256">
            <v>63000</v>
          </cell>
        </row>
        <row r="257">
          <cell r="A257">
            <v>9547898</v>
          </cell>
          <cell r="B257" t="str">
            <v>JAHODA, o.p.s.</v>
          </cell>
          <cell r="C257" t="str">
            <v>terénní programy</v>
          </cell>
          <cell r="D257" t="str">
            <v>Terén Jahoda</v>
          </cell>
          <cell r="E257" t="str">
            <v>ÚV</v>
          </cell>
          <cell r="F257">
            <v>3.3</v>
          </cell>
          <cell r="G257">
            <v>519612</v>
          </cell>
          <cell r="H257">
            <v>519612</v>
          </cell>
          <cell r="I257">
            <v>1714719.5999999999</v>
          </cell>
          <cell r="J257">
            <v>1504140</v>
          </cell>
          <cell r="K257">
            <v>1714719.5999999999</v>
          </cell>
          <cell r="L257">
            <v>909000</v>
          </cell>
          <cell r="M257">
            <v>1628983.6199999999</v>
          </cell>
          <cell r="N257">
            <v>879000</v>
          </cell>
          <cell r="O257">
            <v>473000</v>
          </cell>
          <cell r="P257">
            <v>30000</v>
          </cell>
          <cell r="Q257">
            <v>475500</v>
          </cell>
          <cell r="R257">
            <v>198700</v>
          </cell>
          <cell r="S257">
            <v>149000</v>
          </cell>
        </row>
        <row r="258">
          <cell r="A258">
            <v>1758052</v>
          </cell>
          <cell r="B258" t="str">
            <v>Jedličkův ústav a Mateřská škola a Základní škola a Střední škola</v>
          </cell>
          <cell r="C258" t="str">
            <v>týdenní stacionáře</v>
          </cell>
          <cell r="D258" t="str">
            <v>Jedličkův ústav - týdenní stacionář</v>
          </cell>
          <cell r="E258" t="str">
            <v>L</v>
          </cell>
          <cell r="F258">
            <v>94</v>
          </cell>
          <cell r="G258">
            <v>421002</v>
          </cell>
          <cell r="H258">
            <v>547302.6</v>
          </cell>
          <cell r="I258">
            <v>51446444.399999999</v>
          </cell>
          <cell r="J258">
            <v>37232460</v>
          </cell>
          <cell r="K258">
            <v>43550444.399999999</v>
          </cell>
          <cell r="L258">
            <v>20610000</v>
          </cell>
          <cell r="M258">
            <v>17571453.379999999</v>
          </cell>
          <cell r="N258">
            <v>11569000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</row>
        <row r="259">
          <cell r="A259">
            <v>7519167</v>
          </cell>
          <cell r="B259" t="str">
            <v>Jedličkův ústav a Mateřská škola a Základní škola a Střední škola</v>
          </cell>
          <cell r="C259" t="str">
            <v>denní stacionáře</v>
          </cell>
          <cell r="D259" t="str">
            <v>Jedličkův ústav - denní stacionář</v>
          </cell>
          <cell r="E259" t="str">
            <v>ÚV</v>
          </cell>
          <cell r="F259">
            <v>45</v>
          </cell>
          <cell r="G259">
            <v>478686</v>
          </cell>
          <cell r="H259">
            <v>526554.6</v>
          </cell>
          <cell r="I259">
            <v>23694957</v>
          </cell>
          <cell r="J259">
            <v>18881825.51020408</v>
          </cell>
          <cell r="K259">
            <v>21791732.51020408</v>
          </cell>
          <cell r="L259">
            <v>6000000</v>
          </cell>
          <cell r="M259">
            <v>10944454.684693875</v>
          </cell>
          <cell r="N259">
            <v>6000000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</row>
        <row r="260">
          <cell r="A260">
            <v>4280079</v>
          </cell>
          <cell r="B260" t="str">
            <v>Jihoměstská sociální a.s.</v>
          </cell>
          <cell r="C260" t="str">
            <v>domovy pro seniory</v>
          </cell>
          <cell r="D260" t="str">
            <v>Domov pro seniory Jižní Město</v>
          </cell>
          <cell r="E260" t="str">
            <v>L</v>
          </cell>
          <cell r="F260">
            <v>50</v>
          </cell>
          <cell r="G260">
            <v>421002</v>
          </cell>
          <cell r="H260">
            <v>421002</v>
          </cell>
          <cell r="I260">
            <v>21050100</v>
          </cell>
          <cell r="J260">
            <v>9765000</v>
          </cell>
          <cell r="K260">
            <v>12350100</v>
          </cell>
          <cell r="L260">
            <v>2700000</v>
          </cell>
          <cell r="M260">
            <v>7925100</v>
          </cell>
          <cell r="N260">
            <v>2700000</v>
          </cell>
          <cell r="O260">
            <v>800000</v>
          </cell>
          <cell r="P260">
            <v>0</v>
          </cell>
          <cell r="Q260">
            <v>800000</v>
          </cell>
          <cell r="R260">
            <v>880000</v>
          </cell>
          <cell r="S260">
            <v>660000</v>
          </cell>
        </row>
        <row r="261">
          <cell r="A261">
            <v>5145962</v>
          </cell>
          <cell r="B261" t="str">
            <v>Jihoměstská sociální a.s.</v>
          </cell>
          <cell r="C261" t="str">
            <v>pečovatelská služba</v>
          </cell>
          <cell r="D261" t="str">
            <v>pečovatelská služba</v>
          </cell>
          <cell r="E261" t="str">
            <v>ÚV</v>
          </cell>
          <cell r="F261">
            <v>41.5</v>
          </cell>
          <cell r="G261">
            <v>475608</v>
          </cell>
          <cell r="H261">
            <v>475608</v>
          </cell>
          <cell r="I261">
            <v>19737732</v>
          </cell>
          <cell r="J261">
            <v>15529311.370308036</v>
          </cell>
          <cell r="K261">
            <v>17953243.370308034</v>
          </cell>
          <cell r="L261">
            <v>4500000</v>
          </cell>
          <cell r="M261">
            <v>17055581.201792631</v>
          </cell>
          <cell r="N261">
            <v>4500000</v>
          </cell>
          <cell r="O261">
            <v>1000000</v>
          </cell>
          <cell r="P261">
            <v>0</v>
          </cell>
          <cell r="Q261">
            <v>1000000</v>
          </cell>
          <cell r="R261">
            <v>900000</v>
          </cell>
          <cell r="S261">
            <v>675000</v>
          </cell>
        </row>
        <row r="262">
          <cell r="A262">
            <v>6944607</v>
          </cell>
          <cell r="B262" t="str">
            <v>Jihoměstská sociální a.s.</v>
          </cell>
          <cell r="C262" t="str">
            <v>odlehčovací služby</v>
          </cell>
          <cell r="D262" t="str">
            <v>Ošetřovatelské centrum</v>
          </cell>
          <cell r="E262" t="str">
            <v>L</v>
          </cell>
          <cell r="F262">
            <v>39</v>
          </cell>
          <cell r="G262">
            <v>421002</v>
          </cell>
          <cell r="H262">
            <v>421002</v>
          </cell>
          <cell r="I262">
            <v>16419078</v>
          </cell>
          <cell r="J262">
            <v>9722700</v>
          </cell>
          <cell r="K262">
            <v>11739078</v>
          </cell>
          <cell r="L262">
            <v>2280000</v>
          </cell>
          <cell r="M262">
            <v>11739078</v>
          </cell>
          <cell r="N262">
            <v>2280000</v>
          </cell>
          <cell r="O262">
            <v>1500000</v>
          </cell>
          <cell r="P262">
            <v>0</v>
          </cell>
          <cell r="Q262">
            <v>1500000</v>
          </cell>
          <cell r="R262">
            <v>720000</v>
          </cell>
          <cell r="S262">
            <v>540000</v>
          </cell>
        </row>
        <row r="263">
          <cell r="A263">
            <v>2827230</v>
          </cell>
          <cell r="B263" t="str">
            <v>K srdci klíč, o. p. s.</v>
          </cell>
          <cell r="C263" t="str">
            <v>nízkoprahová denní centra</v>
          </cell>
          <cell r="D263" t="str">
            <v>Nízkoprahové denní centrum v Praze 6</v>
          </cell>
          <cell r="E263" t="str">
            <v>ÚV</v>
          </cell>
          <cell r="F263">
            <v>0</v>
          </cell>
          <cell r="G263">
            <v>494988</v>
          </cell>
          <cell r="H263">
            <v>494988</v>
          </cell>
          <cell r="I263">
            <v>0</v>
          </cell>
          <cell r="J263">
            <v>0</v>
          </cell>
          <cell r="K263">
            <v>0</v>
          </cell>
          <cell r="L263">
            <v>1724154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</row>
        <row r="264">
          <cell r="A264">
            <v>5748930</v>
          </cell>
          <cell r="B264" t="str">
            <v>K srdci klíč, o. p. s.</v>
          </cell>
          <cell r="C264" t="str">
            <v>azylové domy</v>
          </cell>
          <cell r="D264" t="str">
            <v>Azylový dům pro muže v Praze</v>
          </cell>
          <cell r="E264" t="str">
            <v>L</v>
          </cell>
          <cell r="F264">
            <v>26</v>
          </cell>
          <cell r="G264">
            <v>107616</v>
          </cell>
          <cell r="H264">
            <v>107616</v>
          </cell>
          <cell r="I264">
            <v>2798016</v>
          </cell>
          <cell r="J264">
            <v>2454400</v>
          </cell>
          <cell r="K264">
            <v>2798016</v>
          </cell>
          <cell r="L264">
            <v>2748581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</row>
        <row r="265">
          <cell r="A265">
            <v>3565313</v>
          </cell>
          <cell r="B265" t="str">
            <v>Klub občanů bezbariérového domu Vondroušova, z.s.</v>
          </cell>
          <cell r="C265" t="str">
            <v>osobní asistence</v>
          </cell>
          <cell r="D265" t="str">
            <v>osobní asistence</v>
          </cell>
          <cell r="E265" t="str">
            <v>H</v>
          </cell>
          <cell r="F265">
            <v>8760</v>
          </cell>
          <cell r="G265">
            <v>399</v>
          </cell>
          <cell r="H265">
            <v>399</v>
          </cell>
          <cell r="I265">
            <v>3495240</v>
          </cell>
          <cell r="J265">
            <v>2277600</v>
          </cell>
          <cell r="K265">
            <v>2706840</v>
          </cell>
          <cell r="L265">
            <v>500000</v>
          </cell>
          <cell r="M265">
            <v>2571498</v>
          </cell>
          <cell r="N265">
            <v>500000</v>
          </cell>
          <cell r="O265">
            <v>500000</v>
          </cell>
          <cell r="P265">
            <v>0</v>
          </cell>
          <cell r="Q265">
            <v>500000</v>
          </cell>
          <cell r="R265">
            <v>0</v>
          </cell>
          <cell r="S265">
            <v>0</v>
          </cell>
        </row>
        <row r="266">
          <cell r="A266">
            <v>8323464</v>
          </cell>
          <cell r="B266" t="str">
            <v>Klub vozíčkářů Petýrkova, o.p.s.</v>
          </cell>
          <cell r="C266" t="str">
            <v>osobní asistence</v>
          </cell>
          <cell r="D266" t="str">
            <v>Osobní asistence</v>
          </cell>
          <cell r="E266" t="str">
            <v>H</v>
          </cell>
          <cell r="F266">
            <v>6000</v>
          </cell>
          <cell r="G266">
            <v>399</v>
          </cell>
          <cell r="H266">
            <v>399</v>
          </cell>
          <cell r="I266">
            <v>2394000</v>
          </cell>
          <cell r="J266">
            <v>1560000</v>
          </cell>
          <cell r="K266">
            <v>1854000</v>
          </cell>
          <cell r="L266">
            <v>1100000</v>
          </cell>
          <cell r="M266">
            <v>1854000</v>
          </cell>
          <cell r="N266">
            <v>1014000</v>
          </cell>
          <cell r="O266">
            <v>380000</v>
          </cell>
          <cell r="P266">
            <v>86000</v>
          </cell>
          <cell r="Q266">
            <v>380000</v>
          </cell>
          <cell r="R266">
            <v>114260</v>
          </cell>
          <cell r="S266">
            <v>85000</v>
          </cell>
        </row>
        <row r="267">
          <cell r="A267">
            <v>3336111</v>
          </cell>
          <cell r="B267" t="str">
            <v>Kolpingova rodina Praha 8</v>
          </cell>
          <cell r="C267" t="str">
            <v>sociálně aktivizační služby pro rodiny s dětmi</v>
          </cell>
          <cell r="D267" t="str">
            <v>Kolpingův dům-SAS pro matky s dětmi v tréninkových bytech</v>
          </cell>
          <cell r="E267" t="str">
            <v>ÚV</v>
          </cell>
          <cell r="F267">
            <v>0.9</v>
          </cell>
          <cell r="G267">
            <v>520068</v>
          </cell>
          <cell r="H267">
            <v>520068</v>
          </cell>
          <cell r="I267">
            <v>468061.2</v>
          </cell>
          <cell r="J267">
            <v>410580</v>
          </cell>
          <cell r="K267">
            <v>468061.2</v>
          </cell>
          <cell r="L267">
            <v>326000</v>
          </cell>
          <cell r="M267">
            <v>468061.2</v>
          </cell>
          <cell r="N267">
            <v>266000</v>
          </cell>
          <cell r="O267">
            <v>98000</v>
          </cell>
          <cell r="P267">
            <v>60000</v>
          </cell>
          <cell r="Q267">
            <v>98000</v>
          </cell>
          <cell r="R267">
            <v>210000</v>
          </cell>
          <cell r="S267">
            <v>33000</v>
          </cell>
        </row>
        <row r="268">
          <cell r="A268">
            <v>4291112</v>
          </cell>
          <cell r="B268" t="str">
            <v>Kolpingova rodina Praha 8</v>
          </cell>
          <cell r="C268" t="str">
            <v>azylové domy</v>
          </cell>
          <cell r="D268" t="str">
            <v>Kolpingův dům - azyl pro matky s dětmi</v>
          </cell>
          <cell r="E268" t="str">
            <v>L</v>
          </cell>
          <cell r="F268">
            <v>22</v>
          </cell>
          <cell r="G268">
            <v>149454</v>
          </cell>
          <cell r="H268">
            <v>149454</v>
          </cell>
          <cell r="I268">
            <v>3287988</v>
          </cell>
          <cell r="J268">
            <v>2884200</v>
          </cell>
          <cell r="K268">
            <v>3287988</v>
          </cell>
          <cell r="L268">
            <v>1600000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604000</v>
          </cell>
          <cell r="R268">
            <v>220000</v>
          </cell>
          <cell r="S268">
            <v>0</v>
          </cell>
        </row>
        <row r="269">
          <cell r="A269">
            <v>5212112</v>
          </cell>
          <cell r="B269" t="str">
            <v>Kolpingova rodina Praha 8</v>
          </cell>
          <cell r="C269" t="str">
            <v>krizová pomoc</v>
          </cell>
          <cell r="D269" t="str">
            <v>Kolpingův dům - krizová pomoc</v>
          </cell>
          <cell r="E269" t="str">
            <v>L</v>
          </cell>
          <cell r="F269">
            <v>6</v>
          </cell>
          <cell r="G269">
            <v>289446</v>
          </cell>
          <cell r="H269">
            <v>289446</v>
          </cell>
          <cell r="I269">
            <v>1736676</v>
          </cell>
          <cell r="J269">
            <v>1523400</v>
          </cell>
          <cell r="K269">
            <v>1736676</v>
          </cell>
          <cell r="L269">
            <v>569000</v>
          </cell>
          <cell r="M269">
            <v>1649842.2</v>
          </cell>
          <cell r="N269">
            <v>569000</v>
          </cell>
          <cell r="O269">
            <v>297000</v>
          </cell>
          <cell r="P269">
            <v>0</v>
          </cell>
          <cell r="Q269">
            <v>297000</v>
          </cell>
          <cell r="R269">
            <v>188000</v>
          </cell>
          <cell r="S269">
            <v>141000</v>
          </cell>
        </row>
        <row r="270">
          <cell r="A270">
            <v>4086998</v>
          </cell>
          <cell r="B270" t="str">
            <v>LATA - programy pro mládež a rodinu, z.ú.</v>
          </cell>
          <cell r="C270" t="str">
            <v>sociálně aktivizační služby pro rodiny s dětmi</v>
          </cell>
          <cell r="D270" t="str">
            <v>Podpůrná individuální práce s rodinou</v>
          </cell>
          <cell r="E270" t="str">
            <v>ÚV</v>
          </cell>
          <cell r="F270">
            <v>1</v>
          </cell>
          <cell r="G270">
            <v>520068</v>
          </cell>
          <cell r="H270">
            <v>520068</v>
          </cell>
          <cell r="I270">
            <v>520068</v>
          </cell>
          <cell r="J270">
            <v>456200</v>
          </cell>
          <cell r="K270">
            <v>520068</v>
          </cell>
          <cell r="L270">
            <v>203900</v>
          </cell>
          <cell r="M270">
            <v>494064.6</v>
          </cell>
          <cell r="N270">
            <v>203000</v>
          </cell>
          <cell r="O270">
            <v>104000</v>
          </cell>
          <cell r="P270">
            <v>0</v>
          </cell>
          <cell r="Q270">
            <v>104300</v>
          </cell>
          <cell r="R270">
            <v>73332</v>
          </cell>
          <cell r="S270">
            <v>54000</v>
          </cell>
        </row>
        <row r="271">
          <cell r="A271">
            <v>7589278</v>
          </cell>
          <cell r="B271" t="str">
            <v>Léčebna dlouhodobě nemocných</v>
          </cell>
          <cell r="C271" t="str">
            <v>sociální služby poskytované ve zdravotnických zařízeních lůžkové péče</v>
          </cell>
          <cell r="D271" t="str">
            <v>Léčebna dlouhodobě nemocných</v>
          </cell>
          <cell r="E271" t="str">
            <v>L</v>
          </cell>
          <cell r="F271">
            <v>6</v>
          </cell>
          <cell r="G271">
            <v>358758</v>
          </cell>
          <cell r="H271">
            <v>394633.8</v>
          </cell>
          <cell r="I271">
            <v>2367802.7999999998</v>
          </cell>
          <cell r="J271">
            <v>1357020</v>
          </cell>
          <cell r="K271">
            <v>1647802.7999999998</v>
          </cell>
          <cell r="L271">
            <v>897370</v>
          </cell>
          <cell r="M271">
            <v>399051.05999999982</v>
          </cell>
          <cell r="N271">
            <v>79000</v>
          </cell>
          <cell r="O271">
            <v>0</v>
          </cell>
          <cell r="P271">
            <v>320000</v>
          </cell>
          <cell r="Q271">
            <v>0</v>
          </cell>
          <cell r="R271">
            <v>0</v>
          </cell>
          <cell r="S271">
            <v>0</v>
          </cell>
        </row>
        <row r="272">
          <cell r="A272">
            <v>4232995</v>
          </cell>
          <cell r="B272" t="str">
            <v>LRS Chvaly, o.p.s.</v>
          </cell>
          <cell r="C272" t="str">
            <v>pečovatelská služba</v>
          </cell>
          <cell r="D272" t="str">
            <v>Pečovatelská služba ve spojení s domácí ošetřovatelskou péčí</v>
          </cell>
          <cell r="E272" t="str">
            <v>ÚV</v>
          </cell>
          <cell r="F272">
            <v>3.3</v>
          </cell>
          <cell r="G272">
            <v>475608</v>
          </cell>
          <cell r="H272">
            <v>475608</v>
          </cell>
          <cell r="I272">
            <v>1569506.4</v>
          </cell>
          <cell r="J272">
            <v>1042440</v>
          </cell>
          <cell r="K272">
            <v>1485506.4</v>
          </cell>
          <cell r="L272">
            <v>500000</v>
          </cell>
          <cell r="M272">
            <v>1411231.0799999998</v>
          </cell>
          <cell r="N272">
            <v>500000</v>
          </cell>
          <cell r="O272">
            <v>200000</v>
          </cell>
          <cell r="P272">
            <v>0</v>
          </cell>
          <cell r="Q272">
            <v>200000</v>
          </cell>
          <cell r="R272">
            <v>0</v>
          </cell>
          <cell r="S272">
            <v>0</v>
          </cell>
        </row>
        <row r="273">
          <cell r="A273">
            <v>4547688</v>
          </cell>
          <cell r="B273" t="str">
            <v>LRS Chvaly, o.p.s.</v>
          </cell>
          <cell r="C273" t="str">
            <v>sociální služby poskytované ve zdravotnických zařízeních lůžkové péče</v>
          </cell>
          <cell r="D273" t="str">
            <v>Rozvoj kognitivních funkcí</v>
          </cell>
          <cell r="E273" t="str">
            <v>L</v>
          </cell>
          <cell r="F273">
            <v>3</v>
          </cell>
          <cell r="G273">
            <v>358758</v>
          </cell>
          <cell r="H273">
            <v>394633.8</v>
          </cell>
          <cell r="I273">
            <v>1183901.3999999999</v>
          </cell>
          <cell r="J273">
            <v>678510</v>
          </cell>
          <cell r="K273">
            <v>823901.39999999991</v>
          </cell>
          <cell r="L273">
            <v>500000</v>
          </cell>
          <cell r="M273">
            <v>823901.39999999991</v>
          </cell>
          <cell r="N273">
            <v>441000</v>
          </cell>
          <cell r="O273">
            <v>200000</v>
          </cell>
          <cell r="P273">
            <v>59000</v>
          </cell>
          <cell r="Q273">
            <v>200000</v>
          </cell>
          <cell r="R273">
            <v>100000</v>
          </cell>
          <cell r="S273">
            <v>75000</v>
          </cell>
        </row>
        <row r="274">
          <cell r="A274">
            <v>2436078</v>
          </cell>
          <cell r="B274" t="str">
            <v>Magdaléna, o.p.s.</v>
          </cell>
          <cell r="C274" t="str">
            <v>služby následné péče</v>
          </cell>
          <cell r="D274" t="str">
            <v>Následná péče - Doléčovací centrum Magdaléna</v>
          </cell>
          <cell r="E274" t="str">
            <v>ÚV</v>
          </cell>
          <cell r="F274">
            <v>3.1</v>
          </cell>
          <cell r="G274">
            <v>530784</v>
          </cell>
          <cell r="H274">
            <v>530784</v>
          </cell>
          <cell r="I274">
            <v>1645430.4000000001</v>
          </cell>
          <cell r="J274">
            <v>1443360</v>
          </cell>
          <cell r="K274">
            <v>1645430.4000000001</v>
          </cell>
          <cell r="L274">
            <v>2526748</v>
          </cell>
          <cell r="M274">
            <v>1563158.8800000001</v>
          </cell>
          <cell r="N274">
            <v>797000</v>
          </cell>
          <cell r="O274">
            <v>352000</v>
          </cell>
          <cell r="P274">
            <v>414000</v>
          </cell>
          <cell r="Q274">
            <v>352217</v>
          </cell>
          <cell r="R274">
            <v>0</v>
          </cell>
          <cell r="S274">
            <v>0</v>
          </cell>
        </row>
        <row r="275">
          <cell r="A275">
            <v>2014388</v>
          </cell>
          <cell r="B275" t="str">
            <v>Maltézská pomoc, o.p.s.</v>
          </cell>
          <cell r="C275" t="str">
            <v>osobní asistence</v>
          </cell>
          <cell r="D275" t="str">
            <v>Osobní asistence</v>
          </cell>
          <cell r="E275" t="str">
            <v>H</v>
          </cell>
          <cell r="F275">
            <v>33000</v>
          </cell>
          <cell r="G275">
            <v>399</v>
          </cell>
          <cell r="H275">
            <v>399</v>
          </cell>
          <cell r="I275">
            <v>13167000</v>
          </cell>
          <cell r="J275">
            <v>8580000</v>
          </cell>
          <cell r="K275">
            <v>10197000</v>
          </cell>
          <cell r="L275">
            <v>6255000</v>
          </cell>
          <cell r="M275">
            <v>10197000</v>
          </cell>
          <cell r="N275">
            <v>5577000</v>
          </cell>
          <cell r="O275">
            <v>2145000</v>
          </cell>
          <cell r="P275">
            <v>678000</v>
          </cell>
          <cell r="Q275">
            <v>2145000</v>
          </cell>
          <cell r="R275">
            <v>2580100</v>
          </cell>
          <cell r="S275">
            <v>1347000</v>
          </cell>
        </row>
        <row r="276">
          <cell r="A276">
            <v>3261046</v>
          </cell>
          <cell r="B276" t="str">
            <v>Maltézská pomoc, o.p.s.</v>
          </cell>
          <cell r="C276" t="str">
            <v>terénní programy</v>
          </cell>
          <cell r="D276" t="str">
            <v>Terénní program Pomoc lidem v nouzi</v>
          </cell>
          <cell r="E276" t="str">
            <v>ÚV</v>
          </cell>
          <cell r="F276">
            <v>4.4000000000000004</v>
          </cell>
          <cell r="G276">
            <v>519612</v>
          </cell>
          <cell r="H276">
            <v>519612</v>
          </cell>
          <cell r="I276">
            <v>2286292.8000000003</v>
          </cell>
          <cell r="J276">
            <v>2005520.0000000002</v>
          </cell>
          <cell r="K276">
            <v>2286292.8000000003</v>
          </cell>
          <cell r="L276">
            <v>1474140</v>
          </cell>
          <cell r="M276">
            <v>2286292.8000000003</v>
          </cell>
          <cell r="N276">
            <v>1303000</v>
          </cell>
          <cell r="O276">
            <v>501000</v>
          </cell>
          <cell r="P276">
            <v>171000</v>
          </cell>
          <cell r="Q276">
            <v>501380</v>
          </cell>
          <cell r="R276">
            <v>470000</v>
          </cell>
          <cell r="S276">
            <v>233000</v>
          </cell>
        </row>
        <row r="277">
          <cell r="A277">
            <v>8642772</v>
          </cell>
          <cell r="B277" t="str">
            <v>Městská část Praha 20</v>
          </cell>
          <cell r="C277" t="str">
            <v>pečovatelská služba</v>
          </cell>
          <cell r="D277" t="str">
            <v>Městská část Praha 20</v>
          </cell>
          <cell r="E277" t="str">
            <v>ÚV</v>
          </cell>
          <cell r="F277">
            <v>7.1</v>
          </cell>
          <cell r="G277">
            <v>475608</v>
          </cell>
          <cell r="H277">
            <v>475608</v>
          </cell>
          <cell r="I277">
            <v>3376816.8</v>
          </cell>
          <cell r="J277">
            <v>2755228.233117484</v>
          </cell>
          <cell r="K277">
            <v>3169925.0331174838</v>
          </cell>
          <cell r="L277">
            <v>1500000</v>
          </cell>
          <cell r="M277">
            <v>1508873.1814616094</v>
          </cell>
          <cell r="N277">
            <v>724000</v>
          </cell>
          <cell r="O277">
            <v>125000</v>
          </cell>
          <cell r="P277">
            <v>659000</v>
          </cell>
          <cell r="Q277">
            <v>125000</v>
          </cell>
          <cell r="R277">
            <v>0</v>
          </cell>
          <cell r="S277">
            <v>0</v>
          </cell>
        </row>
        <row r="278">
          <cell r="A278">
            <v>6929444</v>
          </cell>
          <cell r="B278" t="str">
            <v>Městská část Praha 22</v>
          </cell>
          <cell r="C278" t="str">
            <v>pečovatelská služba</v>
          </cell>
          <cell r="D278" t="str">
            <v>pečovatelská služba</v>
          </cell>
          <cell r="E278" t="str">
            <v>ÚV</v>
          </cell>
          <cell r="F278">
            <v>3.5</v>
          </cell>
          <cell r="G278">
            <v>475608</v>
          </cell>
          <cell r="H278">
            <v>475608</v>
          </cell>
          <cell r="I278">
            <v>1664628</v>
          </cell>
          <cell r="J278">
            <v>1381800</v>
          </cell>
          <cell r="K278">
            <v>1586228</v>
          </cell>
          <cell r="L278">
            <v>650000</v>
          </cell>
          <cell r="M278">
            <v>788116.60000000009</v>
          </cell>
          <cell r="N278">
            <v>296000</v>
          </cell>
          <cell r="O278">
            <v>150000</v>
          </cell>
          <cell r="P278">
            <v>342000</v>
          </cell>
          <cell r="Q278">
            <v>150000</v>
          </cell>
          <cell r="R278">
            <v>0</v>
          </cell>
          <cell r="S278">
            <v>0</v>
          </cell>
        </row>
        <row r="279">
          <cell r="A279">
            <v>9967214</v>
          </cell>
          <cell r="B279" t="str">
            <v>Městská nemocnice následné péče</v>
          </cell>
          <cell r="C279" t="str">
            <v>sociální služby poskytované ve zdravotnických zařízeních lůžkové péče</v>
          </cell>
          <cell r="D279" t="str">
            <v>Městská nemocnice následné péče</v>
          </cell>
          <cell r="E279" t="str">
            <v>L</v>
          </cell>
          <cell r="F279">
            <v>8</v>
          </cell>
          <cell r="G279">
            <v>358758</v>
          </cell>
          <cell r="H279">
            <v>394633.8</v>
          </cell>
          <cell r="I279">
            <v>3157070.4</v>
          </cell>
          <cell r="J279">
            <v>1809360</v>
          </cell>
          <cell r="K279">
            <v>2197070.4</v>
          </cell>
          <cell r="L279">
            <v>558443</v>
          </cell>
          <cell r="M279">
            <v>1224183.2799999998</v>
          </cell>
          <cell r="N279">
            <v>558000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</row>
        <row r="280">
          <cell r="A280">
            <v>2795337</v>
          </cell>
          <cell r="B280" t="str">
            <v>META, o.p.s. - Společnost pro příležitosti mladých migrantů</v>
          </cell>
          <cell r="C280" t="str">
            <v>odborné sociální poradenství</v>
          </cell>
          <cell r="D280" t="str">
            <v>Poradenské a informační centrum pro mladé migranty</v>
          </cell>
          <cell r="E280" t="str">
            <v>ÚV</v>
          </cell>
          <cell r="F280">
            <v>1.2</v>
          </cell>
          <cell r="G280">
            <v>522690</v>
          </cell>
          <cell r="H280">
            <v>522690</v>
          </cell>
          <cell r="I280">
            <v>627228</v>
          </cell>
          <cell r="J280">
            <v>550200</v>
          </cell>
          <cell r="K280">
            <v>627228</v>
          </cell>
          <cell r="L280">
            <v>729132</v>
          </cell>
          <cell r="M280">
            <v>627228</v>
          </cell>
          <cell r="N280">
            <v>357000</v>
          </cell>
          <cell r="O280">
            <v>192000</v>
          </cell>
          <cell r="P280">
            <v>78000</v>
          </cell>
          <cell r="Q280">
            <v>312483.34999999998</v>
          </cell>
          <cell r="R280">
            <v>0</v>
          </cell>
          <cell r="S280">
            <v>0</v>
          </cell>
        </row>
        <row r="281">
          <cell r="A281">
            <v>2077002</v>
          </cell>
          <cell r="B281" t="str">
            <v>Modrý klíč o.p.s.</v>
          </cell>
          <cell r="C281" t="str">
            <v>denní stacionáře</v>
          </cell>
          <cell r="D281" t="str">
            <v>Modrý klíč o.p.s. - denní stacionáře</v>
          </cell>
          <cell r="E281" t="str">
            <v>ÚV</v>
          </cell>
          <cell r="F281">
            <v>38.799999999999997</v>
          </cell>
          <cell r="G281">
            <v>478686</v>
          </cell>
          <cell r="H281">
            <v>478686</v>
          </cell>
          <cell r="I281">
            <v>18573016.799999997</v>
          </cell>
          <cell r="J281">
            <v>13956648.845424909</v>
          </cell>
          <cell r="K281">
            <v>16237545.645424908</v>
          </cell>
          <cell r="L281">
            <v>7804000</v>
          </cell>
          <cell r="M281">
            <v>16237545.645424908</v>
          </cell>
          <cell r="N281">
            <v>7804000</v>
          </cell>
          <cell r="O281">
            <v>2000000</v>
          </cell>
          <cell r="P281">
            <v>0</v>
          </cell>
          <cell r="Q281">
            <v>2000000</v>
          </cell>
          <cell r="R281">
            <v>1679000</v>
          </cell>
          <cell r="S281">
            <v>1259000</v>
          </cell>
        </row>
        <row r="282">
          <cell r="A282">
            <v>3296442</v>
          </cell>
          <cell r="B282" t="str">
            <v>Modrý klíč o.p.s.</v>
          </cell>
          <cell r="C282" t="str">
            <v>odlehčovací služby</v>
          </cell>
          <cell r="D282" t="str">
            <v>Modrý klíč o.p.s. - odlehčovací služby</v>
          </cell>
          <cell r="E282" t="str">
            <v>L</v>
          </cell>
          <cell r="F282">
            <v>10</v>
          </cell>
          <cell r="G282">
            <v>421002</v>
          </cell>
          <cell r="H282">
            <v>484152.3</v>
          </cell>
          <cell r="I282">
            <v>4841523</v>
          </cell>
          <cell r="J282">
            <v>3046950</v>
          </cell>
          <cell r="K282">
            <v>3641523</v>
          </cell>
          <cell r="L282">
            <v>360000</v>
          </cell>
          <cell r="M282">
            <v>3459446.85</v>
          </cell>
          <cell r="N282">
            <v>360000</v>
          </cell>
          <cell r="O282">
            <v>100000</v>
          </cell>
          <cell r="P282">
            <v>0</v>
          </cell>
          <cell r="Q282">
            <v>100000</v>
          </cell>
          <cell r="R282">
            <v>89000</v>
          </cell>
          <cell r="S282">
            <v>66000</v>
          </cell>
        </row>
        <row r="283">
          <cell r="A283">
            <v>7245581</v>
          </cell>
          <cell r="B283" t="str">
            <v>Modrý klíč o.p.s.</v>
          </cell>
          <cell r="C283" t="str">
            <v>týdenní stacionáře</v>
          </cell>
          <cell r="D283" t="str">
            <v>Modrý klíč o.p.s. - týdenní stacionáře</v>
          </cell>
          <cell r="E283" t="str">
            <v>L</v>
          </cell>
          <cell r="F283">
            <v>27</v>
          </cell>
          <cell r="G283">
            <v>421002</v>
          </cell>
          <cell r="H283">
            <v>568352.69999999995</v>
          </cell>
          <cell r="I283">
            <v>15345522.899999999</v>
          </cell>
          <cell r="J283">
            <v>11192985</v>
          </cell>
          <cell r="K283">
            <v>13077522.899999999</v>
          </cell>
          <cell r="L283">
            <v>5960000</v>
          </cell>
          <cell r="M283">
            <v>13077522.899999999</v>
          </cell>
          <cell r="N283">
            <v>5960000</v>
          </cell>
          <cell r="O283">
            <v>1885000</v>
          </cell>
          <cell r="P283">
            <v>0</v>
          </cell>
          <cell r="Q283">
            <v>1885000</v>
          </cell>
          <cell r="R283">
            <v>1419000</v>
          </cell>
          <cell r="S283">
            <v>1064000</v>
          </cell>
        </row>
        <row r="284">
          <cell r="A284">
            <v>1799976</v>
          </cell>
          <cell r="B284" t="str">
            <v>NADĚJE</v>
          </cell>
          <cell r="C284" t="str">
            <v>azylové domy</v>
          </cell>
          <cell r="D284" t="str">
            <v>Dům Naděje Praha-Žižkov - azylový dům</v>
          </cell>
          <cell r="E284" t="str">
            <v>L</v>
          </cell>
          <cell r="F284">
            <v>50</v>
          </cell>
          <cell r="G284">
            <v>107616</v>
          </cell>
          <cell r="H284">
            <v>107616</v>
          </cell>
          <cell r="I284">
            <v>5380800</v>
          </cell>
          <cell r="J284">
            <v>4720000</v>
          </cell>
          <cell r="K284">
            <v>5380800</v>
          </cell>
          <cell r="L284">
            <v>3921600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980400</v>
          </cell>
          <cell r="R284">
            <v>682100</v>
          </cell>
          <cell r="S284">
            <v>0</v>
          </cell>
        </row>
        <row r="285">
          <cell r="A285">
            <v>3169124</v>
          </cell>
          <cell r="B285" t="str">
            <v>NADĚJE</v>
          </cell>
          <cell r="C285" t="str">
            <v>nízkoprahová denní centra</v>
          </cell>
          <cell r="D285" t="str">
            <v>Středisko Naděje Praha-U Bulhara - nízkoprahové denní centrum</v>
          </cell>
          <cell r="E285" t="str">
            <v>ÚV</v>
          </cell>
          <cell r="F285">
            <v>23.8</v>
          </cell>
          <cell r="G285">
            <v>494988</v>
          </cell>
          <cell r="H285">
            <v>494988</v>
          </cell>
          <cell r="I285">
            <v>11780714.4</v>
          </cell>
          <cell r="J285">
            <v>10333960</v>
          </cell>
          <cell r="K285">
            <v>11780714.4</v>
          </cell>
          <cell r="L285">
            <v>10015200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2107500</v>
          </cell>
          <cell r="R285">
            <v>1605200</v>
          </cell>
          <cell r="S285">
            <v>0</v>
          </cell>
        </row>
        <row r="286">
          <cell r="A286">
            <v>3396676</v>
          </cell>
          <cell r="B286" t="str">
            <v>NADĚJE</v>
          </cell>
          <cell r="C286" t="str">
            <v>terénní programy</v>
          </cell>
          <cell r="D286" t="str">
            <v>Středisko Naděje Praha - terénní program</v>
          </cell>
          <cell r="E286" t="str">
            <v>ÚV</v>
          </cell>
          <cell r="F286">
            <v>13</v>
          </cell>
          <cell r="G286">
            <v>519612</v>
          </cell>
          <cell r="H286">
            <v>519612</v>
          </cell>
          <cell r="I286">
            <v>6754956</v>
          </cell>
          <cell r="J286">
            <v>5925400</v>
          </cell>
          <cell r="K286">
            <v>6754956</v>
          </cell>
          <cell r="L286">
            <v>4900700</v>
          </cell>
          <cell r="M286">
            <v>6754956</v>
          </cell>
          <cell r="N286">
            <v>3851000</v>
          </cell>
          <cell r="O286">
            <v>1033000</v>
          </cell>
          <cell r="P286">
            <v>1049000</v>
          </cell>
          <cell r="Q286">
            <v>1033700</v>
          </cell>
          <cell r="R286">
            <v>543900</v>
          </cell>
          <cell r="S286">
            <v>407000</v>
          </cell>
        </row>
        <row r="287">
          <cell r="A287">
            <v>3551691</v>
          </cell>
          <cell r="B287" t="str">
            <v>NADĚJE</v>
          </cell>
          <cell r="C287" t="str">
            <v>noclehárny</v>
          </cell>
          <cell r="D287" t="str">
            <v>Středisko Naděje Praha-Na Slupi - noclehárna</v>
          </cell>
          <cell r="E287" t="str">
            <v>L</v>
          </cell>
          <cell r="F287">
            <v>20</v>
          </cell>
          <cell r="G287">
            <v>86070</v>
          </cell>
          <cell r="H287">
            <v>86070</v>
          </cell>
          <cell r="I287">
            <v>1721400</v>
          </cell>
          <cell r="J287">
            <v>1510000</v>
          </cell>
          <cell r="K287">
            <v>1721400</v>
          </cell>
          <cell r="L287">
            <v>1165600</v>
          </cell>
          <cell r="M287">
            <v>1721400</v>
          </cell>
          <cell r="N287">
            <v>981000</v>
          </cell>
          <cell r="O287">
            <v>298000</v>
          </cell>
          <cell r="P287">
            <v>184000</v>
          </cell>
          <cell r="Q287">
            <v>298000</v>
          </cell>
          <cell r="R287">
            <v>219200</v>
          </cell>
          <cell r="S287">
            <v>164000</v>
          </cell>
        </row>
        <row r="288">
          <cell r="A288">
            <v>5184987</v>
          </cell>
          <cell r="B288" t="str">
            <v>NADĚJE</v>
          </cell>
          <cell r="C288" t="str">
            <v>azylové domy</v>
          </cell>
          <cell r="D288" t="str">
            <v>Dům Naděje Praha-Záběhlice - azylový dům</v>
          </cell>
          <cell r="E288" t="str">
            <v>L</v>
          </cell>
          <cell r="F288">
            <v>30</v>
          </cell>
          <cell r="G288">
            <v>107616</v>
          </cell>
          <cell r="H288">
            <v>107616</v>
          </cell>
          <cell r="I288">
            <v>3228480</v>
          </cell>
          <cell r="J288">
            <v>2832000</v>
          </cell>
          <cell r="K288">
            <v>3228480</v>
          </cell>
          <cell r="L288">
            <v>3522700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773200</v>
          </cell>
          <cell r="R288">
            <v>940200</v>
          </cell>
          <cell r="S288">
            <v>0</v>
          </cell>
        </row>
        <row r="289">
          <cell r="A289">
            <v>5606908</v>
          </cell>
          <cell r="B289" t="str">
            <v>NADĚJE</v>
          </cell>
          <cell r="C289" t="str">
            <v>noclehárny</v>
          </cell>
          <cell r="D289" t="str">
            <v>Dům Naděje Praha-Žižkov - noclehárna</v>
          </cell>
          <cell r="E289" t="str">
            <v>L</v>
          </cell>
          <cell r="F289">
            <v>20</v>
          </cell>
          <cell r="G289">
            <v>86070</v>
          </cell>
          <cell r="H289">
            <v>86070</v>
          </cell>
          <cell r="I289">
            <v>1721400</v>
          </cell>
          <cell r="J289">
            <v>1510000</v>
          </cell>
          <cell r="K289">
            <v>1721400</v>
          </cell>
          <cell r="L289">
            <v>1160900</v>
          </cell>
          <cell r="M289">
            <v>1721400</v>
          </cell>
          <cell r="N289">
            <v>981000</v>
          </cell>
          <cell r="O289">
            <v>295000</v>
          </cell>
          <cell r="P289">
            <v>179000</v>
          </cell>
          <cell r="Q289">
            <v>295000</v>
          </cell>
          <cell r="R289">
            <v>187600</v>
          </cell>
          <cell r="S289">
            <v>140000</v>
          </cell>
        </row>
        <row r="290">
          <cell r="A290">
            <v>7129878</v>
          </cell>
          <cell r="B290" t="str">
            <v>NADĚJE</v>
          </cell>
          <cell r="C290" t="str">
            <v>azylové domy</v>
          </cell>
          <cell r="D290" t="str">
            <v>Dům Naděje Praha-Radotín - azylový dům</v>
          </cell>
          <cell r="E290" t="str">
            <v>L</v>
          </cell>
          <cell r="F290">
            <v>25</v>
          </cell>
          <cell r="G290">
            <v>107616</v>
          </cell>
          <cell r="H290">
            <v>107616</v>
          </cell>
          <cell r="I290">
            <v>2690400</v>
          </cell>
          <cell r="J290">
            <v>2360000</v>
          </cell>
          <cell r="K290">
            <v>2690400</v>
          </cell>
          <cell r="L290">
            <v>2273800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568500</v>
          </cell>
          <cell r="R290">
            <v>430900</v>
          </cell>
          <cell r="S290">
            <v>0</v>
          </cell>
        </row>
        <row r="291">
          <cell r="A291">
            <v>7341586</v>
          </cell>
          <cell r="B291" t="str">
            <v>NADĚJE</v>
          </cell>
          <cell r="C291" t="str">
            <v>azylové domy</v>
          </cell>
          <cell r="D291" t="str">
            <v>Dům Naděje Praha-Vršovice - azylový dům</v>
          </cell>
          <cell r="E291" t="str">
            <v>L</v>
          </cell>
          <cell r="F291">
            <v>40</v>
          </cell>
          <cell r="G291">
            <v>107616</v>
          </cell>
          <cell r="H291">
            <v>107616</v>
          </cell>
          <cell r="I291">
            <v>4304640</v>
          </cell>
          <cell r="J291">
            <v>3776000</v>
          </cell>
          <cell r="K291">
            <v>4304640</v>
          </cell>
          <cell r="L291">
            <v>3417800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750300</v>
          </cell>
          <cell r="R291">
            <v>595900</v>
          </cell>
          <cell r="S291">
            <v>0</v>
          </cell>
        </row>
        <row r="292">
          <cell r="A292">
            <v>9199909</v>
          </cell>
          <cell r="B292" t="str">
            <v>NADĚJE</v>
          </cell>
          <cell r="C292" t="str">
            <v>nízkoprahová denní centra</v>
          </cell>
          <cell r="D292" t="str">
            <v>Středisko Naděje Praha-Bolzanova - nízkoprahové denní centrum</v>
          </cell>
          <cell r="E292" t="str">
            <v>ÚV</v>
          </cell>
          <cell r="F292">
            <v>6.3</v>
          </cell>
          <cell r="G292">
            <v>494988</v>
          </cell>
          <cell r="H292">
            <v>494988</v>
          </cell>
          <cell r="I292">
            <v>3118424.4</v>
          </cell>
          <cell r="J292">
            <v>2735460</v>
          </cell>
          <cell r="K292">
            <v>3118424.4</v>
          </cell>
          <cell r="L292">
            <v>2559500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649100</v>
          </cell>
          <cell r="R292">
            <v>443800</v>
          </cell>
          <cell r="S292">
            <v>0</v>
          </cell>
        </row>
        <row r="293">
          <cell r="A293">
            <v>1201824</v>
          </cell>
          <cell r="B293" t="str">
            <v>Národní ústav pro autismus, z.ú.</v>
          </cell>
          <cell r="C293" t="str">
            <v>chráněné bydlení</v>
          </cell>
          <cell r="D293" t="str">
            <v>Chráněné bydlení pro lidi s autismem</v>
          </cell>
          <cell r="E293" t="str">
            <v>L</v>
          </cell>
          <cell r="F293">
            <v>3</v>
          </cell>
          <cell r="G293">
            <v>342000</v>
          </cell>
          <cell r="H293">
            <v>342000</v>
          </cell>
          <cell r="I293">
            <v>1026000</v>
          </cell>
          <cell r="J293">
            <v>504000</v>
          </cell>
          <cell r="K293">
            <v>930000</v>
          </cell>
          <cell r="L293">
            <v>344000</v>
          </cell>
          <cell r="M293">
            <v>930000</v>
          </cell>
          <cell r="N293">
            <v>327000</v>
          </cell>
          <cell r="O293">
            <v>176000</v>
          </cell>
          <cell r="P293">
            <v>17000</v>
          </cell>
          <cell r="Q293">
            <v>280000</v>
          </cell>
          <cell r="R293">
            <v>150000</v>
          </cell>
          <cell r="S293">
            <v>112000</v>
          </cell>
        </row>
        <row r="294">
          <cell r="A294">
            <v>1674590</v>
          </cell>
          <cell r="B294" t="str">
            <v>Národní ústav pro autismus, z.ú.</v>
          </cell>
          <cell r="C294" t="str">
            <v>osobní asistence</v>
          </cell>
          <cell r="D294" t="str">
            <v>Osobní asistence pro lidi s autismem</v>
          </cell>
          <cell r="E294" t="str">
            <v>H</v>
          </cell>
          <cell r="F294">
            <v>11245</v>
          </cell>
          <cell r="G294">
            <v>399</v>
          </cell>
          <cell r="H294">
            <v>399</v>
          </cell>
          <cell r="I294">
            <v>4486755</v>
          </cell>
          <cell r="J294">
            <v>2923700</v>
          </cell>
          <cell r="K294">
            <v>3474705</v>
          </cell>
          <cell r="L294">
            <v>1337000</v>
          </cell>
          <cell r="M294">
            <v>3300969.75</v>
          </cell>
          <cell r="N294">
            <v>1337000</v>
          </cell>
          <cell r="O294">
            <v>600000</v>
          </cell>
          <cell r="P294">
            <v>0</v>
          </cell>
          <cell r="Q294">
            <v>600000</v>
          </cell>
          <cell r="R294">
            <v>100000</v>
          </cell>
          <cell r="S294">
            <v>75000</v>
          </cell>
        </row>
        <row r="295">
          <cell r="A295">
            <v>3397992</v>
          </cell>
          <cell r="B295" t="str">
            <v>Národní ústav pro autismus, z.ú.</v>
          </cell>
          <cell r="C295" t="str">
            <v>sociální rehabilitace</v>
          </cell>
          <cell r="D295" t="str">
            <v>Sociální rehabilitace pro lidi s autismem</v>
          </cell>
          <cell r="E295" t="str">
            <v>ÚV</v>
          </cell>
          <cell r="F295">
            <v>3.2</v>
          </cell>
          <cell r="G295">
            <v>521550</v>
          </cell>
          <cell r="H295">
            <v>521550</v>
          </cell>
          <cell r="I295">
            <v>1668960</v>
          </cell>
          <cell r="J295">
            <v>1281000</v>
          </cell>
          <cell r="K295">
            <v>1668960</v>
          </cell>
          <cell r="L295">
            <v>913600</v>
          </cell>
          <cell r="M295">
            <v>1668960</v>
          </cell>
          <cell r="N295">
            <v>832000</v>
          </cell>
          <cell r="O295">
            <v>448000</v>
          </cell>
          <cell r="P295">
            <v>81000</v>
          </cell>
          <cell r="Q295">
            <v>500000</v>
          </cell>
          <cell r="R295">
            <v>150000</v>
          </cell>
          <cell r="S295">
            <v>112000</v>
          </cell>
        </row>
        <row r="296">
          <cell r="A296">
            <v>4334040</v>
          </cell>
          <cell r="B296" t="str">
            <v>Národní ústav pro autismus, z.ú.</v>
          </cell>
          <cell r="C296" t="str">
            <v>raná péče</v>
          </cell>
          <cell r="D296" t="str">
            <v>Raná péče pro rodiny dětí s autismem</v>
          </cell>
          <cell r="E296" t="str">
            <v>ÚV</v>
          </cell>
          <cell r="F296">
            <v>3.27</v>
          </cell>
          <cell r="G296">
            <v>532950</v>
          </cell>
          <cell r="H296">
            <v>532950</v>
          </cell>
          <cell r="I296">
            <v>1742746.5</v>
          </cell>
          <cell r="J296">
            <v>1528725</v>
          </cell>
          <cell r="K296">
            <v>1742746.5</v>
          </cell>
          <cell r="L296">
            <v>1016500</v>
          </cell>
          <cell r="M296">
            <v>1742746.5</v>
          </cell>
          <cell r="N296">
            <v>993000</v>
          </cell>
          <cell r="O296">
            <v>450000</v>
          </cell>
          <cell r="P296">
            <v>23000</v>
          </cell>
          <cell r="Q296">
            <v>450000</v>
          </cell>
          <cell r="R296">
            <v>150000</v>
          </cell>
          <cell r="S296">
            <v>112000</v>
          </cell>
        </row>
        <row r="297">
          <cell r="A297">
            <v>8039664</v>
          </cell>
          <cell r="B297" t="str">
            <v>Natama, o.p.s.</v>
          </cell>
          <cell r="C297" t="str">
            <v>odborné sociální poradenství</v>
          </cell>
          <cell r="D297" t="str">
            <v>Poradna (náhradní) rodinné péče NATAMA</v>
          </cell>
          <cell r="E297" t="str">
            <v>ÚV</v>
          </cell>
          <cell r="F297">
            <v>1.7</v>
          </cell>
          <cell r="G297">
            <v>522690</v>
          </cell>
          <cell r="H297">
            <v>522690</v>
          </cell>
          <cell r="I297">
            <v>888573</v>
          </cell>
          <cell r="J297">
            <v>779450</v>
          </cell>
          <cell r="K297">
            <v>888573</v>
          </cell>
          <cell r="L297">
            <v>742000</v>
          </cell>
          <cell r="M297">
            <v>844144.35</v>
          </cell>
          <cell r="N297">
            <v>455000</v>
          </cell>
          <cell r="O297">
            <v>245000</v>
          </cell>
          <cell r="P297">
            <v>144000</v>
          </cell>
          <cell r="Q297">
            <v>254000</v>
          </cell>
          <cell r="R297">
            <v>0</v>
          </cell>
          <cell r="S297">
            <v>0</v>
          </cell>
        </row>
        <row r="298">
          <cell r="A298">
            <v>1532289</v>
          </cell>
          <cell r="B298" t="str">
            <v>Neposeda z.ú.</v>
          </cell>
          <cell r="C298" t="str">
            <v>nízkoprahová zařízení pro děti a mládež</v>
          </cell>
          <cell r="D298" t="str">
            <v>Autobus</v>
          </cell>
          <cell r="E298" t="str">
            <v>ÚV</v>
          </cell>
          <cell r="F298">
            <v>3.9</v>
          </cell>
          <cell r="G298">
            <v>528504</v>
          </cell>
          <cell r="H298">
            <v>528504</v>
          </cell>
          <cell r="I298">
            <v>2061165.5999999999</v>
          </cell>
          <cell r="J298">
            <v>1808040</v>
          </cell>
          <cell r="K298">
            <v>2061165.5999999999</v>
          </cell>
          <cell r="L298">
            <v>1400000</v>
          </cell>
          <cell r="M298">
            <v>2061165.5999999999</v>
          </cell>
          <cell r="N298">
            <v>1175000</v>
          </cell>
          <cell r="O298">
            <v>400000</v>
          </cell>
          <cell r="P298">
            <v>225000</v>
          </cell>
          <cell r="Q298">
            <v>400000</v>
          </cell>
          <cell r="R298">
            <v>150000</v>
          </cell>
          <cell r="S298">
            <v>112000</v>
          </cell>
        </row>
        <row r="299">
          <cell r="A299">
            <v>8209086</v>
          </cell>
          <cell r="B299" t="str">
            <v>Neposeda z.ú.</v>
          </cell>
          <cell r="C299" t="str">
            <v>nízkoprahová zařízení pro děti a mládež</v>
          </cell>
          <cell r="D299" t="str">
            <v>HoPo</v>
          </cell>
          <cell r="E299" t="str">
            <v>ÚV</v>
          </cell>
          <cell r="F299">
            <v>4.3</v>
          </cell>
          <cell r="G299">
            <v>528504</v>
          </cell>
          <cell r="H299">
            <v>528504</v>
          </cell>
          <cell r="I299">
            <v>2272567.1999999997</v>
          </cell>
          <cell r="J299">
            <v>1993480</v>
          </cell>
          <cell r="K299">
            <v>2272567.1999999997</v>
          </cell>
          <cell r="L299">
            <v>1400000</v>
          </cell>
          <cell r="M299">
            <v>2272567.1999999997</v>
          </cell>
          <cell r="N299">
            <v>1295000</v>
          </cell>
          <cell r="O299">
            <v>400000</v>
          </cell>
          <cell r="P299">
            <v>105000</v>
          </cell>
          <cell r="Q299">
            <v>400000</v>
          </cell>
          <cell r="R299">
            <v>150000</v>
          </cell>
          <cell r="S299">
            <v>112000</v>
          </cell>
        </row>
        <row r="300">
          <cell r="A300">
            <v>8793414</v>
          </cell>
          <cell r="B300" t="str">
            <v>Neposeda z.ú.</v>
          </cell>
          <cell r="C300" t="str">
            <v>terénní programy</v>
          </cell>
          <cell r="D300" t="str">
            <v>Křižovatka</v>
          </cell>
          <cell r="E300" t="str">
            <v>ÚV</v>
          </cell>
          <cell r="F300">
            <v>3.8</v>
          </cell>
          <cell r="G300">
            <v>519612</v>
          </cell>
          <cell r="H300">
            <v>519612</v>
          </cell>
          <cell r="I300">
            <v>1974525.5999999999</v>
          </cell>
          <cell r="J300">
            <v>1732040</v>
          </cell>
          <cell r="K300">
            <v>1974525.5999999999</v>
          </cell>
          <cell r="L300">
            <v>1200000</v>
          </cell>
          <cell r="M300">
            <v>1974525.5999999999</v>
          </cell>
          <cell r="N300">
            <v>1125000</v>
          </cell>
          <cell r="O300">
            <v>400000</v>
          </cell>
          <cell r="P300">
            <v>75000</v>
          </cell>
          <cell r="Q300">
            <v>400000</v>
          </cell>
          <cell r="R300">
            <v>222000</v>
          </cell>
          <cell r="S300">
            <v>166000</v>
          </cell>
        </row>
        <row r="301">
          <cell r="A301">
            <v>7271133</v>
          </cell>
          <cell r="B301" t="str">
            <v>Nový Prostor, z.ú.</v>
          </cell>
          <cell r="C301" t="str">
            <v>sociální rehabilitace</v>
          </cell>
          <cell r="D301" t="str">
            <v>Street - paper sociální rehabilitace</v>
          </cell>
          <cell r="E301" t="str">
            <v>ÚV</v>
          </cell>
          <cell r="F301">
            <v>2.5</v>
          </cell>
          <cell r="G301">
            <v>521550</v>
          </cell>
          <cell r="H301">
            <v>521550</v>
          </cell>
          <cell r="I301">
            <v>1303875</v>
          </cell>
          <cell r="J301">
            <v>1143750</v>
          </cell>
          <cell r="K301">
            <v>1303875</v>
          </cell>
          <cell r="L301">
            <v>829776</v>
          </cell>
          <cell r="M301">
            <v>1303875</v>
          </cell>
          <cell r="N301">
            <v>743000</v>
          </cell>
          <cell r="O301">
            <v>192000</v>
          </cell>
          <cell r="P301">
            <v>86000</v>
          </cell>
          <cell r="Q301">
            <v>192960</v>
          </cell>
          <cell r="R301">
            <v>0</v>
          </cell>
          <cell r="S301">
            <v>0</v>
          </cell>
        </row>
        <row r="302">
          <cell r="A302">
            <v>4147691</v>
          </cell>
          <cell r="B302" t="str">
            <v>Občanská poradna Praha</v>
          </cell>
          <cell r="C302" t="str">
            <v>odborné sociální poradenství</v>
          </cell>
          <cell r="D302" t="str">
            <v>Občanská poradna Praha 1</v>
          </cell>
          <cell r="E302" t="str">
            <v>ÚV</v>
          </cell>
          <cell r="F302">
            <v>3.1</v>
          </cell>
          <cell r="G302">
            <v>522690</v>
          </cell>
          <cell r="H302">
            <v>522690</v>
          </cell>
          <cell r="I302">
            <v>1620339</v>
          </cell>
          <cell r="J302">
            <v>1421350</v>
          </cell>
          <cell r="K302">
            <v>1620339</v>
          </cell>
          <cell r="L302">
            <v>892000</v>
          </cell>
          <cell r="M302">
            <v>1620339</v>
          </cell>
          <cell r="N302">
            <v>892000</v>
          </cell>
          <cell r="O302">
            <v>443000</v>
          </cell>
          <cell r="P302">
            <v>0</v>
          </cell>
          <cell r="Q302">
            <v>443300</v>
          </cell>
          <cell r="R302">
            <v>126200</v>
          </cell>
          <cell r="S302">
            <v>94000</v>
          </cell>
        </row>
        <row r="303">
          <cell r="A303">
            <v>3081596</v>
          </cell>
          <cell r="B303" t="str">
            <v>Občanské sdružení Kaleidoskop</v>
          </cell>
          <cell r="C303" t="str">
            <v>služby následné péče</v>
          </cell>
          <cell r="D303" t="str">
            <v>DBT centrum</v>
          </cell>
          <cell r="E303" t="str">
            <v>ÚV</v>
          </cell>
          <cell r="F303">
            <v>0.75</v>
          </cell>
          <cell r="G303">
            <v>530784</v>
          </cell>
          <cell r="H303">
            <v>530784</v>
          </cell>
          <cell r="I303">
            <v>398088</v>
          </cell>
          <cell r="J303">
            <v>349200</v>
          </cell>
          <cell r="K303">
            <v>398088</v>
          </cell>
          <cell r="L303">
            <v>704349</v>
          </cell>
          <cell r="M303">
            <v>378183.6</v>
          </cell>
          <cell r="N303">
            <v>204000</v>
          </cell>
          <cell r="O303">
            <v>109000</v>
          </cell>
          <cell r="P303">
            <v>0</v>
          </cell>
          <cell r="Q303">
            <v>151907</v>
          </cell>
          <cell r="R303">
            <v>50000</v>
          </cell>
          <cell r="S303">
            <v>0</v>
          </cell>
        </row>
        <row r="304">
          <cell r="A304">
            <v>6964348</v>
          </cell>
          <cell r="B304" t="str">
            <v>Občanské sdružení Kaleidoskop</v>
          </cell>
          <cell r="C304" t="str">
            <v>odborné sociální poradenství</v>
          </cell>
          <cell r="D304" t="str">
            <v>Ambulance Kaleidoskop</v>
          </cell>
          <cell r="E304" t="str">
            <v>ÚV</v>
          </cell>
          <cell r="F304">
            <v>0.5</v>
          </cell>
          <cell r="G304">
            <v>522690</v>
          </cell>
          <cell r="H304">
            <v>522690</v>
          </cell>
          <cell r="I304">
            <v>261345</v>
          </cell>
          <cell r="J304">
            <v>229250</v>
          </cell>
          <cell r="K304">
            <v>261345</v>
          </cell>
          <cell r="L304">
            <v>177591</v>
          </cell>
          <cell r="M304">
            <v>261345</v>
          </cell>
          <cell r="N304">
            <v>149000</v>
          </cell>
          <cell r="O304">
            <v>54000</v>
          </cell>
          <cell r="P304">
            <v>2000</v>
          </cell>
          <cell r="Q304">
            <v>54426</v>
          </cell>
          <cell r="R304">
            <v>16000</v>
          </cell>
          <cell r="S304">
            <v>0</v>
          </cell>
        </row>
        <row r="305">
          <cell r="A305">
            <v>3487428</v>
          </cell>
          <cell r="B305" t="str">
            <v>OBČANSKÉ SDRUŽENÍ MARTIN, z.s.</v>
          </cell>
          <cell r="C305" t="str">
            <v>osobní asistence</v>
          </cell>
          <cell r="D305" t="str">
            <v>Návštěvní služba</v>
          </cell>
          <cell r="E305" t="str">
            <v>H</v>
          </cell>
          <cell r="F305">
            <v>9360</v>
          </cell>
          <cell r="G305">
            <v>399</v>
          </cell>
          <cell r="H305">
            <v>399</v>
          </cell>
          <cell r="I305">
            <v>3734640</v>
          </cell>
          <cell r="J305">
            <v>2433600</v>
          </cell>
          <cell r="K305">
            <v>2892240</v>
          </cell>
          <cell r="L305">
            <v>1350000</v>
          </cell>
          <cell r="M305">
            <v>2892240</v>
          </cell>
          <cell r="N305">
            <v>1350000</v>
          </cell>
          <cell r="O305">
            <v>550000</v>
          </cell>
          <cell r="P305">
            <v>0</v>
          </cell>
          <cell r="Q305">
            <v>550000</v>
          </cell>
          <cell r="R305">
            <v>380000</v>
          </cell>
          <cell r="S305">
            <v>285000</v>
          </cell>
        </row>
        <row r="306">
          <cell r="A306">
            <v>5569681</v>
          </cell>
          <cell r="B306" t="str">
            <v>Občanské sdružení Melius, z.s.</v>
          </cell>
          <cell r="C306" t="str">
            <v>osobní asistence</v>
          </cell>
          <cell r="D306" t="str">
            <v>Terénní osobní asistence</v>
          </cell>
          <cell r="E306" t="str">
            <v>H</v>
          </cell>
          <cell r="F306">
            <v>6578</v>
          </cell>
          <cell r="G306">
            <v>399</v>
          </cell>
          <cell r="H306">
            <v>399</v>
          </cell>
          <cell r="I306">
            <v>2624622</v>
          </cell>
          <cell r="J306">
            <v>1560000</v>
          </cell>
          <cell r="K306">
            <v>2084622</v>
          </cell>
          <cell r="L306">
            <v>1959950</v>
          </cell>
          <cell r="M306">
            <v>2084622</v>
          </cell>
          <cell r="N306">
            <v>1014000</v>
          </cell>
          <cell r="O306">
            <v>250000</v>
          </cell>
          <cell r="P306">
            <v>820000</v>
          </cell>
          <cell r="Q306">
            <v>250000</v>
          </cell>
          <cell r="R306">
            <v>805000</v>
          </cell>
          <cell r="S306">
            <v>0</v>
          </cell>
        </row>
        <row r="307">
          <cell r="A307">
            <v>8484907</v>
          </cell>
          <cell r="B307" t="str">
            <v>Občanské sdružení Sluneční zahrada</v>
          </cell>
          <cell r="C307" t="str">
            <v>sociálně terapeutické dílny</v>
          </cell>
          <cell r="D307" t="str">
            <v>Chráněná dílna svatý Prokop u červeného javoru</v>
          </cell>
          <cell r="E307" t="str">
            <v>ÚV</v>
          </cell>
          <cell r="F307">
            <v>3.3</v>
          </cell>
          <cell r="G307">
            <v>491112</v>
          </cell>
          <cell r="H307">
            <v>491112</v>
          </cell>
          <cell r="I307">
            <v>1620669.5999999999</v>
          </cell>
          <cell r="J307">
            <v>1421640</v>
          </cell>
          <cell r="K307">
            <v>1620669.5999999999</v>
          </cell>
          <cell r="L307">
            <v>2250000</v>
          </cell>
          <cell r="M307">
            <v>1620669.5999999999</v>
          </cell>
          <cell r="N307">
            <v>924000</v>
          </cell>
          <cell r="O307">
            <v>497000</v>
          </cell>
          <cell r="P307">
            <v>199000</v>
          </cell>
          <cell r="Q307">
            <v>500000</v>
          </cell>
          <cell r="R307">
            <v>0</v>
          </cell>
          <cell r="S307">
            <v>0</v>
          </cell>
        </row>
        <row r="308">
          <cell r="A308">
            <v>2024445</v>
          </cell>
          <cell r="B308" t="str">
            <v>Oblastní spolek Českého červeného kříže Praha 9</v>
          </cell>
          <cell r="C308" t="str">
            <v>domovy se zvláštním režimem</v>
          </cell>
          <cell r="D308" t="str">
            <v>Domov se zvláštním režimem Hejnická</v>
          </cell>
          <cell r="E308" t="str">
            <v>L</v>
          </cell>
          <cell r="F308">
            <v>13</v>
          </cell>
          <cell r="G308">
            <v>473556</v>
          </cell>
          <cell r="H308">
            <v>520911.6</v>
          </cell>
          <cell r="I308">
            <v>6771850.7999999998</v>
          </cell>
          <cell r="J308">
            <v>3408220</v>
          </cell>
          <cell r="K308">
            <v>4239850.8</v>
          </cell>
          <cell r="L308">
            <v>1700000</v>
          </cell>
          <cell r="M308">
            <v>4027858.26</v>
          </cell>
          <cell r="N308">
            <v>1700000</v>
          </cell>
          <cell r="O308">
            <v>550000</v>
          </cell>
          <cell r="P308">
            <v>0</v>
          </cell>
          <cell r="Q308">
            <v>550000</v>
          </cell>
          <cell r="R308">
            <v>300000</v>
          </cell>
          <cell r="S308">
            <v>225000</v>
          </cell>
        </row>
        <row r="309">
          <cell r="A309">
            <v>2564098</v>
          </cell>
          <cell r="B309" t="str">
            <v>Oblastní spolek Českého červeného kříže Praha 9</v>
          </cell>
          <cell r="C309" t="str">
            <v>pečovatelská služba</v>
          </cell>
          <cell r="D309" t="str">
            <v>pečovatelská služba</v>
          </cell>
          <cell r="E309" t="str">
            <v>ÚV</v>
          </cell>
          <cell r="F309">
            <v>17.8</v>
          </cell>
          <cell r="G309">
            <v>475608</v>
          </cell>
          <cell r="H309">
            <v>475608</v>
          </cell>
          <cell r="I309">
            <v>8465822.4000000004</v>
          </cell>
          <cell r="J309">
            <v>6438918.7999999989</v>
          </cell>
          <cell r="K309">
            <v>7862822.4000000004</v>
          </cell>
          <cell r="L309">
            <v>1425001</v>
          </cell>
          <cell r="M309">
            <v>7862822.4000000004</v>
          </cell>
          <cell r="N309">
            <v>1425000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</row>
        <row r="310">
          <cell r="A310">
            <v>3408720</v>
          </cell>
          <cell r="B310" t="str">
            <v>Oblastní spolek Českého červeného kříže Praha 9</v>
          </cell>
          <cell r="C310" t="str">
            <v>domovy pro seniory</v>
          </cell>
          <cell r="D310" t="str">
            <v>Gerocentrum slunné stáří</v>
          </cell>
          <cell r="E310" t="str">
            <v>L</v>
          </cell>
          <cell r="F310">
            <v>32</v>
          </cell>
          <cell r="G310">
            <v>421002</v>
          </cell>
          <cell r="H310">
            <v>463102.2</v>
          </cell>
          <cell r="I310">
            <v>14819270.4</v>
          </cell>
          <cell r="J310">
            <v>7143360</v>
          </cell>
          <cell r="K310">
            <v>8963270.4000000004</v>
          </cell>
          <cell r="L310">
            <v>2850000</v>
          </cell>
          <cell r="M310">
            <v>8963270.4000000004</v>
          </cell>
          <cell r="N310">
            <v>2850000</v>
          </cell>
          <cell r="O310">
            <v>580000</v>
          </cell>
          <cell r="P310">
            <v>0</v>
          </cell>
          <cell r="Q310">
            <v>580000</v>
          </cell>
          <cell r="R310">
            <v>330000</v>
          </cell>
          <cell r="S310">
            <v>247000</v>
          </cell>
        </row>
        <row r="311">
          <cell r="A311">
            <v>6814153</v>
          </cell>
          <cell r="B311" t="str">
            <v>Oblastní spolek Českého červeného kříže Praha 9</v>
          </cell>
          <cell r="C311" t="str">
            <v>domovy pro seniory</v>
          </cell>
          <cell r="D311" t="str">
            <v>Domov pro seniory Bojčenkova</v>
          </cell>
          <cell r="E311" t="str">
            <v>L</v>
          </cell>
          <cell r="F311">
            <v>38</v>
          </cell>
          <cell r="G311">
            <v>421002</v>
          </cell>
          <cell r="H311">
            <v>484152.3</v>
          </cell>
          <cell r="I311">
            <v>18397787.399999999</v>
          </cell>
          <cell r="J311">
            <v>9130410</v>
          </cell>
          <cell r="K311">
            <v>11389787.399999999</v>
          </cell>
          <cell r="L311">
            <v>2950000</v>
          </cell>
          <cell r="M311">
            <v>11389787.399999999</v>
          </cell>
          <cell r="N311">
            <v>2950000</v>
          </cell>
          <cell r="O311">
            <v>500000</v>
          </cell>
          <cell r="P311">
            <v>0</v>
          </cell>
          <cell r="Q311">
            <v>500000</v>
          </cell>
          <cell r="R311">
            <v>320000</v>
          </cell>
          <cell r="S311">
            <v>240000</v>
          </cell>
        </row>
        <row r="312">
          <cell r="A312">
            <v>1074963</v>
          </cell>
          <cell r="B312" t="str">
            <v>Obvodní ústav sociálně - zdravotnických služeb</v>
          </cell>
          <cell r="C312" t="str">
            <v>sociálně aktivizační služby pro seniory a osoby se zdravotním postižením</v>
          </cell>
          <cell r="D312" t="str">
            <v>Centrum aktivizačních programů</v>
          </cell>
          <cell r="E312" t="str">
            <v>ÚV</v>
          </cell>
          <cell r="F312">
            <v>2.6</v>
          </cell>
          <cell r="G312">
            <v>513570</v>
          </cell>
          <cell r="H312">
            <v>513570</v>
          </cell>
          <cell r="I312">
            <v>1335282</v>
          </cell>
          <cell r="J312">
            <v>1171300</v>
          </cell>
          <cell r="K312">
            <v>1335282</v>
          </cell>
          <cell r="L312">
            <v>576000</v>
          </cell>
          <cell r="M312">
            <v>382773.09999999986</v>
          </cell>
          <cell r="N312">
            <v>71000</v>
          </cell>
          <cell r="O312">
            <v>38000</v>
          </cell>
          <cell r="P312">
            <v>273000</v>
          </cell>
          <cell r="Q312">
            <v>195000</v>
          </cell>
          <cell r="R312">
            <v>276000</v>
          </cell>
          <cell r="S312">
            <v>0</v>
          </cell>
        </row>
        <row r="313">
          <cell r="A313">
            <v>1496288</v>
          </cell>
          <cell r="B313" t="str">
            <v>Obvodní ústav sociálně - zdravotnických služeb</v>
          </cell>
          <cell r="C313" t="str">
            <v>pečovatelská služba</v>
          </cell>
          <cell r="D313" t="str">
            <v>Pečovatelská služba</v>
          </cell>
          <cell r="E313" t="str">
            <v>ÚV</v>
          </cell>
          <cell r="F313">
            <v>56.82</v>
          </cell>
          <cell r="G313">
            <v>475608</v>
          </cell>
          <cell r="H313">
            <v>475608</v>
          </cell>
          <cell r="I313">
            <v>27024046.559999999</v>
          </cell>
          <cell r="J313">
            <v>22461798.108283009</v>
          </cell>
          <cell r="K313">
            <v>25780540.668283008</v>
          </cell>
          <cell r="L313">
            <v>5750000</v>
          </cell>
          <cell r="M313">
            <v>12633912.434868855</v>
          </cell>
          <cell r="N313">
            <v>3972000</v>
          </cell>
          <cell r="O313">
            <v>520000</v>
          </cell>
          <cell r="P313">
            <v>1778000</v>
          </cell>
          <cell r="Q313">
            <v>520000</v>
          </cell>
          <cell r="R313">
            <v>2334000</v>
          </cell>
          <cell r="S313">
            <v>1750000</v>
          </cell>
        </row>
        <row r="314">
          <cell r="A314">
            <v>4909330</v>
          </cell>
          <cell r="B314" t="str">
            <v>Obvodní ústav sociálně - zdravotnických služeb</v>
          </cell>
          <cell r="C314" t="str">
            <v>denní stacionáře</v>
          </cell>
          <cell r="D314" t="str">
            <v>Denní stacionář</v>
          </cell>
          <cell r="E314" t="str">
            <v>ÚV</v>
          </cell>
          <cell r="F314">
            <v>5.9</v>
          </cell>
          <cell r="G314">
            <v>478686</v>
          </cell>
          <cell r="H314">
            <v>478686</v>
          </cell>
          <cell r="I314">
            <v>2824247.4000000004</v>
          </cell>
          <cell r="J314">
            <v>1753999.4</v>
          </cell>
          <cell r="K314">
            <v>2392247.4000000004</v>
          </cell>
          <cell r="L314">
            <v>680000</v>
          </cell>
          <cell r="M314">
            <v>1294524.6300000004</v>
          </cell>
          <cell r="N314">
            <v>390000</v>
          </cell>
          <cell r="O314">
            <v>200000</v>
          </cell>
          <cell r="P314">
            <v>290000</v>
          </cell>
          <cell r="Q314">
            <v>200000</v>
          </cell>
          <cell r="R314">
            <v>353000</v>
          </cell>
          <cell r="S314">
            <v>264000</v>
          </cell>
        </row>
        <row r="315">
          <cell r="A315">
            <v>7333431</v>
          </cell>
          <cell r="B315" t="str">
            <v>Obvodní ústav sociálně - zdravotnických služeb</v>
          </cell>
          <cell r="C315" t="str">
            <v>odlehčovací služby</v>
          </cell>
          <cell r="D315" t="str">
            <v>Dům sociálních služeb</v>
          </cell>
          <cell r="E315" t="str">
            <v>L</v>
          </cell>
          <cell r="F315">
            <v>21</v>
          </cell>
          <cell r="G315">
            <v>421002</v>
          </cell>
          <cell r="H315">
            <v>421002</v>
          </cell>
          <cell r="I315">
            <v>8841042</v>
          </cell>
          <cell r="J315">
            <v>5235300</v>
          </cell>
          <cell r="K315">
            <v>6321042</v>
          </cell>
          <cell r="L315">
            <v>2542000</v>
          </cell>
          <cell r="M315">
            <v>3185721.9000000004</v>
          </cell>
          <cell r="N315">
            <v>1400000</v>
          </cell>
          <cell r="O315">
            <v>200000</v>
          </cell>
          <cell r="P315">
            <v>1142000</v>
          </cell>
          <cell r="Q315">
            <v>200000</v>
          </cell>
          <cell r="R315">
            <v>556000</v>
          </cell>
          <cell r="S315">
            <v>332000</v>
          </cell>
        </row>
        <row r="316">
          <cell r="A316">
            <v>3703782</v>
          </cell>
          <cell r="B316" t="str">
            <v>Okamžik, z.ú.</v>
          </cell>
          <cell r="C316" t="str">
            <v>sociálně aktivizační služby pro seniory a osoby se zdravotním postižením</v>
          </cell>
          <cell r="D316" t="str">
            <v>Centrum aktivního života zrakově postižených</v>
          </cell>
          <cell r="E316" t="str">
            <v>ÚV</v>
          </cell>
          <cell r="F316">
            <v>3.3</v>
          </cell>
          <cell r="G316">
            <v>513570</v>
          </cell>
          <cell r="H316">
            <v>513570</v>
          </cell>
          <cell r="I316">
            <v>1694781</v>
          </cell>
          <cell r="J316">
            <v>1486650</v>
          </cell>
          <cell r="K316">
            <v>1694781</v>
          </cell>
          <cell r="L316">
            <v>760000</v>
          </cell>
          <cell r="M316">
            <v>1694781</v>
          </cell>
          <cell r="N316">
            <v>760000</v>
          </cell>
          <cell r="O316">
            <v>230000</v>
          </cell>
          <cell r="P316">
            <v>0</v>
          </cell>
          <cell r="Q316">
            <v>230000</v>
          </cell>
          <cell r="R316">
            <v>40000</v>
          </cell>
          <cell r="S316">
            <v>30000</v>
          </cell>
        </row>
        <row r="317">
          <cell r="A317">
            <v>4609049</v>
          </cell>
          <cell r="B317" t="str">
            <v>Okamžik, z.ú.</v>
          </cell>
          <cell r="C317" t="str">
            <v>odborné sociální poradenství</v>
          </cell>
          <cell r="D317" t="str">
            <v>Poradenské centrum</v>
          </cell>
          <cell r="E317" t="str">
            <v>ÚV</v>
          </cell>
          <cell r="F317">
            <v>2.2000000000000002</v>
          </cell>
          <cell r="G317">
            <v>522690</v>
          </cell>
          <cell r="H317">
            <v>522690</v>
          </cell>
          <cell r="I317">
            <v>1149918</v>
          </cell>
          <cell r="J317">
            <v>1008700.0000000001</v>
          </cell>
          <cell r="K317">
            <v>1149918</v>
          </cell>
          <cell r="L317">
            <v>658000</v>
          </cell>
          <cell r="M317">
            <v>1092422.1000000001</v>
          </cell>
          <cell r="N317">
            <v>590000</v>
          </cell>
          <cell r="O317">
            <v>190000</v>
          </cell>
          <cell r="P317">
            <v>68000</v>
          </cell>
          <cell r="Q317">
            <v>190000</v>
          </cell>
          <cell r="R317">
            <v>0</v>
          </cell>
          <cell r="S317">
            <v>0</v>
          </cell>
        </row>
        <row r="318">
          <cell r="A318">
            <v>1292613</v>
          </cell>
          <cell r="B318" t="str">
            <v>Ošetřovatelský domov Praha 3</v>
          </cell>
          <cell r="C318" t="str">
            <v>domovy pro seniory</v>
          </cell>
          <cell r="D318" t="str">
            <v>Ošetřovatelský domov-Domov pro seniory</v>
          </cell>
          <cell r="E318" t="str">
            <v>L</v>
          </cell>
          <cell r="F318">
            <v>89</v>
          </cell>
          <cell r="G318">
            <v>421002</v>
          </cell>
          <cell r="H318">
            <v>421002</v>
          </cell>
          <cell r="I318">
            <v>37469178</v>
          </cell>
          <cell r="J318">
            <v>17615700</v>
          </cell>
          <cell r="K318">
            <v>22217178</v>
          </cell>
          <cell r="L318">
            <v>2500000</v>
          </cell>
          <cell r="M318">
            <v>11028822.6</v>
          </cell>
          <cell r="N318">
            <v>2500000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</row>
        <row r="319">
          <cell r="A319">
            <v>9880838</v>
          </cell>
          <cell r="B319" t="str">
            <v>Ošetřovatelský domov Praha 3</v>
          </cell>
          <cell r="C319" t="str">
            <v>odlehčovací služby</v>
          </cell>
          <cell r="D319" t="str">
            <v>Ošetřovatelský domov - Odlehčovací služby</v>
          </cell>
          <cell r="E319" t="str">
            <v>L</v>
          </cell>
          <cell r="F319">
            <v>7</v>
          </cell>
          <cell r="G319">
            <v>421002</v>
          </cell>
          <cell r="H319">
            <v>421002</v>
          </cell>
          <cell r="I319">
            <v>2947014</v>
          </cell>
          <cell r="J319">
            <v>1745100</v>
          </cell>
          <cell r="K319">
            <v>2107014</v>
          </cell>
          <cell r="L319">
            <v>100000</v>
          </cell>
          <cell r="M319">
            <v>1230119.3999999999</v>
          </cell>
          <cell r="N319">
            <v>100000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</row>
        <row r="320">
          <cell r="A320">
            <v>3462209</v>
          </cell>
          <cell r="B320" t="str">
            <v>Otevřené srdce, o.p.s.</v>
          </cell>
          <cell r="C320" t="str">
            <v>azylové domy</v>
          </cell>
          <cell r="D320" t="str">
            <v>Azylový dům pro matky s dětmi Otevřené srdce</v>
          </cell>
          <cell r="E320" t="str">
            <v>L</v>
          </cell>
          <cell r="F320">
            <v>56</v>
          </cell>
          <cell r="G320">
            <v>149454</v>
          </cell>
          <cell r="H320">
            <v>149454</v>
          </cell>
          <cell r="I320">
            <v>8369424</v>
          </cell>
          <cell r="J320">
            <v>7341600</v>
          </cell>
          <cell r="K320">
            <v>8369424</v>
          </cell>
          <cell r="L320">
            <v>1831210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275000</v>
          </cell>
          <cell r="R320">
            <v>0</v>
          </cell>
          <cell r="S320">
            <v>0</v>
          </cell>
        </row>
        <row r="321">
          <cell r="A321">
            <v>9767094</v>
          </cell>
          <cell r="B321" t="str">
            <v>Palata-Domov pro zrakově postižené</v>
          </cell>
          <cell r="C321" t="str">
            <v>domovy pro osoby se zdravotním postižením</v>
          </cell>
          <cell r="D321" t="str">
            <v>Palata - Domov pro zrakově postižené</v>
          </cell>
          <cell r="E321" t="str">
            <v>L</v>
          </cell>
          <cell r="F321">
            <v>133</v>
          </cell>
          <cell r="G321">
            <v>473556</v>
          </cell>
          <cell r="H321">
            <v>544589.4</v>
          </cell>
          <cell r="I321">
            <v>72430390.200000003</v>
          </cell>
          <cell r="J321">
            <v>39907430</v>
          </cell>
          <cell r="K321">
            <v>48802390.200000003</v>
          </cell>
          <cell r="L321">
            <v>10374000</v>
          </cell>
          <cell r="M321">
            <v>20438390.200000003</v>
          </cell>
          <cell r="N321">
            <v>10374000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</row>
        <row r="322">
          <cell r="A322">
            <v>9353125</v>
          </cell>
          <cell r="B322" t="str">
            <v>Pečovatelská služba Praha - Radotín</v>
          </cell>
          <cell r="C322" t="str">
            <v>pečovatelská služba</v>
          </cell>
          <cell r="D322" t="str">
            <v>Pečovatelská služba Praha - Radotín</v>
          </cell>
          <cell r="E322" t="str">
            <v>ÚV</v>
          </cell>
          <cell r="F322">
            <v>10.63</v>
          </cell>
          <cell r="G322">
            <v>475608</v>
          </cell>
          <cell r="H322">
            <v>475608</v>
          </cell>
          <cell r="I322">
            <v>5055713.04</v>
          </cell>
          <cell r="J322">
            <v>3963204.0137575236</v>
          </cell>
          <cell r="K322">
            <v>4584081.0537575241</v>
          </cell>
          <cell r="L322">
            <v>1113000</v>
          </cell>
          <cell r="M322">
            <v>2897777.0010696482</v>
          </cell>
          <cell r="N322">
            <v>1113000</v>
          </cell>
          <cell r="O322">
            <v>418000</v>
          </cell>
          <cell r="P322">
            <v>0</v>
          </cell>
          <cell r="Q322">
            <v>418000</v>
          </cell>
          <cell r="R322">
            <v>448500</v>
          </cell>
          <cell r="S322">
            <v>336000</v>
          </cell>
        </row>
        <row r="323">
          <cell r="A323">
            <v>2793007</v>
          </cell>
          <cell r="B323" t="str">
            <v>Pečovatelská služba Praha 3</v>
          </cell>
          <cell r="C323" t="str">
            <v>pečovatelská služba</v>
          </cell>
          <cell r="D323" t="str">
            <v>pečovatelská služba</v>
          </cell>
          <cell r="E323" t="str">
            <v>ÚV</v>
          </cell>
          <cell r="F323">
            <v>66.2</v>
          </cell>
          <cell r="G323">
            <v>475608</v>
          </cell>
          <cell r="H323">
            <v>475608</v>
          </cell>
          <cell r="I323">
            <v>31485249.600000001</v>
          </cell>
          <cell r="J323">
            <v>21306128.399999999</v>
          </cell>
          <cell r="K323">
            <v>28949649.600000001</v>
          </cell>
          <cell r="L323">
            <v>10000000</v>
          </cell>
          <cell r="M323">
            <v>20918649.600000001</v>
          </cell>
          <cell r="N323">
            <v>8628000</v>
          </cell>
          <cell r="O323">
            <v>0</v>
          </cell>
          <cell r="P323">
            <v>1372000</v>
          </cell>
          <cell r="Q323">
            <v>0</v>
          </cell>
          <cell r="R323">
            <v>0</v>
          </cell>
          <cell r="S323">
            <v>0</v>
          </cell>
        </row>
        <row r="324">
          <cell r="A324">
            <v>6192569</v>
          </cell>
          <cell r="B324" t="str">
            <v>Pečovatelská služba Prahy 6</v>
          </cell>
          <cell r="C324" t="str">
            <v>pečovatelská služba</v>
          </cell>
          <cell r="D324" t="str">
            <v>Pečovatelská služba Prahy 6</v>
          </cell>
          <cell r="E324" t="str">
            <v>ÚV</v>
          </cell>
          <cell r="F324">
            <v>53.3</v>
          </cell>
          <cell r="G324">
            <v>475608</v>
          </cell>
          <cell r="H324">
            <v>475608</v>
          </cell>
          <cell r="I324">
            <v>25349906.399999999</v>
          </cell>
          <cell r="J324">
            <v>20508080.099793904</v>
          </cell>
          <cell r="K324">
            <v>23621226.499793902</v>
          </cell>
          <cell r="L324">
            <v>9898000</v>
          </cell>
          <cell r="M324">
            <v>14252165.174804207</v>
          </cell>
          <cell r="N324">
            <v>6675000</v>
          </cell>
          <cell r="O324">
            <v>700000</v>
          </cell>
          <cell r="P324">
            <v>3223000</v>
          </cell>
          <cell r="Q324">
            <v>700000</v>
          </cell>
          <cell r="R324">
            <v>905000</v>
          </cell>
          <cell r="S324">
            <v>678000</v>
          </cell>
        </row>
        <row r="325">
          <cell r="A325">
            <v>1648302</v>
          </cell>
          <cell r="B325" t="str">
            <v>Pečovatelské centrum Praha 7</v>
          </cell>
          <cell r="C325" t="str">
            <v>odlehčovací služby</v>
          </cell>
          <cell r="D325" t="str">
            <v>Sociálně odlehčovací centrum</v>
          </cell>
          <cell r="E325" t="str">
            <v>L</v>
          </cell>
          <cell r="F325">
            <v>38</v>
          </cell>
          <cell r="G325">
            <v>421002</v>
          </cell>
          <cell r="H325">
            <v>463102.2</v>
          </cell>
          <cell r="I325">
            <v>17597883.600000001</v>
          </cell>
          <cell r="J325">
            <v>10876740</v>
          </cell>
          <cell r="K325">
            <v>13037883.600000001</v>
          </cell>
          <cell r="L325">
            <v>3150000</v>
          </cell>
          <cell r="M325">
            <v>8720058.6000000015</v>
          </cell>
          <cell r="N325">
            <v>3150000</v>
          </cell>
          <cell r="O325">
            <v>650000</v>
          </cell>
          <cell r="P325">
            <v>0</v>
          </cell>
          <cell r="Q325">
            <v>650000</v>
          </cell>
          <cell r="R325">
            <v>0</v>
          </cell>
          <cell r="S325">
            <v>0</v>
          </cell>
        </row>
        <row r="326">
          <cell r="A326">
            <v>7248933</v>
          </cell>
          <cell r="B326" t="str">
            <v>Pečovatelské centrum Praha 7</v>
          </cell>
          <cell r="C326" t="str">
            <v>pečovatelská služba</v>
          </cell>
          <cell r="D326" t="str">
            <v>Pečovatelská služba</v>
          </cell>
          <cell r="E326" t="str">
            <v>ÚV</v>
          </cell>
          <cell r="F326">
            <v>55.5</v>
          </cell>
          <cell r="G326">
            <v>475608</v>
          </cell>
          <cell r="H326">
            <v>475608</v>
          </cell>
          <cell r="I326">
            <v>26396244</v>
          </cell>
          <cell r="J326">
            <v>18702188.400000002</v>
          </cell>
          <cell r="K326">
            <v>22070244</v>
          </cell>
          <cell r="L326">
            <v>4450000</v>
          </cell>
          <cell r="M326">
            <v>15608244</v>
          </cell>
          <cell r="N326">
            <v>4450000</v>
          </cell>
          <cell r="O326">
            <v>1580000</v>
          </cell>
          <cell r="P326">
            <v>0</v>
          </cell>
          <cell r="Q326">
            <v>1580000</v>
          </cell>
          <cell r="R326">
            <v>0</v>
          </cell>
          <cell r="S326">
            <v>0</v>
          </cell>
        </row>
        <row r="327">
          <cell r="A327">
            <v>7457965</v>
          </cell>
          <cell r="B327" t="str">
            <v>Pečovatelské centrum Praha 7</v>
          </cell>
          <cell r="C327" t="str">
            <v>denní stacionáře</v>
          </cell>
          <cell r="D327" t="str">
            <v>Denní stacionář</v>
          </cell>
          <cell r="E327" t="str">
            <v>ÚV</v>
          </cell>
          <cell r="F327">
            <v>4.25</v>
          </cell>
          <cell r="G327">
            <v>478686</v>
          </cell>
          <cell r="H327">
            <v>478686</v>
          </cell>
          <cell r="I327">
            <v>2034415.5</v>
          </cell>
          <cell r="J327">
            <v>1413143.6541075937</v>
          </cell>
          <cell r="K327">
            <v>1662984.1541075937</v>
          </cell>
          <cell r="L327">
            <v>440000</v>
          </cell>
          <cell r="M327">
            <v>1159184.1541075937</v>
          </cell>
          <cell r="N327">
            <v>440000</v>
          </cell>
          <cell r="O327">
            <v>200000</v>
          </cell>
          <cell r="P327">
            <v>0</v>
          </cell>
          <cell r="Q327">
            <v>200000</v>
          </cell>
          <cell r="R327">
            <v>0</v>
          </cell>
          <cell r="S327">
            <v>0</v>
          </cell>
        </row>
        <row r="328">
          <cell r="A328">
            <v>3236460</v>
          </cell>
          <cell r="B328" t="str">
            <v>Pobočka Diakonie Církve bratrské v Praze 3</v>
          </cell>
          <cell r="C328" t="str">
            <v>denní stacionáře</v>
          </cell>
          <cell r="D328" t="str">
            <v>Stacionář pro děti s kombinovaným postižením</v>
          </cell>
          <cell r="E328" t="str">
            <v>ÚV</v>
          </cell>
          <cell r="F328">
            <v>5.3</v>
          </cell>
          <cell r="G328">
            <v>478686</v>
          </cell>
          <cell r="H328">
            <v>478686</v>
          </cell>
          <cell r="I328">
            <v>2537035.7999999998</v>
          </cell>
          <cell r="J328">
            <v>2021815.8278395177</v>
          </cell>
          <cell r="K328">
            <v>2333381.6278395178</v>
          </cell>
          <cell r="L328">
            <v>1440673</v>
          </cell>
          <cell r="M328">
            <v>2333381.6278395178</v>
          </cell>
          <cell r="N328">
            <v>1314000</v>
          </cell>
          <cell r="O328">
            <v>250000</v>
          </cell>
          <cell r="P328">
            <v>126000</v>
          </cell>
          <cell r="Q328">
            <v>250000</v>
          </cell>
          <cell r="R328">
            <v>319638</v>
          </cell>
          <cell r="S328">
            <v>239000</v>
          </cell>
        </row>
        <row r="329">
          <cell r="A329">
            <v>4595988</v>
          </cell>
          <cell r="B329" t="str">
            <v>Pobytové rehabilitační a rekvalifikační středisko pro nevidomé Dědina, o.p.s.</v>
          </cell>
          <cell r="C329" t="str">
            <v>sociální rehabilitace</v>
          </cell>
          <cell r="D329" t="str">
            <v>Pobytové rehabilitační a rekvalifikační středisko pro nevidomé Dědina o.p.s.</v>
          </cell>
          <cell r="E329" t="str">
            <v>L</v>
          </cell>
          <cell r="F329">
            <v>14</v>
          </cell>
          <cell r="G329">
            <v>325242</v>
          </cell>
          <cell r="H329">
            <v>357766.2</v>
          </cell>
          <cell r="I329">
            <v>5008726.8</v>
          </cell>
          <cell r="J329">
            <v>4393620</v>
          </cell>
          <cell r="K329">
            <v>5008726.8</v>
          </cell>
          <cell r="L329">
            <v>1756122</v>
          </cell>
          <cell r="M329">
            <v>4758290.46</v>
          </cell>
          <cell r="N329">
            <v>1756000</v>
          </cell>
          <cell r="O329">
            <v>480000</v>
          </cell>
          <cell r="P329">
            <v>0</v>
          </cell>
          <cell r="Q329">
            <v>480000</v>
          </cell>
          <cell r="R329">
            <v>310000</v>
          </cell>
          <cell r="S329">
            <v>232000</v>
          </cell>
        </row>
        <row r="330">
          <cell r="A330">
            <v>8414595</v>
          </cell>
          <cell r="B330" t="str">
            <v>Pobytové rehabilitační a rekvalifikační středisko pro nevidomé Dědina, o.p.s.</v>
          </cell>
          <cell r="C330" t="str">
            <v>sociálně terapeutické dílny</v>
          </cell>
          <cell r="D330" t="str">
            <v>Pobytové rehabilitační a rekvalifikační středisko pro nevidomé Dědina o.p.s.</v>
          </cell>
          <cell r="E330" t="str">
            <v>ÚV</v>
          </cell>
          <cell r="F330">
            <v>12.5</v>
          </cell>
          <cell r="G330">
            <v>491112</v>
          </cell>
          <cell r="H330">
            <v>491112</v>
          </cell>
          <cell r="I330">
            <v>6138900</v>
          </cell>
          <cell r="J330">
            <v>5385000</v>
          </cell>
          <cell r="K330">
            <v>6138900</v>
          </cell>
          <cell r="L330">
            <v>2522747</v>
          </cell>
          <cell r="M330">
            <v>5831955</v>
          </cell>
          <cell r="N330">
            <v>2522000</v>
          </cell>
          <cell r="O330">
            <v>620000</v>
          </cell>
          <cell r="P330">
            <v>0</v>
          </cell>
          <cell r="Q330">
            <v>620000</v>
          </cell>
          <cell r="R330">
            <v>330000</v>
          </cell>
          <cell r="S330">
            <v>247000</v>
          </cell>
        </row>
        <row r="331">
          <cell r="A331">
            <v>1026027</v>
          </cell>
          <cell r="B331" t="str">
            <v>POHODA - společnost pro normální život lidí s postižením, o.p.s.</v>
          </cell>
          <cell r="C331" t="str">
            <v>odlehčovací služby</v>
          </cell>
          <cell r="D331" t="str">
            <v>Terénní odlehčovací služba</v>
          </cell>
          <cell r="E331" t="str">
            <v>ÚV</v>
          </cell>
          <cell r="F331">
            <v>3.87</v>
          </cell>
          <cell r="G331">
            <v>480624</v>
          </cell>
          <cell r="H331">
            <v>480624</v>
          </cell>
          <cell r="I331">
            <v>1860014.8800000001</v>
          </cell>
          <cell r="J331">
            <v>1428273.6344858555</v>
          </cell>
          <cell r="K331">
            <v>1656696.5144858556</v>
          </cell>
          <cell r="L331">
            <v>1063734</v>
          </cell>
          <cell r="M331">
            <v>1656696.5144858556</v>
          </cell>
          <cell r="N331">
            <v>928000</v>
          </cell>
          <cell r="O331">
            <v>380000</v>
          </cell>
          <cell r="P331">
            <v>135000</v>
          </cell>
          <cell r="Q331">
            <v>380000</v>
          </cell>
          <cell r="R331">
            <v>102170</v>
          </cell>
          <cell r="S331">
            <v>76000</v>
          </cell>
        </row>
        <row r="332">
          <cell r="A332">
            <v>3776784</v>
          </cell>
          <cell r="B332" t="str">
            <v>POHODA - společnost pro normální život lidí s postižením, o.p.s.</v>
          </cell>
          <cell r="C332" t="str">
            <v>chráněné bydlení</v>
          </cell>
          <cell r="D332" t="str">
            <v>Bydlení POHODA</v>
          </cell>
          <cell r="E332" t="str">
            <v>L</v>
          </cell>
          <cell r="F332">
            <v>22</v>
          </cell>
          <cell r="G332">
            <v>342000</v>
          </cell>
          <cell r="H332">
            <v>342000</v>
          </cell>
          <cell r="I332">
            <v>7524000</v>
          </cell>
          <cell r="J332">
            <v>5292000</v>
          </cell>
          <cell r="K332">
            <v>6516000</v>
          </cell>
          <cell r="L332">
            <v>4134855</v>
          </cell>
          <cell r="M332">
            <v>6516000</v>
          </cell>
          <cell r="N332">
            <v>3439000</v>
          </cell>
          <cell r="O332">
            <v>1270000</v>
          </cell>
          <cell r="P332">
            <v>695000</v>
          </cell>
          <cell r="Q332">
            <v>1270704</v>
          </cell>
          <cell r="R332">
            <v>1844800</v>
          </cell>
          <cell r="S332">
            <v>834000</v>
          </cell>
        </row>
        <row r="333">
          <cell r="A333">
            <v>4129365</v>
          </cell>
          <cell r="B333" t="str">
            <v>POHODA - společnost pro normální život lidí s postižením, o.p.s.</v>
          </cell>
          <cell r="C333" t="str">
            <v>denní stacionáře</v>
          </cell>
          <cell r="D333" t="str">
            <v>Klub POHODA</v>
          </cell>
          <cell r="E333" t="str">
            <v>ÚV</v>
          </cell>
          <cell r="F333">
            <v>4.8</v>
          </cell>
          <cell r="G333">
            <v>478686</v>
          </cell>
          <cell r="H333">
            <v>478686</v>
          </cell>
          <cell r="I333">
            <v>2297692.7999999998</v>
          </cell>
          <cell r="J333">
            <v>1295988.6737184704</v>
          </cell>
          <cell r="K333">
            <v>1578161.4737184702</v>
          </cell>
          <cell r="L333">
            <v>1458662</v>
          </cell>
          <cell r="M333">
            <v>1499253.4000325466</v>
          </cell>
          <cell r="N333">
            <v>800000</v>
          </cell>
          <cell r="O333">
            <v>430000</v>
          </cell>
          <cell r="P333">
            <v>269000</v>
          </cell>
          <cell r="Q333">
            <v>480000</v>
          </cell>
          <cell r="R333">
            <v>348750</v>
          </cell>
          <cell r="S333">
            <v>0</v>
          </cell>
        </row>
        <row r="334">
          <cell r="A334">
            <v>6672726</v>
          </cell>
          <cell r="B334" t="str">
            <v>POHODA - společnost pro normální život lidí s postižením, o.p.s.</v>
          </cell>
          <cell r="C334" t="str">
            <v>osobní asistence</v>
          </cell>
          <cell r="D334" t="str">
            <v>Asistence POHODA</v>
          </cell>
          <cell r="E334" t="str">
            <v>H</v>
          </cell>
          <cell r="F334">
            <v>2400</v>
          </cell>
          <cell r="G334">
            <v>399</v>
          </cell>
          <cell r="H334">
            <v>399</v>
          </cell>
          <cell r="I334">
            <v>957600</v>
          </cell>
          <cell r="J334">
            <v>520000</v>
          </cell>
          <cell r="K334">
            <v>777600</v>
          </cell>
          <cell r="L334">
            <v>415768</v>
          </cell>
          <cell r="M334">
            <v>777600</v>
          </cell>
          <cell r="N334">
            <v>338000</v>
          </cell>
          <cell r="O334">
            <v>128000</v>
          </cell>
          <cell r="P334">
            <v>77000</v>
          </cell>
          <cell r="Q334">
            <v>128836</v>
          </cell>
          <cell r="R334">
            <v>54830</v>
          </cell>
          <cell r="S334">
            <v>41000</v>
          </cell>
        </row>
        <row r="335">
          <cell r="A335">
            <v>1023857</v>
          </cell>
          <cell r="B335" t="str">
            <v>Polovina nebe, o.p.s.</v>
          </cell>
          <cell r="C335" t="str">
            <v>osobní asistence</v>
          </cell>
          <cell r="D335" t="str">
            <v>Osobní asistence</v>
          </cell>
          <cell r="E335" t="str">
            <v>H</v>
          </cell>
          <cell r="F335">
            <v>3967</v>
          </cell>
          <cell r="G335">
            <v>399</v>
          </cell>
          <cell r="H335">
            <v>399</v>
          </cell>
          <cell r="I335">
            <v>1582833</v>
          </cell>
          <cell r="J335">
            <v>1031420</v>
          </cell>
          <cell r="K335">
            <v>1225803</v>
          </cell>
          <cell r="L335">
            <v>1504025</v>
          </cell>
          <cell r="M335">
            <v>1225803</v>
          </cell>
          <cell r="N335">
            <v>670000</v>
          </cell>
          <cell r="O335">
            <v>360000</v>
          </cell>
          <cell r="P335">
            <v>195000</v>
          </cell>
          <cell r="Q335">
            <v>845068</v>
          </cell>
          <cell r="R335">
            <v>743413</v>
          </cell>
          <cell r="S335">
            <v>0</v>
          </cell>
        </row>
        <row r="336">
          <cell r="A336">
            <v>8511225</v>
          </cell>
          <cell r="B336" t="str">
            <v>Polovina nebe, o.p.s.</v>
          </cell>
          <cell r="C336" t="str">
            <v>sociální rehabilitace</v>
          </cell>
          <cell r="D336" t="str">
            <v>Sociální rehabilitace</v>
          </cell>
          <cell r="E336" t="str">
            <v>ÚV</v>
          </cell>
          <cell r="F336">
            <v>3.6</v>
          </cell>
          <cell r="G336">
            <v>521550</v>
          </cell>
          <cell r="H336">
            <v>521550</v>
          </cell>
          <cell r="I336">
            <v>1877580</v>
          </cell>
          <cell r="J336">
            <v>1647000</v>
          </cell>
          <cell r="K336">
            <v>1877580</v>
          </cell>
          <cell r="L336">
            <v>1234778</v>
          </cell>
          <cell r="M336">
            <v>1783701</v>
          </cell>
          <cell r="N336">
            <v>909000</v>
          </cell>
          <cell r="O336">
            <v>489000</v>
          </cell>
          <cell r="P336">
            <v>325000</v>
          </cell>
          <cell r="Q336">
            <v>650244</v>
          </cell>
          <cell r="R336">
            <v>674368</v>
          </cell>
          <cell r="S336">
            <v>45000</v>
          </cell>
        </row>
        <row r="337">
          <cell r="A337">
            <v>4651772</v>
          </cell>
          <cell r="B337" t="str">
            <v>PONTE D22, z.ú.</v>
          </cell>
          <cell r="C337" t="str">
            <v>odlehčovací služby</v>
          </cell>
          <cell r="D337" t="str">
            <v>Odlehčovací služby</v>
          </cell>
          <cell r="E337" t="str">
            <v>ÚV</v>
          </cell>
          <cell r="F337">
            <v>3.6</v>
          </cell>
          <cell r="G337">
            <v>480624</v>
          </cell>
          <cell r="H337">
            <v>480624</v>
          </cell>
          <cell r="I337">
            <v>1730246.4000000001</v>
          </cell>
          <cell r="J337">
            <v>1202260.9467135514</v>
          </cell>
          <cell r="K337">
            <v>1414747.3467135518</v>
          </cell>
          <cell r="L337">
            <v>802405</v>
          </cell>
          <cell r="M337">
            <v>1414747.3467135518</v>
          </cell>
          <cell r="N337">
            <v>781000</v>
          </cell>
          <cell r="O337">
            <v>191000</v>
          </cell>
          <cell r="P337">
            <v>21000</v>
          </cell>
          <cell r="Q337">
            <v>191455</v>
          </cell>
          <cell r="R337">
            <v>107858</v>
          </cell>
          <cell r="S337">
            <v>80000</v>
          </cell>
        </row>
        <row r="338">
          <cell r="A338">
            <v>6520881</v>
          </cell>
          <cell r="B338" t="str">
            <v>Prev-Centrum, z.ú.</v>
          </cell>
          <cell r="C338" t="str">
            <v>nízkoprahová zařízení pro děti a mládež</v>
          </cell>
          <cell r="D338" t="str">
            <v>Prev-Centrum, z.ú. - Nízkoprahové služby</v>
          </cell>
          <cell r="E338" t="str">
            <v>ÚV</v>
          </cell>
          <cell r="F338">
            <v>2.95</v>
          </cell>
          <cell r="G338">
            <v>528504</v>
          </cell>
          <cell r="H338">
            <v>528504</v>
          </cell>
          <cell r="I338">
            <v>1559086.8</v>
          </cell>
          <cell r="J338">
            <v>1367620</v>
          </cell>
          <cell r="K338">
            <v>1559086.8</v>
          </cell>
          <cell r="L338">
            <v>724914</v>
          </cell>
          <cell r="M338">
            <v>1481132.46</v>
          </cell>
          <cell r="N338">
            <v>724000</v>
          </cell>
          <cell r="O338">
            <v>284000</v>
          </cell>
          <cell r="P338">
            <v>0</v>
          </cell>
          <cell r="Q338">
            <v>284760</v>
          </cell>
          <cell r="R338">
            <v>260000</v>
          </cell>
          <cell r="S338">
            <v>195000</v>
          </cell>
        </row>
        <row r="339">
          <cell r="A339">
            <v>9313851</v>
          </cell>
          <cell r="B339" t="str">
            <v>Prev-Centrum, z.ú.</v>
          </cell>
          <cell r="C339" t="str">
            <v>kontaktní centra</v>
          </cell>
          <cell r="D339" t="str">
            <v>Prev-Centrum, Ambulantní léčba</v>
          </cell>
          <cell r="E339" t="str">
            <v>ÚV</v>
          </cell>
          <cell r="F339">
            <v>5.8</v>
          </cell>
          <cell r="G339">
            <v>718200</v>
          </cell>
          <cell r="H339">
            <v>718200</v>
          </cell>
          <cell r="I339">
            <v>4165560</v>
          </cell>
          <cell r="J339">
            <v>3654000</v>
          </cell>
          <cell r="K339">
            <v>4165560</v>
          </cell>
          <cell r="L339">
            <v>567700</v>
          </cell>
          <cell r="M339">
            <v>3957282</v>
          </cell>
          <cell r="N339">
            <v>567000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</row>
        <row r="340">
          <cell r="A340">
            <v>7147115</v>
          </cell>
          <cell r="B340" t="str">
            <v>proFem o.p.s. konzultační středisko pro ženské projekty</v>
          </cell>
          <cell r="C340" t="str">
            <v>odborné sociální poradenství</v>
          </cell>
          <cell r="D340" t="str">
            <v>AdvoCats for Women - bezplatné sociálně právní poradenství pro obět domácího násilí</v>
          </cell>
          <cell r="E340" t="str">
            <v>ÚV</v>
          </cell>
          <cell r="F340">
            <v>0.8</v>
          </cell>
          <cell r="G340">
            <v>522690</v>
          </cell>
          <cell r="H340">
            <v>522690</v>
          </cell>
          <cell r="I340">
            <v>418152</v>
          </cell>
          <cell r="J340">
            <v>366800</v>
          </cell>
          <cell r="K340">
            <v>418152</v>
          </cell>
          <cell r="L340">
            <v>386400</v>
          </cell>
          <cell r="M340">
            <v>397244.4</v>
          </cell>
          <cell r="N340">
            <v>202000</v>
          </cell>
          <cell r="O340">
            <v>109000</v>
          </cell>
          <cell r="P340">
            <v>86000</v>
          </cell>
          <cell r="Q340">
            <v>239400</v>
          </cell>
          <cell r="R340">
            <v>28907</v>
          </cell>
          <cell r="S340">
            <v>0</v>
          </cell>
        </row>
        <row r="341">
          <cell r="A341">
            <v>1046995</v>
          </cell>
          <cell r="B341" t="str">
            <v>PROGRESSIVE o.p.s.</v>
          </cell>
          <cell r="C341" t="str">
            <v>kontaktní centra</v>
          </cell>
          <cell r="D341" t="str">
            <v>Stage 5 - kontaktní a poradenské závislostí v hl. m. Praze</v>
          </cell>
          <cell r="E341" t="str">
            <v>ÚV</v>
          </cell>
          <cell r="F341">
            <v>7.3</v>
          </cell>
          <cell r="G341">
            <v>718200</v>
          </cell>
          <cell r="H341">
            <v>718200</v>
          </cell>
          <cell r="I341">
            <v>5242860</v>
          </cell>
          <cell r="J341">
            <v>4599000</v>
          </cell>
          <cell r="K341">
            <v>5242860</v>
          </cell>
          <cell r="L341">
            <v>1220737</v>
          </cell>
          <cell r="M341">
            <v>5242860</v>
          </cell>
          <cell r="N341">
            <v>1220000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</row>
        <row r="342">
          <cell r="A342">
            <v>5747380</v>
          </cell>
          <cell r="B342" t="str">
            <v>PROGRESSIVE o.p.s.</v>
          </cell>
          <cell r="C342" t="str">
            <v>terénní programy</v>
          </cell>
          <cell r="D342" t="str">
            <v>No Biohazard - terénní program pro uživatele nealkoholových drog v hl. m. Praze</v>
          </cell>
          <cell r="E342" t="str">
            <v>ÚV</v>
          </cell>
          <cell r="F342">
            <v>5.8</v>
          </cell>
          <cell r="G342">
            <v>519612</v>
          </cell>
          <cell r="H342">
            <v>519612</v>
          </cell>
          <cell r="I342">
            <v>3013749.6</v>
          </cell>
          <cell r="J342">
            <v>2643640</v>
          </cell>
          <cell r="K342">
            <v>3013749.6</v>
          </cell>
          <cell r="L342">
            <v>893871</v>
          </cell>
          <cell r="M342">
            <v>3013749.6</v>
          </cell>
          <cell r="N342">
            <v>893000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</row>
        <row r="343">
          <cell r="A343">
            <v>2093644</v>
          </cell>
          <cell r="B343" t="str">
            <v>PROSAZ, z. ú.</v>
          </cell>
          <cell r="C343" t="str">
            <v>pečovatelská služba</v>
          </cell>
          <cell r="D343" t="str">
            <v>PROSAZ - pečovatelská služba</v>
          </cell>
          <cell r="E343" t="str">
            <v>ÚV</v>
          </cell>
          <cell r="F343">
            <v>3.5</v>
          </cell>
          <cell r="G343">
            <v>475608</v>
          </cell>
          <cell r="H343">
            <v>475608</v>
          </cell>
          <cell r="I343">
            <v>1664628</v>
          </cell>
          <cell r="J343">
            <v>1250200</v>
          </cell>
          <cell r="K343">
            <v>1454628</v>
          </cell>
          <cell r="L343">
            <v>681020</v>
          </cell>
          <cell r="M343">
            <v>1454628</v>
          </cell>
          <cell r="N343">
            <v>681000</v>
          </cell>
          <cell r="O343">
            <v>276000</v>
          </cell>
          <cell r="P343">
            <v>0</v>
          </cell>
          <cell r="Q343">
            <v>276092</v>
          </cell>
          <cell r="R343">
            <v>122694</v>
          </cell>
          <cell r="S343">
            <v>92000</v>
          </cell>
        </row>
        <row r="344">
          <cell r="A344">
            <v>6513502</v>
          </cell>
          <cell r="B344" t="str">
            <v>PROSAZ, z. ú.</v>
          </cell>
          <cell r="C344" t="str">
            <v>osobní asistence</v>
          </cell>
          <cell r="D344" t="str">
            <v>PROSAZ - osobní asistence</v>
          </cell>
          <cell r="E344" t="str">
            <v>H</v>
          </cell>
          <cell r="F344">
            <v>23000</v>
          </cell>
          <cell r="G344">
            <v>399</v>
          </cell>
          <cell r="H344">
            <v>399</v>
          </cell>
          <cell r="I344">
            <v>9177000</v>
          </cell>
          <cell r="J344">
            <v>5980000</v>
          </cell>
          <cell r="K344">
            <v>7107000</v>
          </cell>
          <cell r="L344">
            <v>2627800</v>
          </cell>
          <cell r="M344">
            <v>7107000</v>
          </cell>
          <cell r="N344">
            <v>2627000</v>
          </cell>
          <cell r="O344">
            <v>1414000</v>
          </cell>
          <cell r="P344">
            <v>0</v>
          </cell>
          <cell r="Q344">
            <v>1414120</v>
          </cell>
          <cell r="R344">
            <v>533539</v>
          </cell>
          <cell r="S344">
            <v>400000</v>
          </cell>
        </row>
        <row r="345">
          <cell r="A345">
            <v>1442258</v>
          </cell>
          <cell r="B345" t="str">
            <v>Proxima Sociale o.p.s.</v>
          </cell>
          <cell r="C345" t="str">
            <v>nízkoprahová zařízení pro děti a mládež</v>
          </cell>
          <cell r="D345" t="str">
            <v>Nízkoprahové zařízení pro děti a mládež Klub Jižní pól</v>
          </cell>
          <cell r="E345" t="str">
            <v>ÚV</v>
          </cell>
          <cell r="F345">
            <v>2.8</v>
          </cell>
          <cell r="G345">
            <v>528504</v>
          </cell>
          <cell r="H345">
            <v>528504</v>
          </cell>
          <cell r="I345">
            <v>1479811.2</v>
          </cell>
          <cell r="J345">
            <v>1298080</v>
          </cell>
          <cell r="K345">
            <v>1479811.2</v>
          </cell>
          <cell r="L345">
            <v>1038868</v>
          </cell>
          <cell r="M345">
            <v>1479811.2</v>
          </cell>
          <cell r="N345">
            <v>843000</v>
          </cell>
          <cell r="O345">
            <v>314000</v>
          </cell>
          <cell r="P345">
            <v>195000</v>
          </cell>
          <cell r="Q345">
            <v>314372</v>
          </cell>
          <cell r="R345">
            <v>296000</v>
          </cell>
          <cell r="S345">
            <v>95000</v>
          </cell>
        </row>
        <row r="346">
          <cell r="A346">
            <v>2750905</v>
          </cell>
          <cell r="B346" t="str">
            <v>Proxima Sociale o.p.s.</v>
          </cell>
          <cell r="C346" t="str">
            <v>azylové domy</v>
          </cell>
          <cell r="D346" t="str">
            <v>Azylový byt Proxima Sociale o.p.s.</v>
          </cell>
          <cell r="E346" t="str">
            <v>L</v>
          </cell>
          <cell r="F346">
            <v>7</v>
          </cell>
          <cell r="G346">
            <v>149454</v>
          </cell>
          <cell r="H346">
            <v>149454</v>
          </cell>
          <cell r="I346">
            <v>1046178</v>
          </cell>
          <cell r="J346">
            <v>917700</v>
          </cell>
          <cell r="K346">
            <v>1046178</v>
          </cell>
          <cell r="L346">
            <v>707012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214764</v>
          </cell>
          <cell r="R346">
            <v>0</v>
          </cell>
          <cell r="S346">
            <v>0</v>
          </cell>
        </row>
        <row r="347">
          <cell r="A347">
            <v>3766912</v>
          </cell>
          <cell r="B347" t="str">
            <v>Proxima Sociale o.p.s.</v>
          </cell>
          <cell r="C347" t="str">
            <v>terénní programy</v>
          </cell>
          <cell r="D347" t="str">
            <v>Terenní programy v Praze 13 - Proxima Sociale o.p.s.</v>
          </cell>
          <cell r="E347" t="str">
            <v>ÚV</v>
          </cell>
          <cell r="F347">
            <v>2.9</v>
          </cell>
          <cell r="G347">
            <v>519612</v>
          </cell>
          <cell r="H347">
            <v>519612</v>
          </cell>
          <cell r="I347">
            <v>1506874.8</v>
          </cell>
          <cell r="J347">
            <v>1321820</v>
          </cell>
          <cell r="K347">
            <v>1506874.8</v>
          </cell>
          <cell r="L347">
            <v>1168635</v>
          </cell>
          <cell r="M347">
            <v>1506874.8</v>
          </cell>
          <cell r="N347">
            <v>859000</v>
          </cell>
          <cell r="O347">
            <v>330000</v>
          </cell>
          <cell r="P347">
            <v>309000</v>
          </cell>
          <cell r="Q347">
            <v>330790</v>
          </cell>
          <cell r="R347">
            <v>312000</v>
          </cell>
          <cell r="S347">
            <v>6000</v>
          </cell>
        </row>
        <row r="348">
          <cell r="A348">
            <v>4697323</v>
          </cell>
          <cell r="B348" t="str">
            <v>Proxima Sociale o.p.s.</v>
          </cell>
          <cell r="C348" t="str">
            <v>nízkoprahová zařízení pro děti a mládež</v>
          </cell>
          <cell r="D348" t="str">
            <v>Nízkoprahová zařízení pro děti a mládež Jedna Trojka</v>
          </cell>
          <cell r="E348" t="str">
            <v>ÚV</v>
          </cell>
          <cell r="F348">
            <v>2.9</v>
          </cell>
          <cell r="G348">
            <v>528504</v>
          </cell>
          <cell r="H348">
            <v>528504</v>
          </cell>
          <cell r="I348">
            <v>1532661.5999999999</v>
          </cell>
          <cell r="J348">
            <v>1344440</v>
          </cell>
          <cell r="K348">
            <v>1532661.5999999999</v>
          </cell>
          <cell r="L348">
            <v>854113</v>
          </cell>
          <cell r="M348">
            <v>1532661.5999999999</v>
          </cell>
          <cell r="N348">
            <v>854000</v>
          </cell>
          <cell r="O348">
            <v>161000</v>
          </cell>
          <cell r="P348">
            <v>0</v>
          </cell>
          <cell r="Q348">
            <v>161114</v>
          </cell>
          <cell r="R348">
            <v>100000</v>
          </cell>
          <cell r="S348">
            <v>75000</v>
          </cell>
        </row>
        <row r="349">
          <cell r="A349">
            <v>5328826</v>
          </cell>
          <cell r="B349" t="str">
            <v>Proxima Sociale o.p.s.</v>
          </cell>
          <cell r="C349" t="str">
            <v>sociálně aktivizační služby pro rodiny s dětmi</v>
          </cell>
          <cell r="D349" t="str">
            <v>Podpora rodiny Proxima Sociale o.p.s.</v>
          </cell>
          <cell r="E349" t="str">
            <v>ÚV</v>
          </cell>
          <cell r="F349">
            <v>3</v>
          </cell>
          <cell r="G349">
            <v>520068</v>
          </cell>
          <cell r="H349">
            <v>520068</v>
          </cell>
          <cell r="I349">
            <v>1560204</v>
          </cell>
          <cell r="J349">
            <v>1368600</v>
          </cell>
          <cell r="K349">
            <v>1560204</v>
          </cell>
          <cell r="L349">
            <v>1381648</v>
          </cell>
          <cell r="M349">
            <v>1560204</v>
          </cell>
          <cell r="N349">
            <v>889000</v>
          </cell>
          <cell r="O349">
            <v>360000</v>
          </cell>
          <cell r="P349">
            <v>241000</v>
          </cell>
          <cell r="Q349">
            <v>360909</v>
          </cell>
          <cell r="R349">
            <v>300000</v>
          </cell>
          <cell r="S349">
            <v>0</v>
          </cell>
        </row>
        <row r="350">
          <cell r="A350">
            <v>6259033</v>
          </cell>
          <cell r="B350" t="str">
            <v>Proxima Sociale o.p.s.</v>
          </cell>
          <cell r="C350" t="str">
            <v>nízkoprahová zařízení pro děti a mládež</v>
          </cell>
          <cell r="D350" t="str">
            <v>Nízkoprahové zařízení pro děti a mládež Krok</v>
          </cell>
          <cell r="E350" t="str">
            <v>ÚV</v>
          </cell>
          <cell r="F350">
            <v>2.8</v>
          </cell>
          <cell r="G350">
            <v>528504</v>
          </cell>
          <cell r="H350">
            <v>528504</v>
          </cell>
          <cell r="I350">
            <v>1479811.2</v>
          </cell>
          <cell r="J350">
            <v>1298080</v>
          </cell>
          <cell r="K350">
            <v>1479811.2</v>
          </cell>
          <cell r="L350">
            <v>1032272</v>
          </cell>
          <cell r="M350">
            <v>1479811.2</v>
          </cell>
          <cell r="N350">
            <v>843000</v>
          </cell>
          <cell r="O350">
            <v>266000</v>
          </cell>
          <cell r="P350">
            <v>189000</v>
          </cell>
          <cell r="Q350">
            <v>266774</v>
          </cell>
          <cell r="R350">
            <v>339000</v>
          </cell>
          <cell r="S350">
            <v>136000</v>
          </cell>
        </row>
        <row r="351">
          <cell r="A351">
            <v>6450416</v>
          </cell>
          <cell r="B351" t="str">
            <v>Proxima Sociale o.p.s.</v>
          </cell>
          <cell r="C351" t="str">
            <v>odborné sociální poradenství</v>
          </cell>
          <cell r="D351" t="str">
            <v>Občanská poradna Proxima Sociale o.p.s.</v>
          </cell>
          <cell r="E351" t="str">
            <v>ÚV</v>
          </cell>
          <cell r="F351">
            <v>2.12</v>
          </cell>
          <cell r="G351">
            <v>522690</v>
          </cell>
          <cell r="H351">
            <v>522690</v>
          </cell>
          <cell r="I351">
            <v>1108102.8</v>
          </cell>
          <cell r="J351">
            <v>972020</v>
          </cell>
          <cell r="K351">
            <v>1108102.8</v>
          </cell>
          <cell r="L351">
            <v>985443</v>
          </cell>
          <cell r="M351">
            <v>1108102.8</v>
          </cell>
          <cell r="N351">
            <v>631000</v>
          </cell>
          <cell r="O351">
            <v>284000</v>
          </cell>
          <cell r="P351">
            <v>193000</v>
          </cell>
          <cell r="Q351">
            <v>284752</v>
          </cell>
          <cell r="R351">
            <v>155000</v>
          </cell>
          <cell r="S351">
            <v>0</v>
          </cell>
        </row>
        <row r="352">
          <cell r="A352">
            <v>6589804</v>
          </cell>
          <cell r="B352" t="str">
            <v>Proxima Sociale o.p.s.</v>
          </cell>
          <cell r="C352" t="str">
            <v>terénní programy</v>
          </cell>
          <cell r="D352" t="str">
            <v>Terénní programy v Praze 9 a 12 - Proxima Sociale o.p.s.</v>
          </cell>
          <cell r="E352" t="str">
            <v>ÚV</v>
          </cell>
          <cell r="F352">
            <v>5.3</v>
          </cell>
          <cell r="G352">
            <v>519612</v>
          </cell>
          <cell r="H352">
            <v>519612</v>
          </cell>
          <cell r="I352">
            <v>2753943.6</v>
          </cell>
          <cell r="J352">
            <v>2415740</v>
          </cell>
          <cell r="K352">
            <v>2753943.6</v>
          </cell>
          <cell r="L352">
            <v>1727457</v>
          </cell>
          <cell r="M352">
            <v>2753943.6</v>
          </cell>
          <cell r="N352">
            <v>1570000</v>
          </cell>
          <cell r="O352">
            <v>518000</v>
          </cell>
          <cell r="P352">
            <v>157000</v>
          </cell>
          <cell r="Q352">
            <v>518084</v>
          </cell>
          <cell r="R352">
            <v>417000</v>
          </cell>
          <cell r="S352">
            <v>312000</v>
          </cell>
        </row>
        <row r="353">
          <cell r="A353">
            <v>8619914</v>
          </cell>
          <cell r="B353" t="str">
            <v>Proxima Sociale o.p.s.</v>
          </cell>
          <cell r="C353" t="str">
            <v>terénní programy</v>
          </cell>
          <cell r="D353" t="str">
            <v>Terénní programy v Praze 11 a 15 - Proxima Sociale o.p.s.</v>
          </cell>
          <cell r="E353" t="str">
            <v>ÚV</v>
          </cell>
          <cell r="F353">
            <v>2.8</v>
          </cell>
          <cell r="G353">
            <v>519612</v>
          </cell>
          <cell r="H353">
            <v>519612</v>
          </cell>
          <cell r="I353">
            <v>1454913.5999999999</v>
          </cell>
          <cell r="J353">
            <v>1276240</v>
          </cell>
          <cell r="K353">
            <v>1454913.5999999999</v>
          </cell>
          <cell r="L353">
            <v>1531892</v>
          </cell>
          <cell r="M353">
            <v>1454913.5999999999</v>
          </cell>
          <cell r="N353">
            <v>829000</v>
          </cell>
          <cell r="O353">
            <v>446000</v>
          </cell>
          <cell r="P353">
            <v>179000</v>
          </cell>
          <cell r="Q353">
            <v>494962</v>
          </cell>
          <cell r="R353">
            <v>200000</v>
          </cell>
          <cell r="S353">
            <v>0</v>
          </cell>
        </row>
        <row r="354">
          <cell r="A354">
            <v>9022191</v>
          </cell>
          <cell r="B354" t="str">
            <v>Proxima Sociale o.p.s.</v>
          </cell>
          <cell r="C354" t="str">
            <v>krizová pomoc</v>
          </cell>
          <cell r="D354" t="str">
            <v>Krizová pomoc Proxima Sociale o.p.s.</v>
          </cell>
          <cell r="E354" t="str">
            <v>L</v>
          </cell>
          <cell r="F354">
            <v>3</v>
          </cell>
          <cell r="G354">
            <v>289446</v>
          </cell>
          <cell r="H354">
            <v>289446</v>
          </cell>
          <cell r="I354">
            <v>868338</v>
          </cell>
          <cell r="J354">
            <v>761700</v>
          </cell>
          <cell r="K354">
            <v>868338</v>
          </cell>
          <cell r="L354">
            <v>762171</v>
          </cell>
          <cell r="M354">
            <v>868338</v>
          </cell>
          <cell r="N354">
            <v>495000</v>
          </cell>
          <cell r="O354">
            <v>220000</v>
          </cell>
          <cell r="P354">
            <v>153000</v>
          </cell>
          <cell r="Q354">
            <v>220722</v>
          </cell>
          <cell r="R354">
            <v>69950</v>
          </cell>
          <cell r="S354">
            <v>0</v>
          </cell>
        </row>
        <row r="355">
          <cell r="A355">
            <v>9417184</v>
          </cell>
          <cell r="B355" t="str">
            <v>Proxima Sociale o.p.s.</v>
          </cell>
          <cell r="C355" t="str">
            <v>nízkoprahová zařízení pro děti a mládež</v>
          </cell>
          <cell r="D355" t="str">
            <v>Nízkoprahové zařízení pro děti a mládež Klub Radotín</v>
          </cell>
          <cell r="E355" t="str">
            <v>ÚV</v>
          </cell>
          <cell r="F355">
            <v>2.6</v>
          </cell>
          <cell r="G355">
            <v>528504</v>
          </cell>
          <cell r="H355">
            <v>528504</v>
          </cell>
          <cell r="I355">
            <v>1374110.4000000001</v>
          </cell>
          <cell r="J355">
            <v>1205360</v>
          </cell>
          <cell r="K355">
            <v>1374110.4000000001</v>
          </cell>
          <cell r="L355">
            <v>897386</v>
          </cell>
          <cell r="M355">
            <v>1374110.4000000001</v>
          </cell>
          <cell r="N355">
            <v>783000</v>
          </cell>
          <cell r="O355">
            <v>287000</v>
          </cell>
          <cell r="P355">
            <v>114000</v>
          </cell>
          <cell r="Q355">
            <v>287460</v>
          </cell>
          <cell r="R355">
            <v>266000</v>
          </cell>
          <cell r="S355">
            <v>142000</v>
          </cell>
        </row>
        <row r="356">
          <cell r="A356">
            <v>5417456</v>
          </cell>
          <cell r="B356" t="str">
            <v>Psychiatrická nemocnice Bohnice</v>
          </cell>
          <cell r="C356" t="str">
            <v>sociální služby poskytované ve zdravotnických zařízeních lůžkové péče</v>
          </cell>
          <cell r="D356" t="str">
            <v>Sociální lůžka v Psychiatrické nemocnici Bohnice</v>
          </cell>
          <cell r="E356" t="str">
            <v>L</v>
          </cell>
          <cell r="F356">
            <v>60</v>
          </cell>
          <cell r="G356">
            <v>358758</v>
          </cell>
          <cell r="H356">
            <v>394633.8</v>
          </cell>
          <cell r="I356">
            <v>23678028</v>
          </cell>
          <cell r="J356">
            <v>13570200</v>
          </cell>
          <cell r="K356">
            <v>16478028</v>
          </cell>
          <cell r="L356">
            <v>4612100</v>
          </cell>
          <cell r="M356">
            <v>6753286.5999999996</v>
          </cell>
          <cell r="N356">
            <v>2594000</v>
          </cell>
          <cell r="O356">
            <v>0</v>
          </cell>
          <cell r="P356">
            <v>2018000</v>
          </cell>
          <cell r="Q356">
            <v>0</v>
          </cell>
          <cell r="R356">
            <v>0</v>
          </cell>
          <cell r="S356">
            <v>0</v>
          </cell>
        </row>
        <row r="357">
          <cell r="A357">
            <v>6132617</v>
          </cell>
          <cell r="B357" t="str">
            <v>R - Mosty, z.s.</v>
          </cell>
          <cell r="C357" t="str">
            <v>nízkoprahová zařízení pro děti a mládež</v>
          </cell>
          <cell r="D357" t="str">
            <v>Nízkoprahový klub R-mosty</v>
          </cell>
          <cell r="E357" t="str">
            <v>ÚV</v>
          </cell>
          <cell r="F357">
            <v>4</v>
          </cell>
          <cell r="G357">
            <v>528504</v>
          </cell>
          <cell r="H357">
            <v>528504</v>
          </cell>
          <cell r="I357">
            <v>2114016</v>
          </cell>
          <cell r="J357">
            <v>1854400</v>
          </cell>
          <cell r="K357">
            <v>2114016</v>
          </cell>
          <cell r="L357">
            <v>1597060</v>
          </cell>
          <cell r="M357">
            <v>2114016</v>
          </cell>
          <cell r="N357">
            <v>1205000</v>
          </cell>
          <cell r="O357">
            <v>0</v>
          </cell>
          <cell r="P357">
            <v>392000</v>
          </cell>
          <cell r="Q357">
            <v>0</v>
          </cell>
          <cell r="R357">
            <v>474000</v>
          </cell>
          <cell r="S357">
            <v>355000</v>
          </cell>
        </row>
        <row r="358">
          <cell r="A358">
            <v>7394256</v>
          </cell>
          <cell r="B358" t="str">
            <v>R - Mosty, z.s.</v>
          </cell>
          <cell r="C358" t="str">
            <v>odborné sociální poradenství</v>
          </cell>
          <cell r="D358" t="str">
            <v>Sociální poradna R-mosty</v>
          </cell>
          <cell r="E358" t="str">
            <v>ÚV</v>
          </cell>
          <cell r="F358">
            <v>3</v>
          </cell>
          <cell r="G358">
            <v>522690</v>
          </cell>
          <cell r="H358">
            <v>522690</v>
          </cell>
          <cell r="I358">
            <v>1568070</v>
          </cell>
          <cell r="J358">
            <v>1375500</v>
          </cell>
          <cell r="K358">
            <v>1568070</v>
          </cell>
          <cell r="L358">
            <v>1698526</v>
          </cell>
          <cell r="M358">
            <v>1489666.5</v>
          </cell>
          <cell r="N358">
            <v>804000</v>
          </cell>
          <cell r="O358">
            <v>0</v>
          </cell>
          <cell r="P358">
            <v>685000</v>
          </cell>
          <cell r="Q358">
            <v>0</v>
          </cell>
          <cell r="R358">
            <v>615552</v>
          </cell>
          <cell r="S358">
            <v>0</v>
          </cell>
        </row>
        <row r="359">
          <cell r="A359">
            <v>2775878</v>
          </cell>
          <cell r="B359" t="str">
            <v>Radost - dětský domov o.p.s.</v>
          </cell>
          <cell r="C359" t="str">
            <v>sociální rehabilitace</v>
          </cell>
          <cell r="D359" t="str">
            <v>Radost - dětský domov</v>
          </cell>
          <cell r="E359" t="str">
            <v>ÚV</v>
          </cell>
          <cell r="F359">
            <v>1</v>
          </cell>
          <cell r="G359">
            <v>521550</v>
          </cell>
          <cell r="H359">
            <v>521550</v>
          </cell>
          <cell r="I359">
            <v>521550</v>
          </cell>
          <cell r="J359">
            <v>457500</v>
          </cell>
          <cell r="K359">
            <v>521550</v>
          </cell>
          <cell r="L359">
            <v>589000</v>
          </cell>
          <cell r="M359">
            <v>521550</v>
          </cell>
          <cell r="N359">
            <v>297000</v>
          </cell>
          <cell r="O359">
            <v>0</v>
          </cell>
          <cell r="P359">
            <v>224000</v>
          </cell>
          <cell r="Q359">
            <v>0</v>
          </cell>
          <cell r="R359">
            <v>0</v>
          </cell>
          <cell r="S359">
            <v>0</v>
          </cell>
        </row>
        <row r="360">
          <cell r="A360">
            <v>3038989</v>
          </cell>
          <cell r="B360" t="str">
            <v>REMEDIUM Praha o.p.s.</v>
          </cell>
          <cell r="C360" t="str">
            <v>sociálně aktivizační služby pro seniory a osoby se zdravotním postižením</v>
          </cell>
          <cell r="D360" t="str">
            <v>Klub Remedium</v>
          </cell>
          <cell r="E360" t="str">
            <v>ÚV</v>
          </cell>
          <cell r="F360">
            <v>2.6</v>
          </cell>
          <cell r="G360">
            <v>513570</v>
          </cell>
          <cell r="H360">
            <v>513570</v>
          </cell>
          <cell r="I360">
            <v>1335282</v>
          </cell>
          <cell r="J360">
            <v>1148324.5</v>
          </cell>
          <cell r="K360">
            <v>1335282</v>
          </cell>
          <cell r="L360">
            <v>590000</v>
          </cell>
          <cell r="M360">
            <v>1335282</v>
          </cell>
          <cell r="N360">
            <v>590000</v>
          </cell>
          <cell r="O360">
            <v>240000</v>
          </cell>
          <cell r="P360">
            <v>0</v>
          </cell>
          <cell r="Q360">
            <v>240000</v>
          </cell>
          <cell r="R360">
            <v>225000</v>
          </cell>
          <cell r="S360">
            <v>168000</v>
          </cell>
        </row>
        <row r="361">
          <cell r="A361">
            <v>5957394</v>
          </cell>
          <cell r="B361" t="str">
            <v>REMEDIUM Praha o.p.s.</v>
          </cell>
          <cell r="C361" t="str">
            <v>odborné sociální poradenství</v>
          </cell>
          <cell r="D361" t="str">
            <v>Občanská poradna REMEDIUM</v>
          </cell>
          <cell r="E361" t="str">
            <v>ÚV</v>
          </cell>
          <cell r="F361">
            <v>1.3</v>
          </cell>
          <cell r="G361">
            <v>522690</v>
          </cell>
          <cell r="H361">
            <v>522690</v>
          </cell>
          <cell r="I361">
            <v>679497</v>
          </cell>
          <cell r="J361">
            <v>596050</v>
          </cell>
          <cell r="K361">
            <v>679497</v>
          </cell>
          <cell r="L361">
            <v>454240</v>
          </cell>
          <cell r="M361">
            <v>679497</v>
          </cell>
          <cell r="N361">
            <v>387000</v>
          </cell>
          <cell r="O361">
            <v>155000</v>
          </cell>
          <cell r="P361">
            <v>67000</v>
          </cell>
          <cell r="Q361">
            <v>155000</v>
          </cell>
          <cell r="R361">
            <v>55000</v>
          </cell>
          <cell r="S361">
            <v>41000</v>
          </cell>
        </row>
        <row r="362">
          <cell r="A362">
            <v>6077428</v>
          </cell>
          <cell r="B362" t="str">
            <v>Romodrom o.p.s.</v>
          </cell>
          <cell r="C362" t="str">
            <v>nízkoprahová zařízení pro děti a mládež</v>
          </cell>
          <cell r="D362" t="str">
            <v>Nízkoprahové zařízení pro děti a mládež - Hl. m. Praha</v>
          </cell>
          <cell r="E362" t="str">
            <v>ÚV</v>
          </cell>
          <cell r="F362">
            <v>0</v>
          </cell>
          <cell r="G362">
            <v>528504</v>
          </cell>
          <cell r="H362">
            <v>528504</v>
          </cell>
          <cell r="I362">
            <v>0</v>
          </cell>
          <cell r="J362">
            <v>0</v>
          </cell>
          <cell r="K362">
            <v>0</v>
          </cell>
          <cell r="L362">
            <v>925244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</row>
        <row r="363">
          <cell r="A363">
            <v>2561884</v>
          </cell>
          <cell r="B363" t="str">
            <v>ROSA - centrum pro ženy, z.s.</v>
          </cell>
          <cell r="C363" t="str">
            <v>odborné sociální poradenství</v>
          </cell>
          <cell r="D363" t="str">
            <v>ROSA - Informační a poradenské centrum pro ženy oběti domácího násilí</v>
          </cell>
          <cell r="E363" t="str">
            <v>ÚV</v>
          </cell>
          <cell r="F363">
            <v>7.4</v>
          </cell>
          <cell r="G363">
            <v>522690</v>
          </cell>
          <cell r="H363">
            <v>522690</v>
          </cell>
          <cell r="I363">
            <v>3867906</v>
          </cell>
          <cell r="J363">
            <v>3392900</v>
          </cell>
          <cell r="K363">
            <v>3867906</v>
          </cell>
          <cell r="L363">
            <v>3425000</v>
          </cell>
          <cell r="M363">
            <v>3867906</v>
          </cell>
          <cell r="N363">
            <v>2205000</v>
          </cell>
          <cell r="O363">
            <v>700000</v>
          </cell>
          <cell r="P363">
            <v>962000</v>
          </cell>
          <cell r="Q363">
            <v>700000</v>
          </cell>
          <cell r="R363">
            <v>800000</v>
          </cell>
          <cell r="S363">
            <v>0</v>
          </cell>
        </row>
        <row r="364">
          <cell r="A364">
            <v>5163191</v>
          </cell>
          <cell r="B364" t="str">
            <v>ROSA - centrum pro ženy, z.s.</v>
          </cell>
          <cell r="C364" t="str">
            <v>azylové domy</v>
          </cell>
          <cell r="D364" t="str">
            <v>ROSA - azylový dům pro ženy oběti domácího násilí a jejich děti</v>
          </cell>
          <cell r="E364" t="str">
            <v>L</v>
          </cell>
          <cell r="F364">
            <v>35</v>
          </cell>
          <cell r="G364">
            <v>149454</v>
          </cell>
          <cell r="H364">
            <v>149454</v>
          </cell>
          <cell r="I364">
            <v>5230890</v>
          </cell>
          <cell r="J364">
            <v>4588500</v>
          </cell>
          <cell r="K364">
            <v>5230890</v>
          </cell>
          <cell r="L364">
            <v>3941000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680000</v>
          </cell>
          <cell r="R364">
            <v>916000</v>
          </cell>
          <cell r="S364">
            <v>0</v>
          </cell>
        </row>
        <row r="365">
          <cell r="A365">
            <v>6703682</v>
          </cell>
          <cell r="B365" t="str">
            <v>Ruka pro život o.p.s.</v>
          </cell>
          <cell r="C365" t="str">
            <v>denní stacionáře</v>
          </cell>
          <cell r="D365" t="str">
            <v>Denní stacionář Praha</v>
          </cell>
          <cell r="E365" t="str">
            <v>ÚV</v>
          </cell>
          <cell r="F365">
            <v>10.199999999999999</v>
          </cell>
          <cell r="G365">
            <v>478686</v>
          </cell>
          <cell r="H365">
            <v>478686</v>
          </cell>
          <cell r="I365">
            <v>4882597.1999999993</v>
          </cell>
          <cell r="J365">
            <v>3779887.5393407969</v>
          </cell>
          <cell r="K365">
            <v>4379504.7393407961</v>
          </cell>
          <cell r="L365">
            <v>3519015</v>
          </cell>
          <cell r="M365">
            <v>4160529.5023737564</v>
          </cell>
          <cell r="N365">
            <v>2334000</v>
          </cell>
          <cell r="O365">
            <v>1103000</v>
          </cell>
          <cell r="P365">
            <v>723000</v>
          </cell>
          <cell r="Q365">
            <v>1103031</v>
          </cell>
          <cell r="R365">
            <v>561660</v>
          </cell>
          <cell r="S365">
            <v>0</v>
          </cell>
        </row>
        <row r="366">
          <cell r="A366">
            <v>1866115</v>
          </cell>
          <cell r="B366" t="str">
            <v>Rytmus - od klienta k občanovi o.p.s.</v>
          </cell>
          <cell r="C366" t="str">
            <v>podpora samostatného bydlení</v>
          </cell>
          <cell r="D366" t="str">
            <v>Podpora samostatného bydlení Praha</v>
          </cell>
          <cell r="E366" t="str">
            <v>ÚV</v>
          </cell>
          <cell r="F366">
            <v>2</v>
          </cell>
          <cell r="G366">
            <v>506616</v>
          </cell>
          <cell r="H366">
            <v>506616</v>
          </cell>
          <cell r="I366">
            <v>1013232</v>
          </cell>
          <cell r="J366">
            <v>785557.67918088741</v>
          </cell>
          <cell r="K366">
            <v>909989.67918088741</v>
          </cell>
          <cell r="L366">
            <v>625649</v>
          </cell>
          <cell r="M366">
            <v>864490.19522184308</v>
          </cell>
          <cell r="N366">
            <v>485000</v>
          </cell>
          <cell r="O366">
            <v>215000</v>
          </cell>
          <cell r="P366">
            <v>140000</v>
          </cell>
          <cell r="Q366">
            <v>215871</v>
          </cell>
          <cell r="R366">
            <v>459901</v>
          </cell>
          <cell r="S366">
            <v>18000</v>
          </cell>
        </row>
        <row r="367">
          <cell r="A367">
            <v>3090279</v>
          </cell>
          <cell r="B367" t="str">
            <v>Rytmus - od klienta k občanovi o.p.s.</v>
          </cell>
          <cell r="C367" t="str">
            <v>osobní asistence</v>
          </cell>
          <cell r="D367" t="str">
            <v>Osobní asistence</v>
          </cell>
          <cell r="E367" t="str">
            <v>H</v>
          </cell>
          <cell r="F367">
            <v>11000</v>
          </cell>
          <cell r="G367">
            <v>399</v>
          </cell>
          <cell r="H367">
            <v>399</v>
          </cell>
          <cell r="I367">
            <v>4389000</v>
          </cell>
          <cell r="J367">
            <v>2860000</v>
          </cell>
          <cell r="K367">
            <v>3399000</v>
          </cell>
          <cell r="L367">
            <v>2308644</v>
          </cell>
          <cell r="M367">
            <v>3399000</v>
          </cell>
          <cell r="N367">
            <v>1859000</v>
          </cell>
          <cell r="O367">
            <v>544000</v>
          </cell>
          <cell r="P367">
            <v>449000</v>
          </cell>
          <cell r="Q367">
            <v>544856</v>
          </cell>
          <cell r="R367">
            <v>0</v>
          </cell>
          <cell r="S367">
            <v>0</v>
          </cell>
        </row>
        <row r="368">
          <cell r="A368">
            <v>8669867</v>
          </cell>
          <cell r="B368" t="str">
            <v>Rytmus - od klienta k občanovi o.p.s.</v>
          </cell>
          <cell r="C368" t="str">
            <v>sociální rehabilitace</v>
          </cell>
          <cell r="D368" t="str">
            <v>Sociální rehabilitace metodou podporované zaměstnávání</v>
          </cell>
          <cell r="E368" t="str">
            <v>ÚV</v>
          </cell>
          <cell r="F368">
            <v>10.6</v>
          </cell>
          <cell r="G368">
            <v>521550</v>
          </cell>
          <cell r="H368">
            <v>521550</v>
          </cell>
          <cell r="I368">
            <v>5528430</v>
          </cell>
          <cell r="J368">
            <v>4849500</v>
          </cell>
          <cell r="K368">
            <v>5528430</v>
          </cell>
          <cell r="L368">
            <v>3625776</v>
          </cell>
          <cell r="M368">
            <v>5528430</v>
          </cell>
          <cell r="N368">
            <v>3152000</v>
          </cell>
          <cell r="O368">
            <v>1213000</v>
          </cell>
          <cell r="P368">
            <v>473000</v>
          </cell>
          <cell r="Q368">
            <v>1213974</v>
          </cell>
          <cell r="R368">
            <v>0</v>
          </cell>
          <cell r="S368">
            <v>0</v>
          </cell>
        </row>
        <row r="369">
          <cell r="A369">
            <v>2174862</v>
          </cell>
          <cell r="B369" t="str">
            <v>Salesiánské středisko mládeže - středisko volného času, o.p.s.</v>
          </cell>
          <cell r="C369" t="str">
            <v>nízkoprahová zařízení pro děti a mládež</v>
          </cell>
          <cell r="D369" t="str">
            <v>Nízkoprahový klub Vrtule</v>
          </cell>
          <cell r="E369" t="str">
            <v>ÚV</v>
          </cell>
          <cell r="F369">
            <v>3</v>
          </cell>
          <cell r="G369">
            <v>528504</v>
          </cell>
          <cell r="H369">
            <v>528504</v>
          </cell>
          <cell r="I369">
            <v>1585512</v>
          </cell>
          <cell r="J369">
            <v>1390800</v>
          </cell>
          <cell r="K369">
            <v>1585512</v>
          </cell>
          <cell r="L369">
            <v>1055524</v>
          </cell>
          <cell r="M369">
            <v>1585512</v>
          </cell>
          <cell r="N369">
            <v>904000</v>
          </cell>
          <cell r="O369">
            <v>402000</v>
          </cell>
          <cell r="P369">
            <v>151000</v>
          </cell>
          <cell r="Q369">
            <v>402176</v>
          </cell>
          <cell r="R369">
            <v>285700</v>
          </cell>
          <cell r="S369">
            <v>96000</v>
          </cell>
        </row>
        <row r="370">
          <cell r="A370">
            <v>1492297</v>
          </cell>
          <cell r="B370" t="str">
            <v>SANANIM z.ú.</v>
          </cell>
          <cell r="C370" t="str">
            <v>odborné sociální poradenství</v>
          </cell>
          <cell r="D370" t="str">
            <v>Centrum pro osoby v konfliktu se zákonem</v>
          </cell>
          <cell r="E370" t="str">
            <v>ÚV</v>
          </cell>
          <cell r="F370">
            <v>2</v>
          </cell>
          <cell r="G370">
            <v>522690</v>
          </cell>
          <cell r="H370">
            <v>522690</v>
          </cell>
          <cell r="I370">
            <v>1045380</v>
          </cell>
          <cell r="J370">
            <v>917000</v>
          </cell>
          <cell r="K370">
            <v>1045380</v>
          </cell>
          <cell r="L370">
            <v>323212</v>
          </cell>
          <cell r="M370">
            <v>1045380</v>
          </cell>
          <cell r="N370">
            <v>323000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</row>
        <row r="371">
          <cell r="A371">
            <v>1687253</v>
          </cell>
          <cell r="B371" t="str">
            <v>SANANIM z.ú.</v>
          </cell>
          <cell r="C371" t="str">
            <v>terénní programy</v>
          </cell>
          <cell r="D371" t="str">
            <v>Terénní program SANANIM 2 pro práci se specifickými skupinami</v>
          </cell>
          <cell r="E371" t="str">
            <v>ÚV</v>
          </cell>
          <cell r="F371">
            <v>1.8</v>
          </cell>
          <cell r="G371">
            <v>519612</v>
          </cell>
          <cell r="H371">
            <v>519612</v>
          </cell>
          <cell r="I371">
            <v>935301.6</v>
          </cell>
          <cell r="J371">
            <v>820440</v>
          </cell>
          <cell r="K371">
            <v>935301.6</v>
          </cell>
          <cell r="L371">
            <v>410951</v>
          </cell>
          <cell r="M371">
            <v>888536.52</v>
          </cell>
          <cell r="N371">
            <v>410000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</row>
        <row r="372">
          <cell r="A372">
            <v>7203255</v>
          </cell>
          <cell r="B372" t="str">
            <v>SANANIM z.ú.</v>
          </cell>
          <cell r="C372" t="str">
            <v>odborné sociální poradenství</v>
          </cell>
          <cell r="D372" t="str">
            <v>Centrum ambulantní detoxifikace a substituce</v>
          </cell>
          <cell r="E372" t="str">
            <v>ÚV</v>
          </cell>
          <cell r="F372">
            <v>4.5</v>
          </cell>
          <cell r="G372">
            <v>522690</v>
          </cell>
          <cell r="H372">
            <v>522690</v>
          </cell>
          <cell r="I372">
            <v>2352105</v>
          </cell>
          <cell r="J372">
            <v>2063250</v>
          </cell>
          <cell r="K372">
            <v>2352105</v>
          </cell>
          <cell r="L372">
            <v>609157</v>
          </cell>
          <cell r="M372">
            <v>2352105</v>
          </cell>
          <cell r="N372">
            <v>609000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</row>
        <row r="373">
          <cell r="A373">
            <v>7609949</v>
          </cell>
          <cell r="B373" t="str">
            <v>SANANIM z.ú.</v>
          </cell>
          <cell r="C373" t="str">
            <v>kontaktní centra</v>
          </cell>
          <cell r="D373" t="str">
            <v>Denní stacionář</v>
          </cell>
          <cell r="E373" t="str">
            <v>ÚV</v>
          </cell>
          <cell r="F373">
            <v>9.1</v>
          </cell>
          <cell r="G373">
            <v>718200</v>
          </cell>
          <cell r="H373">
            <v>718200</v>
          </cell>
          <cell r="I373">
            <v>6535620</v>
          </cell>
          <cell r="J373">
            <v>5717880</v>
          </cell>
          <cell r="K373">
            <v>6535620</v>
          </cell>
          <cell r="L373">
            <v>1212962</v>
          </cell>
          <cell r="M373">
            <v>6535620</v>
          </cell>
          <cell r="N373">
            <v>1212000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</row>
        <row r="374">
          <cell r="A374">
            <v>8534147</v>
          </cell>
          <cell r="B374" t="str">
            <v>SANANIM z.ú.</v>
          </cell>
          <cell r="C374" t="str">
            <v>kontaktní centra</v>
          </cell>
          <cell r="D374" t="str">
            <v>Kontaktní centrum SANANIM</v>
          </cell>
          <cell r="E374" t="str">
            <v>ÚV</v>
          </cell>
          <cell r="F374">
            <v>13.5</v>
          </cell>
          <cell r="G374">
            <v>718200</v>
          </cell>
          <cell r="H374">
            <v>718200</v>
          </cell>
          <cell r="I374">
            <v>9695700</v>
          </cell>
          <cell r="J374">
            <v>8505000</v>
          </cell>
          <cell r="K374">
            <v>9695700</v>
          </cell>
          <cell r="L374">
            <v>2511291</v>
          </cell>
          <cell r="M374">
            <v>9695700</v>
          </cell>
          <cell r="N374">
            <v>2511000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</row>
        <row r="375">
          <cell r="A375">
            <v>8910811</v>
          </cell>
          <cell r="B375" t="str">
            <v>SANANIM z.ú.</v>
          </cell>
          <cell r="C375" t="str">
            <v>terénní programy</v>
          </cell>
          <cell r="D375" t="str">
            <v>Terénní programy SANANIM</v>
          </cell>
          <cell r="E375" t="str">
            <v>ÚV</v>
          </cell>
          <cell r="F375">
            <v>11.5</v>
          </cell>
          <cell r="G375">
            <v>519612</v>
          </cell>
          <cell r="H375">
            <v>519612</v>
          </cell>
          <cell r="I375">
            <v>5975538</v>
          </cell>
          <cell r="J375">
            <v>4955457.5999999996</v>
          </cell>
          <cell r="K375">
            <v>5975538</v>
          </cell>
          <cell r="L375">
            <v>1554602</v>
          </cell>
          <cell r="M375">
            <v>5676761.0999999996</v>
          </cell>
          <cell r="N375">
            <v>1554000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</row>
        <row r="376">
          <cell r="A376">
            <v>9211784</v>
          </cell>
          <cell r="B376" t="str">
            <v>SANANIM z.ú.</v>
          </cell>
          <cell r="C376" t="str">
            <v>odborné sociální poradenství</v>
          </cell>
          <cell r="D376" t="str">
            <v>Poradna pro rodiče</v>
          </cell>
          <cell r="E376" t="str">
            <v>ÚV</v>
          </cell>
          <cell r="F376">
            <v>3.1</v>
          </cell>
          <cell r="G376">
            <v>522690</v>
          </cell>
          <cell r="H376">
            <v>522690</v>
          </cell>
          <cell r="I376">
            <v>1620339</v>
          </cell>
          <cell r="J376">
            <v>1421350</v>
          </cell>
          <cell r="K376">
            <v>1620339</v>
          </cell>
          <cell r="L376">
            <v>786375</v>
          </cell>
          <cell r="M376">
            <v>1620339</v>
          </cell>
          <cell r="N376">
            <v>786000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</row>
        <row r="377">
          <cell r="A377">
            <v>5941977</v>
          </cell>
          <cell r="B377" t="str">
            <v>SDMO - Sdružení pro komplexní péči při dětské mozkové obrně, z.s.</v>
          </cell>
          <cell r="C377" t="str">
            <v>sociálně aktivizační služby pro seniory a osoby se zdravotním postižením</v>
          </cell>
          <cell r="D377" t="str">
            <v>Sociálně aktivizační služby poskytované osobám s dětskou mozkovou obrno (DMO)</v>
          </cell>
          <cell r="E377" t="str">
            <v>ÚV</v>
          </cell>
          <cell r="F377">
            <v>1.5</v>
          </cell>
          <cell r="G377">
            <v>513570</v>
          </cell>
          <cell r="H377">
            <v>513570</v>
          </cell>
          <cell r="I377">
            <v>770355</v>
          </cell>
          <cell r="J377">
            <v>675750</v>
          </cell>
          <cell r="K377">
            <v>770355</v>
          </cell>
          <cell r="L377">
            <v>690530</v>
          </cell>
          <cell r="M377">
            <v>731837.25</v>
          </cell>
          <cell r="N377">
            <v>417000</v>
          </cell>
          <cell r="O377">
            <v>224000</v>
          </cell>
          <cell r="P377">
            <v>90000</v>
          </cell>
          <cell r="Q377">
            <v>247500</v>
          </cell>
          <cell r="R377">
            <v>0</v>
          </cell>
          <cell r="S377">
            <v>0</v>
          </cell>
        </row>
        <row r="378">
          <cell r="A378">
            <v>7666803</v>
          </cell>
          <cell r="B378" t="str">
            <v>Sdružení na pomoc dětem s handicapy, z.ú.</v>
          </cell>
          <cell r="C378" t="str">
            <v>nízkoprahová zařízení pro děti a mládež</v>
          </cell>
          <cell r="D378" t="str">
            <v>Nízkoprahový klub Pacific</v>
          </cell>
          <cell r="E378" t="str">
            <v>ÚV</v>
          </cell>
          <cell r="F378">
            <v>3.5</v>
          </cell>
          <cell r="G378">
            <v>528504</v>
          </cell>
          <cell r="H378">
            <v>528504</v>
          </cell>
          <cell r="I378">
            <v>1849764</v>
          </cell>
          <cell r="J378">
            <v>1622600</v>
          </cell>
          <cell r="K378">
            <v>1849764</v>
          </cell>
          <cell r="L378">
            <v>920000</v>
          </cell>
          <cell r="M378">
            <v>1849764</v>
          </cell>
          <cell r="N378">
            <v>920000</v>
          </cell>
          <cell r="O378">
            <v>452000</v>
          </cell>
          <cell r="P378">
            <v>0</v>
          </cell>
          <cell r="Q378">
            <v>452000</v>
          </cell>
          <cell r="R378">
            <v>0</v>
          </cell>
          <cell r="S378">
            <v>0</v>
          </cell>
        </row>
        <row r="379">
          <cell r="A379">
            <v>9113909</v>
          </cell>
          <cell r="B379" t="str">
            <v>Sdružení na pomoc dětem s handicapy, z.ú.</v>
          </cell>
          <cell r="C379" t="str">
            <v>sociálně aktivizační služby pro rodiny s dětmi</v>
          </cell>
          <cell r="D379" t="str">
            <v>Sociálně aktivizační služby pro rodiny s dětmi</v>
          </cell>
          <cell r="E379" t="str">
            <v>ÚV</v>
          </cell>
          <cell r="F379">
            <v>4.08</v>
          </cell>
          <cell r="G379">
            <v>520068</v>
          </cell>
          <cell r="H379">
            <v>520068</v>
          </cell>
          <cell r="I379">
            <v>2121877.44</v>
          </cell>
          <cell r="J379">
            <v>1861296</v>
          </cell>
          <cell r="K379">
            <v>2121877.44</v>
          </cell>
          <cell r="L379">
            <v>1090000</v>
          </cell>
          <cell r="M379">
            <v>2015783.568</v>
          </cell>
          <cell r="N379">
            <v>1088000</v>
          </cell>
          <cell r="O379">
            <v>580000</v>
          </cell>
          <cell r="P379">
            <v>2000</v>
          </cell>
          <cell r="Q379">
            <v>580000</v>
          </cell>
          <cell r="R379">
            <v>0</v>
          </cell>
          <cell r="S379">
            <v>0</v>
          </cell>
        </row>
        <row r="380">
          <cell r="A380">
            <v>9122659</v>
          </cell>
          <cell r="B380" t="str">
            <v>Sdružení na pomoc dětem s handicapy, z.ú.</v>
          </cell>
          <cell r="C380" t="str">
            <v>centra denních služeb</v>
          </cell>
          <cell r="D380" t="str">
            <v>Centrum denních služeb v Komunitním centru Motýlek</v>
          </cell>
          <cell r="E380" t="str">
            <v>ÚV</v>
          </cell>
          <cell r="F380">
            <v>3.5</v>
          </cell>
          <cell r="G380">
            <v>484500</v>
          </cell>
          <cell r="H380">
            <v>581400</v>
          </cell>
          <cell r="I380">
            <v>2034900</v>
          </cell>
          <cell r="J380">
            <v>1354149.7332994665</v>
          </cell>
          <cell r="K380">
            <v>1901549.7332994665</v>
          </cell>
          <cell r="L380">
            <v>811200</v>
          </cell>
          <cell r="M380">
            <v>1806472.2466344931</v>
          </cell>
          <cell r="N380">
            <v>792000</v>
          </cell>
          <cell r="O380">
            <v>426000</v>
          </cell>
          <cell r="P380">
            <v>19000</v>
          </cell>
          <cell r="Q380">
            <v>560000</v>
          </cell>
          <cell r="R380">
            <v>198352</v>
          </cell>
          <cell r="S380">
            <v>148000</v>
          </cell>
        </row>
        <row r="381">
          <cell r="A381">
            <v>3991372</v>
          </cell>
          <cell r="B381" t="str">
            <v>Sdružení pro integraci a migraci, o.p.s.</v>
          </cell>
          <cell r="C381" t="str">
            <v>odborné sociální poradenství</v>
          </cell>
          <cell r="D381" t="str">
            <v>odborné sociální poradenství</v>
          </cell>
          <cell r="E381" t="str">
            <v>ÚV</v>
          </cell>
          <cell r="F381">
            <v>7.24</v>
          </cell>
          <cell r="G381">
            <v>522690</v>
          </cell>
          <cell r="H381">
            <v>522690</v>
          </cell>
          <cell r="I381">
            <v>3784275.6</v>
          </cell>
          <cell r="J381">
            <v>3319540</v>
          </cell>
          <cell r="K381">
            <v>3784275.6</v>
          </cell>
          <cell r="L381">
            <v>882000</v>
          </cell>
          <cell r="M381">
            <v>3595061.8200000003</v>
          </cell>
          <cell r="N381">
            <v>882000</v>
          </cell>
          <cell r="O381">
            <v>0</v>
          </cell>
          <cell r="P381">
            <v>0</v>
          </cell>
          <cell r="Q381">
            <v>0</v>
          </cell>
          <cell r="R381">
            <v>758200</v>
          </cell>
          <cell r="S381">
            <v>568000</v>
          </cell>
        </row>
        <row r="382">
          <cell r="A382">
            <v>3232071</v>
          </cell>
          <cell r="B382" t="str">
            <v>Sedmibarevno z.ú.</v>
          </cell>
          <cell r="C382" t="str">
            <v>domovy pro osoby se zdravotním postižením</v>
          </cell>
          <cell r="D382" t="str">
            <v>Sedmibarevno</v>
          </cell>
          <cell r="E382" t="str">
            <v>L</v>
          </cell>
          <cell r="F382">
            <v>8</v>
          </cell>
          <cell r="G382">
            <v>473556</v>
          </cell>
          <cell r="H382">
            <v>520911.6</v>
          </cell>
          <cell r="I382">
            <v>4167292.8</v>
          </cell>
          <cell r="J382">
            <v>2227520</v>
          </cell>
          <cell r="K382">
            <v>2739292.8</v>
          </cell>
          <cell r="L382">
            <v>1540800</v>
          </cell>
          <cell r="M382">
            <v>2602328.1599999997</v>
          </cell>
          <cell r="N382">
            <v>1375000</v>
          </cell>
          <cell r="O382">
            <v>613000</v>
          </cell>
          <cell r="P382">
            <v>165000</v>
          </cell>
          <cell r="Q382">
            <v>613000</v>
          </cell>
          <cell r="R382">
            <v>52730</v>
          </cell>
          <cell r="S382">
            <v>39000</v>
          </cell>
        </row>
        <row r="383">
          <cell r="A383">
            <v>3745494</v>
          </cell>
          <cell r="B383" t="str">
            <v>Sluneční domov o.p.s.</v>
          </cell>
          <cell r="C383" t="str">
            <v>týdenní stacionáře</v>
          </cell>
          <cell r="D383" t="str">
            <v>Sluneční domov-týdenní stacionář rodinného typu pro osoby s autismem</v>
          </cell>
          <cell r="E383" t="str">
            <v>L</v>
          </cell>
          <cell r="F383">
            <v>12</v>
          </cell>
          <cell r="G383">
            <v>421002</v>
          </cell>
          <cell r="H383">
            <v>547302.6</v>
          </cell>
          <cell r="I383">
            <v>6567631.1999999993</v>
          </cell>
          <cell r="J383">
            <v>4753080</v>
          </cell>
          <cell r="K383">
            <v>5559631.1999999993</v>
          </cell>
          <cell r="L383">
            <v>3701700</v>
          </cell>
          <cell r="M383">
            <v>5559631.1999999993</v>
          </cell>
          <cell r="N383">
            <v>3089000</v>
          </cell>
          <cell r="O383">
            <v>1400000</v>
          </cell>
          <cell r="P383">
            <v>612000</v>
          </cell>
          <cell r="Q383">
            <v>1400000</v>
          </cell>
          <cell r="R383">
            <v>1276400</v>
          </cell>
          <cell r="S383">
            <v>343000</v>
          </cell>
        </row>
        <row r="384">
          <cell r="A384">
            <v>2446475</v>
          </cell>
          <cell r="B384" t="str">
            <v>Sociální služby Běchovice</v>
          </cell>
          <cell r="C384" t="str">
            <v>odlehčovací služby</v>
          </cell>
          <cell r="D384" t="str">
            <v>Centrum krátkodobé péče</v>
          </cell>
          <cell r="E384" t="str">
            <v>L</v>
          </cell>
          <cell r="F384">
            <v>10</v>
          </cell>
          <cell r="G384">
            <v>421002</v>
          </cell>
          <cell r="H384">
            <v>421002</v>
          </cell>
          <cell r="I384">
            <v>4210020</v>
          </cell>
          <cell r="J384">
            <v>2493000</v>
          </cell>
          <cell r="K384">
            <v>3010020</v>
          </cell>
          <cell r="L384">
            <v>1200000</v>
          </cell>
          <cell r="M384">
            <v>3010020</v>
          </cell>
          <cell r="N384">
            <v>1200000</v>
          </cell>
          <cell r="O384">
            <v>520000</v>
          </cell>
          <cell r="P384">
            <v>0</v>
          </cell>
          <cell r="Q384">
            <v>520000</v>
          </cell>
          <cell r="R384">
            <v>189700</v>
          </cell>
          <cell r="S384">
            <v>142000</v>
          </cell>
        </row>
        <row r="385">
          <cell r="A385">
            <v>4559144</v>
          </cell>
          <cell r="B385" t="str">
            <v>Sociální služby Běchovice</v>
          </cell>
          <cell r="C385" t="str">
            <v>pečovatelská služba</v>
          </cell>
          <cell r="D385" t="str">
            <v>pečovatelská služba</v>
          </cell>
          <cell r="E385" t="str">
            <v>ÚV</v>
          </cell>
          <cell r="F385">
            <v>3.8</v>
          </cell>
          <cell r="G385">
            <v>475608</v>
          </cell>
          <cell r="H385">
            <v>475608</v>
          </cell>
          <cell r="I385">
            <v>1807310.4</v>
          </cell>
          <cell r="J385">
            <v>1313104.0000000002</v>
          </cell>
          <cell r="K385">
            <v>1735310.4</v>
          </cell>
          <cell r="L385">
            <v>750000</v>
          </cell>
          <cell r="M385">
            <v>1648544.88</v>
          </cell>
          <cell r="N385">
            <v>725000</v>
          </cell>
          <cell r="O385">
            <v>140000</v>
          </cell>
          <cell r="P385">
            <v>25000</v>
          </cell>
          <cell r="Q385">
            <v>140000</v>
          </cell>
          <cell r="R385">
            <v>102700</v>
          </cell>
          <cell r="S385">
            <v>77000</v>
          </cell>
        </row>
        <row r="386">
          <cell r="A386">
            <v>1972443</v>
          </cell>
          <cell r="B386" t="str">
            <v>Sociální služby městské části Praha 12, příspěvková organizace</v>
          </cell>
          <cell r="C386" t="str">
            <v>azylové domy</v>
          </cell>
          <cell r="D386" t="str">
            <v>sekce azylového bydlení</v>
          </cell>
          <cell r="E386" t="str">
            <v>L</v>
          </cell>
          <cell r="F386">
            <v>12</v>
          </cell>
          <cell r="G386">
            <v>149454</v>
          </cell>
          <cell r="H386">
            <v>149454</v>
          </cell>
          <cell r="I386">
            <v>1793448</v>
          </cell>
          <cell r="J386">
            <v>1573200</v>
          </cell>
          <cell r="K386">
            <v>1793448</v>
          </cell>
          <cell r="L386">
            <v>223000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190000</v>
          </cell>
          <cell r="R386">
            <v>0</v>
          </cell>
          <cell r="S386">
            <v>0</v>
          </cell>
        </row>
        <row r="387">
          <cell r="A387">
            <v>5571783</v>
          </cell>
          <cell r="B387" t="str">
            <v>Sociální služby městské části Praha 12, příspěvková organizace</v>
          </cell>
          <cell r="C387" t="str">
            <v>pečovatelská služba</v>
          </cell>
          <cell r="D387" t="str">
            <v>pečovatelská služba</v>
          </cell>
          <cell r="E387" t="str">
            <v>ÚV</v>
          </cell>
          <cell r="F387">
            <v>11.4</v>
          </cell>
          <cell r="G387">
            <v>475608</v>
          </cell>
          <cell r="H387">
            <v>475608</v>
          </cell>
          <cell r="I387">
            <v>5421931.2000000002</v>
          </cell>
          <cell r="J387">
            <v>4505229.4082840234</v>
          </cell>
          <cell r="K387">
            <v>5171080.6082840236</v>
          </cell>
          <cell r="L387">
            <v>2009000</v>
          </cell>
          <cell r="M387">
            <v>2421326.5778698223</v>
          </cell>
          <cell r="N387">
            <v>1016000</v>
          </cell>
          <cell r="O387">
            <v>547000</v>
          </cell>
          <cell r="P387">
            <v>858000</v>
          </cell>
          <cell r="Q387">
            <v>1050000</v>
          </cell>
          <cell r="R387">
            <v>500000</v>
          </cell>
          <cell r="S387">
            <v>0</v>
          </cell>
        </row>
        <row r="388">
          <cell r="A388">
            <v>9772333</v>
          </cell>
          <cell r="B388" t="str">
            <v>Sociální služby městské části Praha 12, příspěvková organizace</v>
          </cell>
          <cell r="C388" t="str">
            <v>odlehčovací služby</v>
          </cell>
          <cell r="D388" t="str">
            <v>sociálně ošetřovatelské centrum</v>
          </cell>
          <cell r="E388" t="str">
            <v>L</v>
          </cell>
          <cell r="F388">
            <v>40</v>
          </cell>
          <cell r="G388">
            <v>421002</v>
          </cell>
          <cell r="H388">
            <v>526252.5</v>
          </cell>
          <cell r="I388">
            <v>21050100</v>
          </cell>
          <cell r="J388">
            <v>13665000</v>
          </cell>
          <cell r="K388">
            <v>16250100</v>
          </cell>
          <cell r="L388">
            <v>4080000</v>
          </cell>
          <cell r="M388">
            <v>9778995</v>
          </cell>
          <cell r="N388">
            <v>3871000</v>
          </cell>
          <cell r="O388">
            <v>2084000</v>
          </cell>
          <cell r="P388">
            <v>209000</v>
          </cell>
          <cell r="Q388">
            <v>2500000</v>
          </cell>
          <cell r="R388">
            <v>700000</v>
          </cell>
          <cell r="S388">
            <v>525000</v>
          </cell>
        </row>
        <row r="389">
          <cell r="A389">
            <v>3090967</v>
          </cell>
          <cell r="B389" t="str">
            <v>Sociální služby Praha 9, z.ú.</v>
          </cell>
          <cell r="C389" t="str">
            <v>denní stacionáře</v>
          </cell>
          <cell r="D389" t="str">
            <v>Denní stacionář Hejnická</v>
          </cell>
          <cell r="E389" t="str">
            <v>ÚV</v>
          </cell>
          <cell r="F389">
            <v>5.54</v>
          </cell>
          <cell r="G389">
            <v>478686</v>
          </cell>
          <cell r="H389">
            <v>478686</v>
          </cell>
          <cell r="I389">
            <v>2651920.44</v>
          </cell>
          <cell r="J389">
            <v>2026191.838599025</v>
          </cell>
          <cell r="K389">
            <v>2351866.2785990248</v>
          </cell>
          <cell r="L389">
            <v>550000</v>
          </cell>
          <cell r="M389">
            <v>2351866.2785990248</v>
          </cell>
          <cell r="N389">
            <v>550000</v>
          </cell>
          <cell r="O389">
            <v>150000</v>
          </cell>
          <cell r="P389">
            <v>0</v>
          </cell>
          <cell r="Q389">
            <v>150000</v>
          </cell>
          <cell r="R389">
            <v>340000</v>
          </cell>
          <cell r="S389">
            <v>255000</v>
          </cell>
        </row>
        <row r="390">
          <cell r="A390">
            <v>7552656</v>
          </cell>
          <cell r="B390" t="str">
            <v>Sociální služby Praha 9, z.ú.</v>
          </cell>
          <cell r="C390" t="str">
            <v>pečovatelská služba</v>
          </cell>
          <cell r="D390" t="str">
            <v>Pečovatelská služba</v>
          </cell>
          <cell r="E390" t="str">
            <v>ÚV</v>
          </cell>
          <cell r="F390">
            <v>26.3</v>
          </cell>
          <cell r="G390">
            <v>475608</v>
          </cell>
          <cell r="H390">
            <v>475608</v>
          </cell>
          <cell r="I390">
            <v>12508490.4</v>
          </cell>
          <cell r="J390">
            <v>9304300</v>
          </cell>
          <cell r="K390">
            <v>11278490.4</v>
          </cell>
          <cell r="L390">
            <v>1650000</v>
          </cell>
          <cell r="M390">
            <v>11278490.4</v>
          </cell>
          <cell r="N390">
            <v>1650000</v>
          </cell>
          <cell r="O390">
            <v>450000</v>
          </cell>
          <cell r="P390">
            <v>0</v>
          </cell>
          <cell r="Q390">
            <v>450000</v>
          </cell>
          <cell r="R390">
            <v>1615000</v>
          </cell>
          <cell r="S390">
            <v>1211000</v>
          </cell>
        </row>
        <row r="391">
          <cell r="A391">
            <v>8251253</v>
          </cell>
          <cell r="B391" t="str">
            <v>Sociální služby Praha 9, z.ú.</v>
          </cell>
          <cell r="C391" t="str">
            <v>domovy pro seniory</v>
          </cell>
          <cell r="D391" t="str">
            <v>Domov seniorů</v>
          </cell>
          <cell r="E391" t="str">
            <v>L</v>
          </cell>
          <cell r="F391">
            <v>87</v>
          </cell>
          <cell r="G391">
            <v>421002</v>
          </cell>
          <cell r="H391">
            <v>421002</v>
          </cell>
          <cell r="I391">
            <v>36627174</v>
          </cell>
          <cell r="J391">
            <v>17945100</v>
          </cell>
          <cell r="K391">
            <v>22443174</v>
          </cell>
          <cell r="L391">
            <v>3700000</v>
          </cell>
          <cell r="M391">
            <v>13728015.300000001</v>
          </cell>
          <cell r="N391">
            <v>3700000</v>
          </cell>
          <cell r="O391">
            <v>920000</v>
          </cell>
          <cell r="P391">
            <v>0</v>
          </cell>
          <cell r="Q391">
            <v>920000</v>
          </cell>
          <cell r="R391">
            <v>1025000</v>
          </cell>
          <cell r="S391">
            <v>768000</v>
          </cell>
        </row>
        <row r="392">
          <cell r="A392">
            <v>3451962</v>
          </cell>
          <cell r="B392" t="str">
            <v>SOS dětské vesničky, z.s.</v>
          </cell>
          <cell r="C392" t="str">
            <v>sociálně aktivizační služby pro rodiny s dětmi</v>
          </cell>
          <cell r="D392" t="str">
            <v>SOS Kompas</v>
          </cell>
          <cell r="E392" t="str">
            <v>ÚV</v>
          </cell>
          <cell r="F392">
            <v>0</v>
          </cell>
          <cell r="G392">
            <v>520068</v>
          </cell>
          <cell r="H392">
            <v>520068</v>
          </cell>
          <cell r="I392">
            <v>0</v>
          </cell>
          <cell r="J392">
            <v>0</v>
          </cell>
          <cell r="K392">
            <v>0</v>
          </cell>
          <cell r="L392">
            <v>822371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822371</v>
          </cell>
          <cell r="R392">
            <v>0</v>
          </cell>
          <cell r="S392">
            <v>0</v>
          </cell>
        </row>
        <row r="393">
          <cell r="A393">
            <v>2778769</v>
          </cell>
          <cell r="B393" t="str">
            <v>Společnost DUHA, z.ú.</v>
          </cell>
          <cell r="C393" t="str">
            <v>podpora samostatného bydlení</v>
          </cell>
          <cell r="D393" t="str">
            <v>Podpora samostatného bydlení Společnosti DUHA</v>
          </cell>
          <cell r="E393" t="str">
            <v>ÚV</v>
          </cell>
          <cell r="F393">
            <v>7.15</v>
          </cell>
          <cell r="G393">
            <v>506616</v>
          </cell>
          <cell r="H393">
            <v>607939.19999999995</v>
          </cell>
          <cell r="I393">
            <v>4346765.28</v>
          </cell>
          <cell r="J393">
            <v>3547960</v>
          </cell>
          <cell r="K393">
            <v>4161765.2800000003</v>
          </cell>
          <cell r="L393">
            <v>1900000</v>
          </cell>
          <cell r="M393">
            <v>4161765.2800000003</v>
          </cell>
          <cell r="N393">
            <v>1900000</v>
          </cell>
          <cell r="O393">
            <v>975000</v>
          </cell>
          <cell r="P393">
            <v>0</v>
          </cell>
          <cell r="Q393">
            <v>975000</v>
          </cell>
          <cell r="R393">
            <v>215000</v>
          </cell>
          <cell r="S393">
            <v>161000</v>
          </cell>
        </row>
        <row r="394">
          <cell r="A394">
            <v>7335716</v>
          </cell>
          <cell r="B394" t="str">
            <v>Společnost DUHA, z.ú.</v>
          </cell>
          <cell r="C394" t="str">
            <v>centra denních služeb</v>
          </cell>
          <cell r="D394" t="str">
            <v>Centrum denních služeb</v>
          </cell>
          <cell r="E394" t="str">
            <v>ÚV</v>
          </cell>
          <cell r="F394">
            <v>15.2</v>
          </cell>
          <cell r="G394">
            <v>484500</v>
          </cell>
          <cell r="H394">
            <v>581400</v>
          </cell>
          <cell r="I394">
            <v>8837280</v>
          </cell>
          <cell r="J394">
            <v>5157168.3633516049</v>
          </cell>
          <cell r="K394">
            <v>6242448.3633516049</v>
          </cell>
          <cell r="L394">
            <v>4050000</v>
          </cell>
          <cell r="M394">
            <v>5930325.945184025</v>
          </cell>
          <cell r="N394">
            <v>3184000</v>
          </cell>
          <cell r="O394">
            <v>1714000</v>
          </cell>
          <cell r="P394">
            <v>866000</v>
          </cell>
          <cell r="Q394">
            <v>1965000</v>
          </cell>
          <cell r="R394">
            <v>1175000</v>
          </cell>
          <cell r="S394">
            <v>124000</v>
          </cell>
        </row>
        <row r="395">
          <cell r="A395">
            <v>8195232</v>
          </cell>
          <cell r="B395" t="str">
            <v>Společnost DUHA, z.ú.</v>
          </cell>
          <cell r="C395" t="str">
            <v>chráněné bydlení</v>
          </cell>
          <cell r="D395" t="str">
            <v>Chráněné bydlení Společnosti DUHA</v>
          </cell>
          <cell r="E395" t="str">
            <v>L</v>
          </cell>
          <cell r="F395">
            <v>31</v>
          </cell>
          <cell r="G395">
            <v>342000</v>
          </cell>
          <cell r="H395">
            <v>410400</v>
          </cell>
          <cell r="I395">
            <v>12722400</v>
          </cell>
          <cell r="J395">
            <v>9672000</v>
          </cell>
          <cell r="K395">
            <v>11234400</v>
          </cell>
          <cell r="L395">
            <v>8000000</v>
          </cell>
          <cell r="M395">
            <v>11234400</v>
          </cell>
          <cell r="N395">
            <v>6286000</v>
          </cell>
          <cell r="O395">
            <v>2320000</v>
          </cell>
          <cell r="P395">
            <v>1714000</v>
          </cell>
          <cell r="Q395">
            <v>2320000</v>
          </cell>
          <cell r="R395">
            <v>2540000</v>
          </cell>
          <cell r="S395">
            <v>682000</v>
          </cell>
        </row>
        <row r="396">
          <cell r="A396">
            <v>2534682</v>
          </cell>
          <cell r="B396" t="str">
            <v>Společnou cestou z.s.</v>
          </cell>
          <cell r="C396" t="str">
            <v>azylové domy</v>
          </cell>
          <cell r="D396" t="str">
            <v>Azylové ubytování Společnou cestou</v>
          </cell>
          <cell r="E396" t="str">
            <v>L</v>
          </cell>
          <cell r="F396">
            <v>39</v>
          </cell>
          <cell r="G396">
            <v>149454</v>
          </cell>
          <cell r="H396">
            <v>149454</v>
          </cell>
          <cell r="I396">
            <v>5828706</v>
          </cell>
          <cell r="J396">
            <v>5112900</v>
          </cell>
          <cell r="K396">
            <v>5828706</v>
          </cell>
          <cell r="L396">
            <v>1526000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650000</v>
          </cell>
          <cell r="R396">
            <v>0</v>
          </cell>
          <cell r="S396">
            <v>0</v>
          </cell>
        </row>
        <row r="397">
          <cell r="A397">
            <v>4044587</v>
          </cell>
          <cell r="B397" t="str">
            <v>Společnou cestou z.s.</v>
          </cell>
          <cell r="C397" t="str">
            <v>sociálně aktivizační služby pro rodiny s dětmi</v>
          </cell>
          <cell r="D397" t="str">
            <v>Aktivizace rodin Společnou cestou</v>
          </cell>
          <cell r="E397" t="str">
            <v>ÚV</v>
          </cell>
          <cell r="F397">
            <v>1.5</v>
          </cell>
          <cell r="G397">
            <v>520068</v>
          </cell>
          <cell r="H397">
            <v>520068</v>
          </cell>
          <cell r="I397">
            <v>780102</v>
          </cell>
          <cell r="J397">
            <v>684300</v>
          </cell>
          <cell r="K397">
            <v>780102</v>
          </cell>
          <cell r="L397">
            <v>511000</v>
          </cell>
          <cell r="M397">
            <v>780102</v>
          </cell>
          <cell r="N397">
            <v>444000</v>
          </cell>
          <cell r="O397">
            <v>210000</v>
          </cell>
          <cell r="P397">
            <v>67000</v>
          </cell>
          <cell r="Q397">
            <v>210000</v>
          </cell>
          <cell r="R397">
            <v>0</v>
          </cell>
          <cell r="S397">
            <v>0</v>
          </cell>
        </row>
        <row r="398">
          <cell r="A398">
            <v>5798526</v>
          </cell>
          <cell r="B398" t="str">
            <v>Společnou cestou z.s.</v>
          </cell>
          <cell r="C398" t="str">
            <v>odborné sociální poradenství</v>
          </cell>
          <cell r="D398" t="str">
            <v>Občanská poradna Společnou cestou</v>
          </cell>
          <cell r="E398" t="str">
            <v>ÚV</v>
          </cell>
          <cell r="F398">
            <v>2.2999999999999998</v>
          </cell>
          <cell r="G398">
            <v>522690</v>
          </cell>
          <cell r="H398">
            <v>522690</v>
          </cell>
          <cell r="I398">
            <v>1202187</v>
          </cell>
          <cell r="J398">
            <v>1054550</v>
          </cell>
          <cell r="K398">
            <v>1202187</v>
          </cell>
          <cell r="L398">
            <v>512000</v>
          </cell>
          <cell r="M398">
            <v>1202187</v>
          </cell>
          <cell r="N398">
            <v>512000</v>
          </cell>
          <cell r="O398">
            <v>300000</v>
          </cell>
          <cell r="P398">
            <v>0</v>
          </cell>
          <cell r="Q398">
            <v>300000</v>
          </cell>
          <cell r="R398">
            <v>0</v>
          </cell>
          <cell r="S398">
            <v>0</v>
          </cell>
        </row>
        <row r="399">
          <cell r="A399">
            <v>2812601</v>
          </cell>
          <cell r="B399" t="str">
            <v>SPRP, z.s.</v>
          </cell>
          <cell r="C399" t="str">
            <v>raná péče</v>
          </cell>
          <cell r="D399" t="str">
            <v>Společnost pro ranou péči - celorepublikové, nadregionální služby</v>
          </cell>
          <cell r="E399" t="str">
            <v>ÚV</v>
          </cell>
          <cell r="F399">
            <v>1.1200000000000001</v>
          </cell>
          <cell r="G399">
            <v>532950</v>
          </cell>
          <cell r="H399">
            <v>532950</v>
          </cell>
          <cell r="I399">
            <v>596904</v>
          </cell>
          <cell r="J399">
            <v>523600.00000000006</v>
          </cell>
          <cell r="K399">
            <v>596904</v>
          </cell>
          <cell r="L399">
            <v>505361</v>
          </cell>
          <cell r="M399">
            <v>567058.80000000005</v>
          </cell>
          <cell r="N399">
            <v>323000</v>
          </cell>
          <cell r="O399">
            <v>150000</v>
          </cell>
          <cell r="P399">
            <v>94000</v>
          </cell>
          <cell r="Q399">
            <v>150000</v>
          </cell>
          <cell r="R399">
            <v>0</v>
          </cell>
          <cell r="S399">
            <v>0</v>
          </cell>
        </row>
        <row r="400">
          <cell r="A400">
            <v>6348050</v>
          </cell>
          <cell r="B400" t="str">
            <v>Středisko křesťanské pomoci Horní Počernice</v>
          </cell>
          <cell r="C400" t="str">
            <v>azylové domy</v>
          </cell>
          <cell r="D400" t="str">
            <v>Středisko křesťanské pomoci - Azylový dům</v>
          </cell>
          <cell r="E400" t="str">
            <v>L</v>
          </cell>
          <cell r="F400">
            <v>84</v>
          </cell>
          <cell r="G400">
            <v>149454</v>
          </cell>
          <cell r="H400">
            <v>149454</v>
          </cell>
          <cell r="I400">
            <v>12554136</v>
          </cell>
          <cell r="J400">
            <v>11012400</v>
          </cell>
          <cell r="K400">
            <v>12554136</v>
          </cell>
          <cell r="L400">
            <v>4429000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2500000</v>
          </cell>
          <cell r="R400">
            <v>0</v>
          </cell>
          <cell r="S400">
            <v>0</v>
          </cell>
        </row>
        <row r="401">
          <cell r="A401">
            <v>2840312</v>
          </cell>
          <cell r="B401" t="str">
            <v>Středisko prevence a léčby drogových závislostí DROP IN o.p.s.</v>
          </cell>
          <cell r="C401" t="str">
            <v>odborné sociální poradenství</v>
          </cell>
          <cell r="D401" t="str">
            <v>Odborné sociální poradenství, Integrace rodiny AL Centrum pro rodinu</v>
          </cell>
          <cell r="E401" t="str">
            <v>ÚV</v>
          </cell>
          <cell r="F401">
            <v>2</v>
          </cell>
          <cell r="G401">
            <v>522690</v>
          </cell>
          <cell r="H401">
            <v>522690</v>
          </cell>
          <cell r="I401">
            <v>1045380</v>
          </cell>
          <cell r="J401">
            <v>917000</v>
          </cell>
          <cell r="K401">
            <v>1045380</v>
          </cell>
          <cell r="L401">
            <v>818000</v>
          </cell>
          <cell r="M401">
            <v>993111</v>
          </cell>
          <cell r="N401">
            <v>536000</v>
          </cell>
          <cell r="O401">
            <v>288000</v>
          </cell>
          <cell r="P401">
            <v>169000</v>
          </cell>
          <cell r="Q401">
            <v>325000</v>
          </cell>
          <cell r="R401">
            <v>195000</v>
          </cell>
          <cell r="S401">
            <v>0</v>
          </cell>
        </row>
        <row r="402">
          <cell r="A402">
            <v>4650694</v>
          </cell>
          <cell r="B402" t="str">
            <v>Středisko sociálních služeb</v>
          </cell>
          <cell r="C402" t="str">
            <v>pečovatelská služba</v>
          </cell>
          <cell r="D402" t="str">
            <v>Středisko sociálních služeb</v>
          </cell>
          <cell r="E402" t="str">
            <v>ÚV</v>
          </cell>
          <cell r="F402">
            <v>34</v>
          </cell>
          <cell r="G402">
            <v>475608</v>
          </cell>
          <cell r="H402">
            <v>475608</v>
          </cell>
          <cell r="I402">
            <v>16170672</v>
          </cell>
          <cell r="J402">
            <v>10707527.272727273</v>
          </cell>
          <cell r="K402">
            <v>12693399.272727273</v>
          </cell>
          <cell r="L402">
            <v>1400000</v>
          </cell>
          <cell r="M402">
            <v>4378889.3090909105</v>
          </cell>
          <cell r="N402">
            <v>1400000</v>
          </cell>
          <cell r="O402">
            <v>0</v>
          </cell>
          <cell r="P402">
            <v>0</v>
          </cell>
          <cell r="Q402">
            <v>0</v>
          </cell>
          <cell r="R402">
            <v>1300000</v>
          </cell>
          <cell r="S402">
            <v>975000</v>
          </cell>
        </row>
        <row r="403">
          <cell r="A403">
            <v>2538264</v>
          </cell>
          <cell r="B403" t="str">
            <v>Středisko sociálních služeb Prahy 13</v>
          </cell>
          <cell r="C403" t="str">
            <v>pečovatelská služba</v>
          </cell>
          <cell r="D403" t="str">
            <v>pečovatelská služba terénní</v>
          </cell>
          <cell r="E403" t="str">
            <v>ÚV</v>
          </cell>
          <cell r="F403">
            <v>8.34</v>
          </cell>
          <cell r="G403">
            <v>475608</v>
          </cell>
          <cell r="H403">
            <v>475608</v>
          </cell>
          <cell r="I403">
            <v>3966570.7199999997</v>
          </cell>
          <cell r="J403">
            <v>3094106.9001875804</v>
          </cell>
          <cell r="K403">
            <v>3581229.6201875801</v>
          </cell>
          <cell r="L403">
            <v>650000</v>
          </cell>
          <cell r="M403">
            <v>1750168.1391782011</v>
          </cell>
          <cell r="N403">
            <v>635000</v>
          </cell>
          <cell r="O403">
            <v>342000</v>
          </cell>
          <cell r="P403">
            <v>15000</v>
          </cell>
          <cell r="Q403">
            <v>480000</v>
          </cell>
          <cell r="R403">
            <v>1275384</v>
          </cell>
          <cell r="S403">
            <v>568000</v>
          </cell>
        </row>
        <row r="404">
          <cell r="A404">
            <v>7260476</v>
          </cell>
          <cell r="B404" t="str">
            <v>Středisko sociálních služeb Prahy 13</v>
          </cell>
          <cell r="C404" t="str">
            <v>denní stacionáře</v>
          </cell>
          <cell r="D404" t="str">
            <v>denní stacionář</v>
          </cell>
          <cell r="E404" t="str">
            <v>ÚV</v>
          </cell>
          <cell r="F404">
            <v>3.1</v>
          </cell>
          <cell r="G404">
            <v>478686</v>
          </cell>
          <cell r="H404">
            <v>478686</v>
          </cell>
          <cell r="I404">
            <v>1483926.6</v>
          </cell>
          <cell r="J404">
            <v>534070.95238095231</v>
          </cell>
          <cell r="K404">
            <v>716307.5523809524</v>
          </cell>
          <cell r="L404">
            <v>260000</v>
          </cell>
          <cell r="M404">
            <v>88492.174761904753</v>
          </cell>
          <cell r="N404">
            <v>0</v>
          </cell>
          <cell r="O404">
            <v>0</v>
          </cell>
          <cell r="P404">
            <v>0</v>
          </cell>
          <cell r="Q404">
            <v>170000</v>
          </cell>
          <cell r="R404">
            <v>610956</v>
          </cell>
          <cell r="S404">
            <v>66000</v>
          </cell>
        </row>
        <row r="405">
          <cell r="A405">
            <v>2206550</v>
          </cell>
          <cell r="B405" t="str">
            <v>STŘEP - České centrum pro sanaci rodiny, z.ú.</v>
          </cell>
          <cell r="C405" t="str">
            <v>sociálně aktivizační služby pro rodiny s dětmi</v>
          </cell>
          <cell r="D405" t="str">
            <v>Středisko Praha</v>
          </cell>
          <cell r="E405" t="str">
            <v>ÚV</v>
          </cell>
          <cell r="F405">
            <v>6</v>
          </cell>
          <cell r="G405">
            <v>520068</v>
          </cell>
          <cell r="H405">
            <v>520068</v>
          </cell>
          <cell r="I405">
            <v>3120408</v>
          </cell>
          <cell r="J405">
            <v>2737200</v>
          </cell>
          <cell r="K405">
            <v>3120408</v>
          </cell>
          <cell r="L405">
            <v>2257500</v>
          </cell>
          <cell r="M405">
            <v>3120408</v>
          </cell>
          <cell r="N405">
            <v>1779000</v>
          </cell>
          <cell r="O405">
            <v>332000</v>
          </cell>
          <cell r="P405">
            <v>478000</v>
          </cell>
          <cell r="Q405">
            <v>332768</v>
          </cell>
          <cell r="R405">
            <v>430868</v>
          </cell>
          <cell r="S405">
            <v>301000</v>
          </cell>
        </row>
        <row r="406">
          <cell r="A406">
            <v>9693809</v>
          </cell>
          <cell r="B406" t="str">
            <v>Svaz tělesně postižených v České republice z. s.</v>
          </cell>
          <cell r="C406" t="str">
            <v>odborné sociální poradenství</v>
          </cell>
          <cell r="D406" t="str">
            <v>Sociální poradenství STP Karlín</v>
          </cell>
          <cell r="E406" t="str">
            <v>ÚV</v>
          </cell>
          <cell r="F406">
            <v>0.7</v>
          </cell>
          <cell r="G406">
            <v>522690</v>
          </cell>
          <cell r="H406">
            <v>522690</v>
          </cell>
          <cell r="I406">
            <v>365883</v>
          </cell>
          <cell r="J406">
            <v>320950</v>
          </cell>
          <cell r="K406">
            <v>365883</v>
          </cell>
          <cell r="L406">
            <v>310000</v>
          </cell>
          <cell r="M406">
            <v>347588.85</v>
          </cell>
          <cell r="N406">
            <v>198000</v>
          </cell>
          <cell r="O406">
            <v>106000</v>
          </cell>
          <cell r="P406">
            <v>43000</v>
          </cell>
          <cell r="Q406">
            <v>130600</v>
          </cell>
          <cell r="R406">
            <v>50100</v>
          </cell>
          <cell r="S406">
            <v>0</v>
          </cell>
        </row>
        <row r="407">
          <cell r="A407">
            <v>6353601</v>
          </cell>
          <cell r="B407" t="str">
            <v>TŘI, o.p.s.</v>
          </cell>
          <cell r="C407" t="str">
            <v>odlehčovací služby</v>
          </cell>
          <cell r="D407" t="str">
            <v>Odlehčovací služba pobytová</v>
          </cell>
          <cell r="E407" t="str">
            <v>L</v>
          </cell>
          <cell r="F407">
            <v>10</v>
          </cell>
          <cell r="G407">
            <v>421002</v>
          </cell>
          <cell r="H407">
            <v>421002</v>
          </cell>
          <cell r="I407">
            <v>4210020</v>
          </cell>
          <cell r="J407">
            <v>2493000</v>
          </cell>
          <cell r="K407">
            <v>3010020</v>
          </cell>
          <cell r="L407">
            <v>1770000</v>
          </cell>
          <cell r="M407">
            <v>2859519</v>
          </cell>
          <cell r="N407">
            <v>1134000</v>
          </cell>
          <cell r="O407">
            <v>300000</v>
          </cell>
          <cell r="P407">
            <v>636000</v>
          </cell>
          <cell r="Q407">
            <v>300000</v>
          </cell>
          <cell r="R407">
            <v>0</v>
          </cell>
          <cell r="S407">
            <v>0</v>
          </cell>
        </row>
        <row r="408">
          <cell r="A408">
            <v>2850128</v>
          </cell>
          <cell r="B408" t="str">
            <v>TyfloCentrum Praha, o.p.s.</v>
          </cell>
          <cell r="C408" t="str">
            <v>průvodcovské a předčitatelské služby</v>
          </cell>
          <cell r="D408" t="str">
            <v>průvodcovské a předčitatelské služby</v>
          </cell>
          <cell r="E408" t="str">
            <v>ÚV</v>
          </cell>
          <cell r="F408">
            <v>2</v>
          </cell>
          <cell r="G408">
            <v>510948</v>
          </cell>
          <cell r="H408">
            <v>510948</v>
          </cell>
          <cell r="I408">
            <v>1021896</v>
          </cell>
          <cell r="J408">
            <v>746917.18385051715</v>
          </cell>
          <cell r="K408">
            <v>872413.18385051715</v>
          </cell>
          <cell r="L408">
            <v>501000</v>
          </cell>
          <cell r="M408">
            <v>828792.52465799125</v>
          </cell>
          <cell r="N408">
            <v>461000</v>
          </cell>
          <cell r="O408">
            <v>130000</v>
          </cell>
          <cell r="P408">
            <v>40000</v>
          </cell>
          <cell r="Q408">
            <v>130000</v>
          </cell>
          <cell r="R408">
            <v>0</v>
          </cell>
          <cell r="S408">
            <v>0</v>
          </cell>
        </row>
        <row r="409">
          <cell r="A409">
            <v>9845202</v>
          </cell>
          <cell r="B409" t="str">
            <v>Unie ROSKA - reg. org. ROSKA PRAHA, z.p.s.</v>
          </cell>
          <cell r="C409" t="str">
            <v>sociální rehabilitace</v>
          </cell>
          <cell r="D409" t="str">
            <v>sociální rehabilitace</v>
          </cell>
          <cell r="E409" t="str">
            <v>ÚV</v>
          </cell>
          <cell r="F409">
            <v>3.96</v>
          </cell>
          <cell r="G409">
            <v>521550</v>
          </cell>
          <cell r="H409">
            <v>521550</v>
          </cell>
          <cell r="I409">
            <v>2065338</v>
          </cell>
          <cell r="J409">
            <v>1811700</v>
          </cell>
          <cell r="K409">
            <v>2065338</v>
          </cell>
          <cell r="L409">
            <v>1171790</v>
          </cell>
          <cell r="M409">
            <v>2065338</v>
          </cell>
          <cell r="N409">
            <v>1171000</v>
          </cell>
          <cell r="O409">
            <v>634000</v>
          </cell>
          <cell r="P409">
            <v>0</v>
          </cell>
          <cell r="Q409">
            <v>862360</v>
          </cell>
          <cell r="R409">
            <v>0</v>
          </cell>
          <cell r="S409">
            <v>0</v>
          </cell>
        </row>
        <row r="410">
          <cell r="A410">
            <v>9815948</v>
          </cell>
          <cell r="B410" t="str">
            <v>Úřad městské části Praha - Zbraslav</v>
          </cell>
          <cell r="C410" t="str">
            <v>pečovatelská služba</v>
          </cell>
          <cell r="D410" t="str">
            <v>Pečovatelská služba</v>
          </cell>
          <cell r="E410" t="str">
            <v>ÚV</v>
          </cell>
          <cell r="F410">
            <v>3.2</v>
          </cell>
          <cell r="G410">
            <v>475608</v>
          </cell>
          <cell r="H410">
            <v>475608</v>
          </cell>
          <cell r="I410">
            <v>1521945.6000000001</v>
          </cell>
          <cell r="J410">
            <v>1220150.8930323846</v>
          </cell>
          <cell r="K410">
            <v>1407056.4930323847</v>
          </cell>
          <cell r="L410">
            <v>720000</v>
          </cell>
          <cell r="M410">
            <v>618326.06838076538</v>
          </cell>
          <cell r="N410">
            <v>207000</v>
          </cell>
          <cell r="O410">
            <v>0</v>
          </cell>
          <cell r="P410">
            <v>411000</v>
          </cell>
          <cell r="Q410">
            <v>0</v>
          </cell>
          <cell r="R410">
            <v>810000</v>
          </cell>
          <cell r="S410">
            <v>0</v>
          </cell>
        </row>
        <row r="411">
          <cell r="A411">
            <v>2517939</v>
          </cell>
          <cell r="B411" t="str">
            <v>Úřad městské části Praha 21 - Pečovatelská služba</v>
          </cell>
          <cell r="C411" t="str">
            <v>pečovatelská služba</v>
          </cell>
          <cell r="D411" t="str">
            <v>Úřad městské části Praha 21 - Pečovatelská služba</v>
          </cell>
          <cell r="E411" t="str">
            <v>ÚV</v>
          </cell>
          <cell r="F411">
            <v>4</v>
          </cell>
          <cell r="G411">
            <v>475608</v>
          </cell>
          <cell r="H411">
            <v>475608</v>
          </cell>
          <cell r="I411">
            <v>1902432</v>
          </cell>
          <cell r="J411">
            <v>1500241.8604651163</v>
          </cell>
          <cell r="K411">
            <v>1733873.8604651163</v>
          </cell>
          <cell r="L411">
            <v>750000</v>
          </cell>
          <cell r="M411">
            <v>548673.86046511633</v>
          </cell>
          <cell r="N411">
            <v>204000</v>
          </cell>
          <cell r="O411">
            <v>110000</v>
          </cell>
          <cell r="P411">
            <v>234000</v>
          </cell>
          <cell r="Q411">
            <v>150000</v>
          </cell>
          <cell r="R411">
            <v>0</v>
          </cell>
          <cell r="S411">
            <v>0</v>
          </cell>
        </row>
        <row r="412">
          <cell r="A412">
            <v>1946835</v>
          </cell>
          <cell r="B412" t="str">
            <v>Ústav sociálních služeb v Praze 4</v>
          </cell>
          <cell r="C412" t="str">
            <v>denní stacionáře</v>
          </cell>
          <cell r="D412" t="str">
            <v>Domovinka</v>
          </cell>
          <cell r="E412" t="str">
            <v>ÚV</v>
          </cell>
          <cell r="F412">
            <v>1.9</v>
          </cell>
          <cell r="G412">
            <v>478686</v>
          </cell>
          <cell r="H412">
            <v>478686</v>
          </cell>
          <cell r="I412">
            <v>909503.39999999991</v>
          </cell>
          <cell r="J412">
            <v>668610</v>
          </cell>
          <cell r="K412">
            <v>780303.39999999991</v>
          </cell>
          <cell r="L412">
            <v>160000</v>
          </cell>
          <cell r="M412">
            <v>562303.39999999991</v>
          </cell>
          <cell r="N412">
            <v>160000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</row>
        <row r="413">
          <cell r="A413">
            <v>4112332</v>
          </cell>
          <cell r="B413" t="str">
            <v>Ústav sociálních služeb v Praze 4</v>
          </cell>
          <cell r="C413" t="str">
            <v>pečovatelská služba</v>
          </cell>
          <cell r="D413" t="str">
            <v>Pečovatelská služba ÚSS4</v>
          </cell>
          <cell r="E413" t="str">
            <v>ÚV</v>
          </cell>
          <cell r="F413">
            <v>78.319999999999993</v>
          </cell>
          <cell r="G413">
            <v>475608</v>
          </cell>
          <cell r="H413">
            <v>475608</v>
          </cell>
          <cell r="I413">
            <v>37249618.559999995</v>
          </cell>
          <cell r="J413">
            <v>30163697.678424183</v>
          </cell>
          <cell r="K413">
            <v>34738212.238424182</v>
          </cell>
          <cell r="L413">
            <v>7000000</v>
          </cell>
          <cell r="M413">
            <v>19416501.626502972</v>
          </cell>
          <cell r="N413">
            <v>7000000</v>
          </cell>
          <cell r="O413">
            <v>0</v>
          </cell>
          <cell r="P413">
            <v>0</v>
          </cell>
          <cell r="Q413">
            <v>0</v>
          </cell>
          <cell r="R413">
            <v>1657000</v>
          </cell>
          <cell r="S413">
            <v>1242000</v>
          </cell>
        </row>
        <row r="414">
          <cell r="A414">
            <v>9499364</v>
          </cell>
          <cell r="B414" t="str">
            <v>Ústav sociálních služeb v Praze 4</v>
          </cell>
          <cell r="C414" t="str">
            <v>odlehčovací služby</v>
          </cell>
          <cell r="D414" t="str">
            <v>DS OZ Jílovská</v>
          </cell>
          <cell r="E414" t="str">
            <v>L</v>
          </cell>
          <cell r="F414">
            <v>39</v>
          </cell>
          <cell r="G414">
            <v>421002</v>
          </cell>
          <cell r="H414">
            <v>421002</v>
          </cell>
          <cell r="I414">
            <v>16419078</v>
          </cell>
          <cell r="J414">
            <v>7479000</v>
          </cell>
          <cell r="K414">
            <v>12819078</v>
          </cell>
          <cell r="L414">
            <v>1400000</v>
          </cell>
          <cell r="M414">
            <v>7327324.0999999996</v>
          </cell>
          <cell r="N414">
            <v>1400000</v>
          </cell>
          <cell r="O414">
            <v>0</v>
          </cell>
          <cell r="P414">
            <v>0</v>
          </cell>
          <cell r="Q414">
            <v>0</v>
          </cell>
          <cell r="R414">
            <v>500000</v>
          </cell>
          <cell r="S414">
            <v>375000</v>
          </cell>
        </row>
        <row r="415">
          <cell r="A415">
            <v>2668136</v>
          </cell>
          <cell r="B415" t="str">
            <v>Via Roseta o.p.s.</v>
          </cell>
          <cell r="C415" t="str">
            <v>sociální rehabilitace</v>
          </cell>
          <cell r="D415" t="str">
            <v>Eliášův obchod</v>
          </cell>
          <cell r="E415" t="str">
            <v>ÚV</v>
          </cell>
          <cell r="F415">
            <v>2.15</v>
          </cell>
          <cell r="G415">
            <v>521550</v>
          </cell>
          <cell r="H415">
            <v>521550</v>
          </cell>
          <cell r="I415">
            <v>1121332.5</v>
          </cell>
          <cell r="J415">
            <v>983625</v>
          </cell>
          <cell r="K415">
            <v>1121332.5</v>
          </cell>
          <cell r="L415">
            <v>783293</v>
          </cell>
          <cell r="M415">
            <v>1065265.875</v>
          </cell>
          <cell r="N415">
            <v>575000</v>
          </cell>
          <cell r="O415">
            <v>309000</v>
          </cell>
          <cell r="P415">
            <v>181000</v>
          </cell>
          <cell r="Q415">
            <v>338410</v>
          </cell>
          <cell r="R415">
            <v>204960</v>
          </cell>
          <cell r="S415">
            <v>0</v>
          </cell>
        </row>
        <row r="416">
          <cell r="A416">
            <v>2961332</v>
          </cell>
          <cell r="B416" t="str">
            <v>Via Roseta o.p.s.</v>
          </cell>
          <cell r="C416" t="str">
            <v>sociální rehabilitace</v>
          </cell>
          <cell r="D416" t="str">
            <v>Ateliér Via Roseta</v>
          </cell>
          <cell r="E416" t="str">
            <v>ÚV</v>
          </cell>
          <cell r="F416">
            <v>3.5</v>
          </cell>
          <cell r="G416">
            <v>521550</v>
          </cell>
          <cell r="H416">
            <v>521550</v>
          </cell>
          <cell r="I416">
            <v>1825425</v>
          </cell>
          <cell r="J416">
            <v>1601250</v>
          </cell>
          <cell r="K416">
            <v>1825425</v>
          </cell>
          <cell r="L416">
            <v>1129250</v>
          </cell>
          <cell r="M416">
            <v>1734153.75</v>
          </cell>
          <cell r="N416">
            <v>936000</v>
          </cell>
          <cell r="O416">
            <v>383000</v>
          </cell>
          <cell r="P416">
            <v>193000</v>
          </cell>
          <cell r="Q416">
            <v>383870</v>
          </cell>
          <cell r="R416">
            <v>392380</v>
          </cell>
          <cell r="S416">
            <v>166000</v>
          </cell>
        </row>
        <row r="417">
          <cell r="A417">
            <v>2412885</v>
          </cell>
          <cell r="B417" t="str">
            <v>YMCA Praha</v>
          </cell>
          <cell r="C417" t="str">
            <v>nízkoprahová zařízení pro děti a mládež</v>
          </cell>
          <cell r="D417" t="str">
            <v>NZDM Ymkárium</v>
          </cell>
          <cell r="E417" t="str">
            <v>ÚV</v>
          </cell>
          <cell r="F417">
            <v>3.95</v>
          </cell>
          <cell r="G417">
            <v>528504</v>
          </cell>
          <cell r="H417">
            <v>528504</v>
          </cell>
          <cell r="I417">
            <v>2087590.8</v>
          </cell>
          <cell r="J417">
            <v>1831220</v>
          </cell>
          <cell r="K417">
            <v>2087590.8</v>
          </cell>
          <cell r="L417">
            <v>1100000</v>
          </cell>
          <cell r="M417">
            <v>2087590.8</v>
          </cell>
          <cell r="N417">
            <v>1100000</v>
          </cell>
          <cell r="O417">
            <v>473000</v>
          </cell>
          <cell r="P417">
            <v>0</v>
          </cell>
          <cell r="Q417">
            <v>473669</v>
          </cell>
          <cell r="R417">
            <v>69890</v>
          </cell>
          <cell r="S417">
            <v>52000</v>
          </cell>
        </row>
        <row r="418">
          <cell r="A418">
            <v>5427110</v>
          </cell>
          <cell r="B418" t="str">
            <v>YMCA Praha</v>
          </cell>
          <cell r="C418" t="str">
            <v>nízkoprahová zařízení pro děti a mládež</v>
          </cell>
          <cell r="D418" t="str">
            <v>NZDM Dixie</v>
          </cell>
          <cell r="E418" t="str">
            <v>ÚV</v>
          </cell>
          <cell r="F418">
            <v>4</v>
          </cell>
          <cell r="G418">
            <v>528504</v>
          </cell>
          <cell r="H418">
            <v>528504</v>
          </cell>
          <cell r="I418">
            <v>2114016</v>
          </cell>
          <cell r="J418">
            <v>1854400</v>
          </cell>
          <cell r="K418">
            <v>2114016</v>
          </cell>
          <cell r="L418">
            <v>1256400</v>
          </cell>
          <cell r="M418">
            <v>2114016</v>
          </cell>
          <cell r="N418">
            <v>1205000</v>
          </cell>
          <cell r="O418">
            <v>416000</v>
          </cell>
          <cell r="P418">
            <v>51000</v>
          </cell>
          <cell r="Q418">
            <v>416755</v>
          </cell>
          <cell r="R418">
            <v>78861</v>
          </cell>
          <cell r="S418">
            <v>59000</v>
          </cell>
        </row>
        <row r="419">
          <cell r="A419">
            <v>3931828</v>
          </cell>
          <cell r="B419" t="str">
            <v>Základní škola a střední škola waldorfská, Dílna JINAN</v>
          </cell>
          <cell r="C419" t="str">
            <v>sociálně terapeutické dílny</v>
          </cell>
          <cell r="D419" t="str">
            <v>Dílna JINAN</v>
          </cell>
          <cell r="E419" t="str">
            <v>ÚV</v>
          </cell>
          <cell r="F419">
            <v>2.94</v>
          </cell>
          <cell r="G419">
            <v>491112</v>
          </cell>
          <cell r="H419">
            <v>491112</v>
          </cell>
          <cell r="I419">
            <v>1443869.28</v>
          </cell>
          <cell r="J419">
            <v>1266552</v>
          </cell>
          <cell r="K419">
            <v>1443869.28</v>
          </cell>
          <cell r="L419">
            <v>1304900</v>
          </cell>
          <cell r="M419">
            <v>899909.28</v>
          </cell>
          <cell r="N419">
            <v>722000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</row>
        <row r="420">
          <cell r="A420">
            <v>1472620</v>
          </cell>
          <cell r="B420" t="str">
            <v>Židovská obec v Praze</v>
          </cell>
          <cell r="C420" t="str">
            <v>sociálně aktivizační služby pro seniory a osoby se zdravotním postižením</v>
          </cell>
          <cell r="D420" t="str">
            <v>Sociální odddělení</v>
          </cell>
          <cell r="E420" t="str">
            <v>ÚV</v>
          </cell>
          <cell r="F420">
            <v>8</v>
          </cell>
          <cell r="G420">
            <v>513570</v>
          </cell>
          <cell r="H420">
            <v>513570</v>
          </cell>
          <cell r="I420">
            <v>4108560</v>
          </cell>
          <cell r="J420">
            <v>3604000</v>
          </cell>
          <cell r="K420">
            <v>4108560</v>
          </cell>
          <cell r="L420">
            <v>1200000</v>
          </cell>
          <cell r="M420">
            <v>3903132</v>
          </cell>
          <cell r="N420">
            <v>1200000</v>
          </cell>
          <cell r="O420">
            <v>350000</v>
          </cell>
          <cell r="P420">
            <v>0</v>
          </cell>
          <cell r="Q420">
            <v>350000</v>
          </cell>
          <cell r="R420">
            <v>100000</v>
          </cell>
          <cell r="S420">
            <v>75000</v>
          </cell>
        </row>
        <row r="421">
          <cell r="A421">
            <v>2105271</v>
          </cell>
          <cell r="B421" t="str">
            <v>Židovská obec v Praze</v>
          </cell>
          <cell r="C421" t="str">
            <v>domovy pro seniory</v>
          </cell>
          <cell r="D421" t="str">
            <v>Domov sociální péče Hagibor</v>
          </cell>
          <cell r="E421" t="str">
            <v>L</v>
          </cell>
          <cell r="F421">
            <v>47</v>
          </cell>
          <cell r="G421">
            <v>421002</v>
          </cell>
          <cell r="H421">
            <v>421002</v>
          </cell>
          <cell r="I421">
            <v>19787094</v>
          </cell>
          <cell r="J421">
            <v>9017100</v>
          </cell>
          <cell r="K421">
            <v>11447094</v>
          </cell>
          <cell r="L421">
            <v>7750000</v>
          </cell>
          <cell r="M421">
            <v>11447094</v>
          </cell>
          <cell r="N421">
            <v>5861000</v>
          </cell>
          <cell r="O421">
            <v>3000000</v>
          </cell>
          <cell r="P421">
            <v>1889000</v>
          </cell>
          <cell r="Q421">
            <v>3000000</v>
          </cell>
          <cell r="R421">
            <v>2000000</v>
          </cell>
          <cell r="S421">
            <v>522000</v>
          </cell>
        </row>
        <row r="422">
          <cell r="A422">
            <v>5436343</v>
          </cell>
          <cell r="B422" t="str">
            <v>Židovská obec v Praze</v>
          </cell>
          <cell r="C422" t="str">
            <v>pečovatelská služba</v>
          </cell>
          <cell r="D422" t="str">
            <v>Penzion Charlese Jordana</v>
          </cell>
          <cell r="E422" t="str">
            <v>ÚV</v>
          </cell>
          <cell r="F422">
            <v>7.5</v>
          </cell>
          <cell r="G422">
            <v>475608</v>
          </cell>
          <cell r="H422">
            <v>475608</v>
          </cell>
          <cell r="I422">
            <v>3567060</v>
          </cell>
          <cell r="J422">
            <v>2433213.3745651334</v>
          </cell>
          <cell r="K422">
            <v>2871273.3745651334</v>
          </cell>
          <cell r="L422">
            <v>1150000</v>
          </cell>
          <cell r="M422">
            <v>2727709.7058368768</v>
          </cell>
          <cell r="N422">
            <v>1150000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</row>
        <row r="423">
          <cell r="A423">
            <v>6470889</v>
          </cell>
          <cell r="B423" t="str">
            <v>Židovská obec v Praze</v>
          </cell>
          <cell r="C423" t="str">
            <v>osobní asistence</v>
          </cell>
          <cell r="D423" t="str">
            <v>Komplexní domácí péče EZRA</v>
          </cell>
          <cell r="E423" t="str">
            <v>H</v>
          </cell>
          <cell r="F423">
            <v>13650</v>
          </cell>
          <cell r="G423">
            <v>399</v>
          </cell>
          <cell r="H423">
            <v>399</v>
          </cell>
          <cell r="I423">
            <v>5446350</v>
          </cell>
          <cell r="J423">
            <v>3250000</v>
          </cell>
          <cell r="K423">
            <v>4321350</v>
          </cell>
          <cell r="L423">
            <v>2100000</v>
          </cell>
          <cell r="M423">
            <v>4105282.5</v>
          </cell>
          <cell r="N423">
            <v>2006000</v>
          </cell>
          <cell r="O423">
            <v>700000</v>
          </cell>
          <cell r="P423">
            <v>94000</v>
          </cell>
          <cell r="Q423">
            <v>700000</v>
          </cell>
          <cell r="R423">
            <v>1400000</v>
          </cell>
          <cell r="S423">
            <v>978000</v>
          </cell>
        </row>
        <row r="424">
          <cell r="A424">
            <v>7811034</v>
          </cell>
          <cell r="B424" t="str">
            <v>Židovská obec v Praze</v>
          </cell>
          <cell r="C424" t="str">
            <v>denní stacionáře</v>
          </cell>
          <cell r="D424" t="str">
            <v>Denní stacionář</v>
          </cell>
          <cell r="E424" t="str">
            <v>ÚV</v>
          </cell>
          <cell r="F424">
            <v>5.4</v>
          </cell>
          <cell r="G424">
            <v>478686</v>
          </cell>
          <cell r="H424">
            <v>478686</v>
          </cell>
          <cell r="I424">
            <v>2584904.4000000004</v>
          </cell>
          <cell r="J424">
            <v>2021005</v>
          </cell>
          <cell r="K424">
            <v>2443424.4000000004</v>
          </cell>
          <cell r="L424">
            <v>700000</v>
          </cell>
          <cell r="M424">
            <v>2321253.1800000002</v>
          </cell>
          <cell r="N424">
            <v>700000</v>
          </cell>
          <cell r="O424">
            <v>50000</v>
          </cell>
          <cell r="P424">
            <v>0</v>
          </cell>
          <cell r="Q424">
            <v>50000</v>
          </cell>
          <cell r="R424">
            <v>50000</v>
          </cell>
          <cell r="S424">
            <v>37000</v>
          </cell>
        </row>
        <row r="425">
          <cell r="A425">
            <v>9721056</v>
          </cell>
          <cell r="B425" t="str">
            <v>Židovská obec v Praze</v>
          </cell>
          <cell r="C425" t="str">
            <v>odlehčovací služby</v>
          </cell>
          <cell r="D425" t="str">
            <v>Odlehčovací služby</v>
          </cell>
          <cell r="E425" t="str">
            <v>L</v>
          </cell>
          <cell r="F425">
            <v>10</v>
          </cell>
          <cell r="G425">
            <v>421002</v>
          </cell>
          <cell r="H425">
            <v>421002</v>
          </cell>
          <cell r="I425">
            <v>4210020</v>
          </cell>
          <cell r="J425">
            <v>2493000</v>
          </cell>
          <cell r="K425">
            <v>3010020</v>
          </cell>
          <cell r="L425">
            <v>2000000</v>
          </cell>
          <cell r="M425">
            <v>3010020</v>
          </cell>
          <cell r="N425">
            <v>1620000</v>
          </cell>
          <cell r="O425">
            <v>872000</v>
          </cell>
          <cell r="P425">
            <v>380000</v>
          </cell>
          <cell r="Q425">
            <v>1000000</v>
          </cell>
          <cell r="R425">
            <v>1000000</v>
          </cell>
          <cell r="S425">
            <v>103000</v>
          </cell>
        </row>
        <row r="426">
          <cell r="A426">
            <v>1374641</v>
          </cell>
          <cell r="B426" t="str">
            <v>ŽIVOT 90, z.ú.</v>
          </cell>
          <cell r="C426" t="str">
            <v>pečovatelská služba</v>
          </cell>
          <cell r="D426" t="str">
            <v>Pečovatelská služba pro seniory</v>
          </cell>
          <cell r="E426" t="str">
            <v>ÚV</v>
          </cell>
          <cell r="F426">
            <v>8.1</v>
          </cell>
          <cell r="G426">
            <v>475608</v>
          </cell>
          <cell r="H426">
            <v>475608</v>
          </cell>
          <cell r="I426">
            <v>3852424.8</v>
          </cell>
          <cell r="J426">
            <v>3152429.2436974789</v>
          </cell>
          <cell r="K426">
            <v>3625534.0436974787</v>
          </cell>
          <cell r="L426">
            <v>2148000</v>
          </cell>
          <cell r="M426">
            <v>3444257.3415126046</v>
          </cell>
          <cell r="N426">
            <v>1741000</v>
          </cell>
          <cell r="O426">
            <v>390000</v>
          </cell>
          <cell r="P426">
            <v>407000</v>
          </cell>
          <cell r="Q426">
            <v>390000</v>
          </cell>
          <cell r="R426">
            <v>296000</v>
          </cell>
          <cell r="S426">
            <v>222000</v>
          </cell>
        </row>
        <row r="427">
          <cell r="A427">
            <v>4535746</v>
          </cell>
          <cell r="B427" t="str">
            <v>ŽIVOT 90, z.ú.</v>
          </cell>
          <cell r="C427" t="str">
            <v>odlehčovací služby</v>
          </cell>
          <cell r="D427" t="str">
            <v>Odlehčovací pobytové rehabillitační centrum</v>
          </cell>
          <cell r="E427" t="str">
            <v>L</v>
          </cell>
          <cell r="F427">
            <v>9</v>
          </cell>
          <cell r="G427">
            <v>421002</v>
          </cell>
          <cell r="H427">
            <v>463102.2</v>
          </cell>
          <cell r="I427">
            <v>4167919.8000000003</v>
          </cell>
          <cell r="J427">
            <v>2576070</v>
          </cell>
          <cell r="K427">
            <v>3087919.8000000003</v>
          </cell>
          <cell r="L427">
            <v>2548000</v>
          </cell>
          <cell r="M427">
            <v>3087919.8000000003</v>
          </cell>
          <cell r="N427">
            <v>1674000</v>
          </cell>
          <cell r="O427">
            <v>340000</v>
          </cell>
          <cell r="P427">
            <v>874000</v>
          </cell>
          <cell r="Q427">
            <v>340000</v>
          </cell>
          <cell r="R427">
            <v>338000</v>
          </cell>
          <cell r="S427">
            <v>149000</v>
          </cell>
        </row>
        <row r="428">
          <cell r="A428">
            <v>5031351</v>
          </cell>
          <cell r="B428" t="str">
            <v>ŽIVOT 90, z.ú.</v>
          </cell>
          <cell r="C428" t="str">
            <v>odborné sociální poradenství</v>
          </cell>
          <cell r="D428" t="str">
            <v>Sociální a odborné poradenství pro seniory a jejich blízké</v>
          </cell>
          <cell r="E428" t="str">
            <v>ÚV</v>
          </cell>
          <cell r="F428">
            <v>0</v>
          </cell>
          <cell r="G428">
            <v>522690</v>
          </cell>
          <cell r="H428">
            <v>522690</v>
          </cell>
          <cell r="I428">
            <v>0</v>
          </cell>
          <cell r="J428">
            <v>0</v>
          </cell>
          <cell r="K428">
            <v>0</v>
          </cell>
          <cell r="L428">
            <v>987000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250000</v>
          </cell>
          <cell r="R428">
            <v>129000</v>
          </cell>
          <cell r="S428">
            <v>0</v>
          </cell>
        </row>
        <row r="429">
          <cell r="A429">
            <v>8651712</v>
          </cell>
          <cell r="B429" t="str">
            <v>ŽIVOT 90, z.ú.</v>
          </cell>
          <cell r="C429" t="str">
            <v>centra denních služeb</v>
          </cell>
          <cell r="D429" t="str">
            <v>Centrum denních služeb</v>
          </cell>
          <cell r="E429" t="str">
            <v>ÚV</v>
          </cell>
          <cell r="F429">
            <v>5.36</v>
          </cell>
          <cell r="G429">
            <v>484500</v>
          </cell>
          <cell r="H429">
            <v>484500</v>
          </cell>
          <cell r="I429">
            <v>2596920</v>
          </cell>
          <cell r="J429">
            <v>1688050</v>
          </cell>
          <cell r="K429">
            <v>2177820</v>
          </cell>
          <cell r="L429">
            <v>1530000</v>
          </cell>
          <cell r="M429">
            <v>2177820</v>
          </cell>
          <cell r="N429">
            <v>1097000</v>
          </cell>
          <cell r="O429">
            <v>450000</v>
          </cell>
          <cell r="P429">
            <v>433000</v>
          </cell>
          <cell r="Q429">
            <v>450000</v>
          </cell>
          <cell r="R429">
            <v>262000</v>
          </cell>
          <cell r="S429">
            <v>148000</v>
          </cell>
        </row>
        <row r="430">
          <cell r="A430">
            <v>1112573</v>
          </cell>
          <cell r="B430" t="str">
            <v>Amelie, z.s.</v>
          </cell>
          <cell r="C430" t="str">
            <v>sociálně aktivizační služby pro seniory a osoby se zdravotním postižením</v>
          </cell>
          <cell r="D430" t="str">
            <v>Centrum Amelie v Praze</v>
          </cell>
          <cell r="E430" t="str">
            <v>ÚV</v>
          </cell>
          <cell r="F430">
            <v>1.2</v>
          </cell>
          <cell r="G430">
            <v>513570</v>
          </cell>
          <cell r="H430">
            <v>513570</v>
          </cell>
          <cell r="I430">
            <v>616284</v>
          </cell>
          <cell r="J430">
            <v>540600</v>
          </cell>
          <cell r="K430">
            <v>616284</v>
          </cell>
          <cell r="L430">
            <v>0</v>
          </cell>
          <cell r="M430">
            <v>616284</v>
          </cell>
          <cell r="N430">
            <v>0</v>
          </cell>
          <cell r="O430">
            <v>189000</v>
          </cell>
          <cell r="P430">
            <v>0</v>
          </cell>
          <cell r="Q430">
            <v>197500</v>
          </cell>
          <cell r="R430">
            <v>131000</v>
          </cell>
          <cell r="S430">
            <v>98000</v>
          </cell>
        </row>
        <row r="431">
          <cell r="A431">
            <v>7952461</v>
          </cell>
          <cell r="B431" t="str">
            <v>Amelie, z.s.</v>
          </cell>
          <cell r="C431" t="str">
            <v>odborné sociální poradenství</v>
          </cell>
          <cell r="D431" t="str">
            <v>Centrum Amelie Praha</v>
          </cell>
          <cell r="E431" t="str">
            <v>ÚV</v>
          </cell>
          <cell r="F431">
            <v>0.8</v>
          </cell>
          <cell r="G431">
            <v>522690</v>
          </cell>
          <cell r="H431">
            <v>522690</v>
          </cell>
          <cell r="I431">
            <v>418152</v>
          </cell>
          <cell r="J431">
            <v>366800</v>
          </cell>
          <cell r="K431">
            <v>418152</v>
          </cell>
          <cell r="L431">
            <v>0</v>
          </cell>
          <cell r="M431">
            <v>397244.4</v>
          </cell>
          <cell r="N431">
            <v>0</v>
          </cell>
          <cell r="O431">
            <v>115000</v>
          </cell>
          <cell r="P431">
            <v>0</v>
          </cell>
          <cell r="Q431">
            <v>168500</v>
          </cell>
          <cell r="R431">
            <v>68500</v>
          </cell>
          <cell r="S431">
            <v>51000</v>
          </cell>
        </row>
        <row r="432">
          <cell r="A432">
            <v>8384795</v>
          </cell>
          <cell r="B432" t="str">
            <v>Anděl Strážný, z.ú.</v>
          </cell>
          <cell r="C432" t="str">
            <v>Tísňová péče</v>
          </cell>
          <cell r="D432" t="str">
            <v>Anděl Strážný, z.ú. - tísňová péče</v>
          </cell>
          <cell r="E432" t="str">
            <v>ÚV</v>
          </cell>
          <cell r="F432">
            <v>0</v>
          </cell>
          <cell r="G432">
            <v>508326</v>
          </cell>
          <cell r="H432">
            <v>508326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306000</v>
          </cell>
          <cell r="R432">
            <v>0</v>
          </cell>
          <cell r="S432">
            <v>0</v>
          </cell>
        </row>
        <row r="433">
          <cell r="A433">
            <v>3557945</v>
          </cell>
          <cell r="B433" t="str">
            <v>Arcidiecézní charita Praha</v>
          </cell>
          <cell r="C433" t="str">
            <v>odborné sociální poradenství</v>
          </cell>
          <cell r="D433" t="str">
            <v>Poradna Magdala</v>
          </cell>
          <cell r="E433" t="str">
            <v>ÚV</v>
          </cell>
          <cell r="F433">
            <v>2.73</v>
          </cell>
          <cell r="G433">
            <v>522690</v>
          </cell>
          <cell r="H433">
            <v>522690</v>
          </cell>
          <cell r="I433">
            <v>1426943.7</v>
          </cell>
          <cell r="J433">
            <v>1251705</v>
          </cell>
          <cell r="K433">
            <v>1426943.7</v>
          </cell>
          <cell r="L433">
            <v>0</v>
          </cell>
          <cell r="M433">
            <v>1426943.7</v>
          </cell>
          <cell r="N433">
            <v>0</v>
          </cell>
          <cell r="O433">
            <v>438000</v>
          </cell>
          <cell r="P433">
            <v>0</v>
          </cell>
          <cell r="Q433">
            <v>540000</v>
          </cell>
          <cell r="R433">
            <v>255000</v>
          </cell>
          <cell r="S433">
            <v>191000</v>
          </cell>
        </row>
        <row r="434">
          <cell r="A434">
            <v>1037610</v>
          </cell>
          <cell r="B434" t="str">
            <v>Centrum Paraple, o.p.s.</v>
          </cell>
          <cell r="C434" t="str">
            <v>odlehčovací služby</v>
          </cell>
          <cell r="D434" t="str">
            <v>Centrum Paraple, o.p.s.</v>
          </cell>
          <cell r="E434" t="str">
            <v>L</v>
          </cell>
          <cell r="F434">
            <v>5</v>
          </cell>
          <cell r="G434">
            <v>421002</v>
          </cell>
          <cell r="H434">
            <v>484152.3</v>
          </cell>
          <cell r="I434">
            <v>2420761.5</v>
          </cell>
          <cell r="J434">
            <v>1523475</v>
          </cell>
          <cell r="K434">
            <v>1820761.5</v>
          </cell>
          <cell r="L434">
            <v>0</v>
          </cell>
          <cell r="M434">
            <v>1729723.425</v>
          </cell>
          <cell r="N434">
            <v>0</v>
          </cell>
          <cell r="O434">
            <v>0</v>
          </cell>
          <cell r="P434">
            <v>0</v>
          </cell>
          <cell r="Q434">
            <v>500000</v>
          </cell>
          <cell r="R434">
            <v>0</v>
          </cell>
          <cell r="S434">
            <v>0</v>
          </cell>
        </row>
        <row r="435">
          <cell r="A435">
            <v>1382473</v>
          </cell>
          <cell r="B435" t="str">
            <v>Centrum Paraple, o.p.s.</v>
          </cell>
          <cell r="C435" t="str">
            <v>odborné sociální poradenství</v>
          </cell>
          <cell r="D435" t="str">
            <v>Centrum Paraple, o.p.s.</v>
          </cell>
          <cell r="E435" t="str">
            <v>ÚV</v>
          </cell>
          <cell r="F435">
            <v>0</v>
          </cell>
          <cell r="G435">
            <v>522690</v>
          </cell>
          <cell r="H435">
            <v>522690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300000</v>
          </cell>
          <cell r="R435">
            <v>0</v>
          </cell>
          <cell r="S435">
            <v>0</v>
          </cell>
        </row>
        <row r="436">
          <cell r="A436">
            <v>8288381</v>
          </cell>
          <cell r="B436" t="str">
            <v>Centrum Paraple, o.p.s.</v>
          </cell>
          <cell r="C436" t="str">
            <v>sociální rehabilitace</v>
          </cell>
          <cell r="D436" t="str">
            <v>Centrum Paraple, o.p.s.</v>
          </cell>
          <cell r="E436" t="str">
            <v>ÚV</v>
          </cell>
          <cell r="F436">
            <v>0</v>
          </cell>
          <cell r="G436">
            <v>521550</v>
          </cell>
          <cell r="H436">
            <v>521550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800000</v>
          </cell>
          <cell r="R436">
            <v>0</v>
          </cell>
          <cell r="S436">
            <v>0</v>
          </cell>
        </row>
        <row r="437">
          <cell r="A437">
            <v>9280386</v>
          </cell>
          <cell r="B437" t="str">
            <v>Centrum pro dětský sluch Tamtam, o.p.s.</v>
          </cell>
          <cell r="C437" t="str">
            <v>odborné sociální poradenství</v>
          </cell>
          <cell r="D437" t="str">
            <v>Sociální poradna pro osoby se sluchovým postižením a jejich blízké</v>
          </cell>
          <cell r="E437" t="str">
            <v>ÚV</v>
          </cell>
          <cell r="F437">
            <v>0.6</v>
          </cell>
          <cell r="G437">
            <v>522690</v>
          </cell>
          <cell r="H437">
            <v>522690</v>
          </cell>
          <cell r="I437">
            <v>313614</v>
          </cell>
          <cell r="J437">
            <v>275100</v>
          </cell>
          <cell r="K437">
            <v>313614</v>
          </cell>
          <cell r="L437">
            <v>0</v>
          </cell>
          <cell r="M437">
            <v>297933.3</v>
          </cell>
          <cell r="N437">
            <v>0</v>
          </cell>
          <cell r="O437">
            <v>60000</v>
          </cell>
          <cell r="P437">
            <v>0</v>
          </cell>
          <cell r="Q437">
            <v>60000</v>
          </cell>
          <cell r="R437">
            <v>0</v>
          </cell>
          <cell r="S437">
            <v>0</v>
          </cell>
        </row>
        <row r="438">
          <cell r="A438">
            <v>5002625</v>
          </cell>
          <cell r="B438" t="str">
            <v>Centrum pro dětský sluch Tamtam, o.p.s.</v>
          </cell>
          <cell r="C438" t="str">
            <v>raná péče</v>
          </cell>
          <cell r="D438" t="str">
            <v>Raná péče Čechy</v>
          </cell>
          <cell r="E438" t="str">
            <v>ÚV</v>
          </cell>
          <cell r="F438">
            <v>1.86</v>
          </cell>
          <cell r="G438">
            <v>532950</v>
          </cell>
          <cell r="H438">
            <v>532950</v>
          </cell>
          <cell r="I438">
            <v>991287</v>
          </cell>
          <cell r="J438">
            <v>869550</v>
          </cell>
          <cell r="K438">
            <v>991287</v>
          </cell>
          <cell r="L438">
            <v>0</v>
          </cell>
          <cell r="M438">
            <v>941722.65</v>
          </cell>
          <cell r="N438">
            <v>0</v>
          </cell>
          <cell r="O438">
            <v>225000</v>
          </cell>
          <cell r="P438">
            <v>0</v>
          </cell>
          <cell r="Q438">
            <v>225750</v>
          </cell>
          <cell r="R438">
            <v>0</v>
          </cell>
          <cell r="S438">
            <v>0</v>
          </cell>
        </row>
        <row r="439">
          <cell r="A439">
            <v>3364695</v>
          </cell>
          <cell r="B439" t="str">
            <v>Centrum pro integraci cizinců, o.p.s.</v>
          </cell>
          <cell r="C439" t="str">
            <v>odborné sociální poradenství</v>
          </cell>
          <cell r="D439" t="str">
            <v>Sociální poradenství pro migranty</v>
          </cell>
          <cell r="E439" t="str">
            <v>ÚV</v>
          </cell>
          <cell r="F439">
            <v>5.5</v>
          </cell>
          <cell r="G439">
            <v>522690</v>
          </cell>
          <cell r="H439">
            <v>522690</v>
          </cell>
          <cell r="I439">
            <v>2874795</v>
          </cell>
          <cell r="J439">
            <v>2521750</v>
          </cell>
          <cell r="K439">
            <v>2874795</v>
          </cell>
          <cell r="L439">
            <v>0</v>
          </cell>
          <cell r="M439">
            <v>2874795</v>
          </cell>
          <cell r="N439">
            <v>0</v>
          </cell>
          <cell r="O439">
            <v>882000</v>
          </cell>
          <cell r="P439">
            <v>0</v>
          </cell>
          <cell r="Q439">
            <v>988000</v>
          </cell>
          <cell r="R439">
            <v>111000</v>
          </cell>
          <cell r="S439">
            <v>83000</v>
          </cell>
        </row>
        <row r="440">
          <cell r="A440">
            <v>1818707</v>
          </cell>
          <cell r="B440" t="str">
            <v>Cesta domů, z.ú.</v>
          </cell>
          <cell r="C440" t="str">
            <v>odborné sociální poradenství</v>
          </cell>
          <cell r="D440" t="str">
            <v>Poradna Cesty domů</v>
          </cell>
          <cell r="E440" t="str">
            <v>ÚV</v>
          </cell>
          <cell r="F440">
            <v>5</v>
          </cell>
          <cell r="G440">
            <v>522690</v>
          </cell>
          <cell r="H440">
            <v>522690</v>
          </cell>
          <cell r="I440">
            <v>2613450</v>
          </cell>
          <cell r="J440">
            <v>2292500</v>
          </cell>
          <cell r="K440">
            <v>2613450</v>
          </cell>
          <cell r="L440">
            <v>0</v>
          </cell>
          <cell r="M440">
            <v>2482777.5</v>
          </cell>
          <cell r="N440">
            <v>0</v>
          </cell>
          <cell r="O440">
            <v>722000</v>
          </cell>
          <cell r="P440">
            <v>0</v>
          </cell>
          <cell r="Q440">
            <v>850000</v>
          </cell>
          <cell r="R440">
            <v>211400</v>
          </cell>
          <cell r="S440">
            <v>158000</v>
          </cell>
        </row>
        <row r="441">
          <cell r="A441">
            <v>2225351</v>
          </cell>
          <cell r="B441" t="str">
            <v>Česká asociace paraplegiků - CZEPA</v>
          </cell>
          <cell r="C441" t="str">
            <v>odborné sociální poradenství</v>
          </cell>
          <cell r="D441" t="str">
            <v>odborné sociální poradenství</v>
          </cell>
          <cell r="E441" t="str">
            <v>ÚV</v>
          </cell>
          <cell r="F441">
            <v>1.1000000000000001</v>
          </cell>
          <cell r="G441">
            <v>522690</v>
          </cell>
          <cell r="H441">
            <v>522690</v>
          </cell>
          <cell r="I441">
            <v>574959</v>
          </cell>
          <cell r="J441">
            <v>504350.00000000006</v>
          </cell>
          <cell r="K441">
            <v>574959</v>
          </cell>
          <cell r="L441">
            <v>0</v>
          </cell>
          <cell r="M441">
            <v>574959</v>
          </cell>
          <cell r="N441">
            <v>0</v>
          </cell>
          <cell r="O441">
            <v>176000</v>
          </cell>
          <cell r="P441">
            <v>0</v>
          </cell>
          <cell r="Q441">
            <v>207800</v>
          </cell>
          <cell r="R441">
            <v>0</v>
          </cell>
          <cell r="S441">
            <v>0</v>
          </cell>
        </row>
        <row r="442">
          <cell r="A442">
            <v>5839760</v>
          </cell>
          <cell r="B442" t="str">
            <v>Česká unie neslyšících</v>
          </cell>
          <cell r="C442" t="str">
            <v>tlumočnické služby</v>
          </cell>
          <cell r="D442" t="str">
            <v>Centrum zprostředkování simultánního přepisu</v>
          </cell>
          <cell r="E442" t="str">
            <v>ÚV</v>
          </cell>
          <cell r="F442">
            <v>2.5</v>
          </cell>
          <cell r="G442">
            <v>516192</v>
          </cell>
          <cell r="H442">
            <v>516192</v>
          </cell>
          <cell r="I442">
            <v>1290480</v>
          </cell>
          <cell r="J442">
            <v>1132000</v>
          </cell>
          <cell r="K442">
            <v>1290480</v>
          </cell>
          <cell r="L442">
            <v>0</v>
          </cell>
          <cell r="M442">
            <v>1225956</v>
          </cell>
          <cell r="N442">
            <v>0</v>
          </cell>
          <cell r="O442">
            <v>300000</v>
          </cell>
          <cell r="P442">
            <v>0</v>
          </cell>
          <cell r="Q442">
            <v>300000</v>
          </cell>
          <cell r="R442">
            <v>0</v>
          </cell>
          <cell r="S442">
            <v>0</v>
          </cell>
        </row>
        <row r="443">
          <cell r="A443">
            <v>4566973</v>
          </cell>
          <cell r="B443" t="str">
            <v>DĚTSKÉ KRIZOVÉ CENTRUM, z.ú.</v>
          </cell>
          <cell r="C443" t="str">
            <v>Telefonická krizová pomoc</v>
          </cell>
          <cell r="D443" t="str">
            <v>Linka důvěry Dětského krizového centra - non stop efektivní forma distanční krizové pomoci dětem týraným, zneužívaným či jinak ohroženým a osobám v krizových životních situacích</v>
          </cell>
          <cell r="E443" t="str">
            <v>ÚV</v>
          </cell>
          <cell r="F443">
            <v>3</v>
          </cell>
          <cell r="G443">
            <v>508327.14</v>
          </cell>
          <cell r="H443">
            <v>508327.14</v>
          </cell>
          <cell r="I443">
            <v>1524981.42</v>
          </cell>
          <cell r="J443">
            <v>1337703</v>
          </cell>
          <cell r="K443">
            <v>1524981.42</v>
          </cell>
          <cell r="L443">
            <v>0</v>
          </cell>
          <cell r="M443">
            <v>1524981.42</v>
          </cell>
          <cell r="N443">
            <v>0</v>
          </cell>
          <cell r="O443">
            <v>468000</v>
          </cell>
          <cell r="P443">
            <v>0</v>
          </cell>
          <cell r="Q443">
            <v>550000</v>
          </cell>
          <cell r="R443">
            <v>844500</v>
          </cell>
          <cell r="S443">
            <v>633000</v>
          </cell>
        </row>
        <row r="444">
          <cell r="A444">
            <v>4793113</v>
          </cell>
          <cell r="B444" t="str">
            <v>Dobrovolnické centru Protěž</v>
          </cell>
          <cell r="C444" t="str">
            <v>denní stacionáře</v>
          </cell>
          <cell r="D444" t="str">
            <v>Denní stacionář pro seniory Protěž</v>
          </cell>
          <cell r="E444" t="str">
            <v>ÚV</v>
          </cell>
          <cell r="F444">
            <v>0</v>
          </cell>
          <cell r="G444">
            <v>478686</v>
          </cell>
          <cell r="H444">
            <v>478686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188000</v>
          </cell>
          <cell r="R444">
            <v>200000</v>
          </cell>
          <cell r="S444">
            <v>0</v>
          </cell>
        </row>
        <row r="445">
          <cell r="A445">
            <v>4449706</v>
          </cell>
          <cell r="B445" t="str">
            <v>Dům seniorů Michle s.r.o.</v>
          </cell>
          <cell r="C445" t="str">
            <v>domovy pro seniory</v>
          </cell>
          <cell r="D445" t="str">
            <v>Dům seniorů Michle, s. r. o.</v>
          </cell>
          <cell r="E445" t="str">
            <v>L</v>
          </cell>
          <cell r="F445">
            <v>0</v>
          </cell>
          <cell r="G445">
            <v>421002</v>
          </cell>
          <cell r="H445">
            <v>463102.2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4750000</v>
          </cell>
          <cell r="R445">
            <v>0</v>
          </cell>
          <cell r="S445">
            <v>0</v>
          </cell>
        </row>
        <row r="446">
          <cell r="A446">
            <v>1109359</v>
          </cell>
          <cell r="B446" t="str">
            <v>Dům seniorů Michle s.r.o.</v>
          </cell>
          <cell r="C446" t="str">
            <v>odlehčovací služby</v>
          </cell>
          <cell r="D446" t="str">
            <v>Dům seniorů Michle - Odlehčovací služby</v>
          </cell>
          <cell r="E446" t="str">
            <v>L</v>
          </cell>
          <cell r="F446">
            <v>0</v>
          </cell>
          <cell r="G446">
            <v>421002</v>
          </cell>
          <cell r="H446">
            <v>421002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1865000</v>
          </cell>
          <cell r="R446">
            <v>0</v>
          </cell>
          <cell r="S446">
            <v>0</v>
          </cell>
        </row>
        <row r="447">
          <cell r="A447">
            <v>1745849</v>
          </cell>
          <cell r="B447" t="str">
            <v>Elpida, o.p.s.</v>
          </cell>
          <cell r="C447" t="str">
            <v>Telefonická krizová pomoc</v>
          </cell>
          <cell r="D447" t="str">
            <v>Linka seniorů</v>
          </cell>
          <cell r="E447" t="str">
            <v>ÚV</v>
          </cell>
          <cell r="F447">
            <v>1.2</v>
          </cell>
          <cell r="G447">
            <v>508328.28</v>
          </cell>
          <cell r="H447">
            <v>508328.28</v>
          </cell>
          <cell r="I447">
            <v>609993.93599999999</v>
          </cell>
          <cell r="J447">
            <v>535082.4</v>
          </cell>
          <cell r="K447">
            <v>609993.93599999999</v>
          </cell>
          <cell r="L447">
            <v>0</v>
          </cell>
          <cell r="M447">
            <v>609993.93599999999</v>
          </cell>
          <cell r="N447">
            <v>0</v>
          </cell>
          <cell r="O447">
            <v>187000</v>
          </cell>
          <cell r="P447">
            <v>0</v>
          </cell>
          <cell r="Q447">
            <v>1164473</v>
          </cell>
          <cell r="R447">
            <v>900000</v>
          </cell>
          <cell r="S447">
            <v>317000</v>
          </cell>
        </row>
        <row r="448">
          <cell r="A448">
            <v>8507956</v>
          </cell>
          <cell r="B448" t="str">
            <v>Helpless, o.p.s.</v>
          </cell>
          <cell r="C448" t="str">
            <v>chráněné bydlení</v>
          </cell>
          <cell r="D448" t="str">
            <v>Chráněné bydlení Zeeland</v>
          </cell>
          <cell r="E448" t="str">
            <v>L</v>
          </cell>
          <cell r="F448">
            <v>0</v>
          </cell>
          <cell r="G448">
            <v>342000</v>
          </cell>
          <cell r="H448">
            <v>342000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1425000</v>
          </cell>
          <cell r="R448">
            <v>0</v>
          </cell>
          <cell r="S448">
            <v>0</v>
          </cell>
        </row>
        <row r="449">
          <cell r="A449">
            <v>1144917</v>
          </cell>
          <cell r="B449" t="str">
            <v>In IUSTITIA, o.p.s.</v>
          </cell>
          <cell r="C449" t="str">
            <v>odborné sociální poradenství</v>
          </cell>
          <cell r="D449" t="str">
            <v>Poradna Justýna</v>
          </cell>
          <cell r="E449" t="str">
            <v>ÚV</v>
          </cell>
          <cell r="F449">
            <v>0</v>
          </cell>
          <cell r="G449">
            <v>522690</v>
          </cell>
          <cell r="H449">
            <v>522690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898200</v>
          </cell>
          <cell r="R449">
            <v>811378</v>
          </cell>
          <cell r="S449">
            <v>0</v>
          </cell>
        </row>
        <row r="450">
          <cell r="A450">
            <v>8019644</v>
          </cell>
          <cell r="B450" t="str">
            <v>Letní dům, z.ú.</v>
          </cell>
          <cell r="C450" t="str">
            <v>sociální rehabilitace</v>
          </cell>
          <cell r="D450" t="str">
            <v>Kousek domova - dlouhodobá sociálně-terapeutická práce s dětmi z dětských domovů</v>
          </cell>
          <cell r="E450" t="str">
            <v>ÚV</v>
          </cell>
          <cell r="F450">
            <v>2.1</v>
          </cell>
          <cell r="G450">
            <v>521550</v>
          </cell>
          <cell r="H450">
            <v>521550</v>
          </cell>
          <cell r="I450">
            <v>1095255</v>
          </cell>
          <cell r="J450">
            <v>960750</v>
          </cell>
          <cell r="K450">
            <v>1095255</v>
          </cell>
          <cell r="L450">
            <v>0</v>
          </cell>
          <cell r="M450">
            <v>1095255</v>
          </cell>
          <cell r="N450">
            <v>0</v>
          </cell>
          <cell r="O450">
            <v>336000</v>
          </cell>
          <cell r="P450">
            <v>0</v>
          </cell>
          <cell r="Q450">
            <v>348060</v>
          </cell>
          <cell r="R450">
            <v>165680</v>
          </cell>
          <cell r="S450">
            <v>124000</v>
          </cell>
        </row>
        <row r="451">
          <cell r="A451">
            <v>4410131</v>
          </cell>
          <cell r="B451" t="str">
            <v>Nadační fond na podporu rozvoje hospicového hnutí v ČR Umění doprovázet</v>
          </cell>
          <cell r="C451" t="str">
            <v>odborné sociální poradenství</v>
          </cell>
          <cell r="D451" t="str">
            <v>Sociální a odborné poradenství pro terminálně nemocné, jejich rodiny a blízké</v>
          </cell>
          <cell r="E451" t="str">
            <v>ÚV</v>
          </cell>
          <cell r="F451">
            <v>0</v>
          </cell>
          <cell r="G451">
            <v>522690</v>
          </cell>
          <cell r="H451">
            <v>522690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125000</v>
          </cell>
          <cell r="R451">
            <v>0</v>
          </cell>
          <cell r="S451">
            <v>0</v>
          </cell>
        </row>
        <row r="452">
          <cell r="A452">
            <v>7472903</v>
          </cell>
          <cell r="B452" t="str">
            <v>Národní ústav pro autismus, z.ú.</v>
          </cell>
          <cell r="C452" t="str">
            <v>sociálně aktivizační služby pro rodiny s dětmi</v>
          </cell>
          <cell r="D452" t="str">
            <v>Sociálně aktivizační služby pro rodiny s dětmi s autismem</v>
          </cell>
          <cell r="E452" t="str">
            <v>ÚV</v>
          </cell>
          <cell r="F452">
            <v>1.82</v>
          </cell>
          <cell r="G452">
            <v>520068</v>
          </cell>
          <cell r="H452">
            <v>520068</v>
          </cell>
          <cell r="I452">
            <v>946523.76</v>
          </cell>
          <cell r="J452">
            <v>830284</v>
          </cell>
          <cell r="K452">
            <v>946523.76</v>
          </cell>
          <cell r="L452">
            <v>0</v>
          </cell>
          <cell r="M452">
            <v>946523.76</v>
          </cell>
          <cell r="N452">
            <v>0</v>
          </cell>
          <cell r="O452">
            <v>290000</v>
          </cell>
          <cell r="P452">
            <v>0</v>
          </cell>
          <cell r="Q452">
            <v>395000</v>
          </cell>
          <cell r="R452">
            <v>110000</v>
          </cell>
          <cell r="S452">
            <v>82000</v>
          </cell>
        </row>
        <row r="453">
          <cell r="A453">
            <v>9864940</v>
          </cell>
          <cell r="B453" t="str">
            <v>Národní ústav pro autismus, z.ú.</v>
          </cell>
          <cell r="C453" t="str">
            <v>odlehčovací služby</v>
          </cell>
          <cell r="D453" t="str">
            <v>Odlehčovací služby pro lidi s autismem</v>
          </cell>
          <cell r="E453" t="str">
            <v>L</v>
          </cell>
          <cell r="F453">
            <v>5</v>
          </cell>
          <cell r="G453">
            <v>421002</v>
          </cell>
          <cell r="H453">
            <v>484152.3</v>
          </cell>
          <cell r="I453">
            <v>2420761.5</v>
          </cell>
          <cell r="J453">
            <v>1523475</v>
          </cell>
          <cell r="K453">
            <v>1820761.5</v>
          </cell>
          <cell r="L453">
            <v>0</v>
          </cell>
          <cell r="M453">
            <v>1820761.5</v>
          </cell>
          <cell r="N453">
            <v>0</v>
          </cell>
          <cell r="O453">
            <v>384000</v>
          </cell>
          <cell r="P453">
            <v>0</v>
          </cell>
          <cell r="Q453">
            <v>384000</v>
          </cell>
          <cell r="R453">
            <v>150000</v>
          </cell>
          <cell r="S453">
            <v>112000</v>
          </cell>
        </row>
        <row r="454">
          <cell r="A454">
            <v>2284277</v>
          </cell>
          <cell r="B454" t="str">
            <v>Národní ústav pro autismus, z.ú.</v>
          </cell>
          <cell r="C454" t="str">
            <v>odborné sociální poradenství</v>
          </cell>
          <cell r="D454" t="str">
            <v>Odborné sociální poradenství pro lidi s autismem</v>
          </cell>
          <cell r="E454" t="str">
            <v>ÚV</v>
          </cell>
          <cell r="F454">
            <v>1.9</v>
          </cell>
          <cell r="G454">
            <v>522690</v>
          </cell>
          <cell r="H454">
            <v>522690</v>
          </cell>
          <cell r="I454">
            <v>993111</v>
          </cell>
          <cell r="J454">
            <v>871150</v>
          </cell>
          <cell r="K454">
            <v>993111</v>
          </cell>
          <cell r="L454">
            <v>0</v>
          </cell>
          <cell r="M454">
            <v>993111</v>
          </cell>
          <cell r="N454">
            <v>0</v>
          </cell>
          <cell r="O454">
            <v>304000</v>
          </cell>
          <cell r="P454">
            <v>0</v>
          </cell>
          <cell r="Q454">
            <v>500000</v>
          </cell>
          <cell r="R454">
            <v>200000</v>
          </cell>
          <cell r="S454">
            <v>150000</v>
          </cell>
        </row>
        <row r="455">
          <cell r="A455">
            <v>3523407</v>
          </cell>
          <cell r="B455" t="str">
            <v>Národní ústav pro autismus, z.ú.</v>
          </cell>
          <cell r="C455" t="str">
            <v>domovy se zvláštním režimem</v>
          </cell>
          <cell r="D455" t="str">
            <v>Domov se zvláštním režimem pro lidi s autismem</v>
          </cell>
          <cell r="E455" t="str">
            <v>L</v>
          </cell>
          <cell r="F455">
            <v>3</v>
          </cell>
          <cell r="G455">
            <v>473556</v>
          </cell>
          <cell r="H455">
            <v>544589.4</v>
          </cell>
          <cell r="I455">
            <v>1633768.2000000002</v>
          </cell>
          <cell r="J455">
            <v>677130</v>
          </cell>
          <cell r="K455">
            <v>877768.20000000019</v>
          </cell>
          <cell r="L455">
            <v>0</v>
          </cell>
          <cell r="M455">
            <v>877768.20000000019</v>
          </cell>
          <cell r="N455">
            <v>0</v>
          </cell>
          <cell r="O455">
            <v>236000</v>
          </cell>
          <cell r="P455">
            <v>0</v>
          </cell>
          <cell r="Q455">
            <v>600000</v>
          </cell>
          <cell r="R455">
            <v>600000</v>
          </cell>
          <cell r="S455">
            <v>450000</v>
          </cell>
        </row>
        <row r="456">
          <cell r="A456">
            <v>4319542</v>
          </cell>
          <cell r="B456" t="str">
            <v>Národní ústav pro autismus, z.ú.</v>
          </cell>
          <cell r="C456" t="str">
            <v>sociálně aktivizační služby pro seniory a osoby se zdravotním postižením</v>
          </cell>
          <cell r="D456" t="str">
            <v>Sociálně aktivizační služby pro seniory a osoby se zdravotním postižením (autismem)</v>
          </cell>
          <cell r="E456" t="str">
            <v>ÚV</v>
          </cell>
          <cell r="F456">
            <v>0.9</v>
          </cell>
          <cell r="G456">
            <v>513570</v>
          </cell>
          <cell r="H456">
            <v>513570</v>
          </cell>
          <cell r="I456">
            <v>462213</v>
          </cell>
          <cell r="J456">
            <v>405450</v>
          </cell>
          <cell r="K456">
            <v>462213</v>
          </cell>
          <cell r="L456">
            <v>0</v>
          </cell>
          <cell r="M456">
            <v>462213</v>
          </cell>
          <cell r="N456">
            <v>0</v>
          </cell>
          <cell r="O456">
            <v>141000</v>
          </cell>
          <cell r="P456">
            <v>0</v>
          </cell>
          <cell r="Q456">
            <v>200000</v>
          </cell>
          <cell r="R456">
            <v>109000</v>
          </cell>
          <cell r="S456">
            <v>81000</v>
          </cell>
        </row>
        <row r="457">
          <cell r="A457">
            <v>7006324</v>
          </cell>
          <cell r="B457" t="str">
            <v>Občanské sdružení Kaleidoskop</v>
          </cell>
          <cell r="C457" t="str">
            <v>Terapeutické komunity</v>
          </cell>
          <cell r="D457" t="str">
            <v>Terapeutická komunita Kaleidoskop</v>
          </cell>
          <cell r="E457" t="str">
            <v>L</v>
          </cell>
          <cell r="F457">
            <v>8</v>
          </cell>
          <cell r="G457">
            <v>310878</v>
          </cell>
          <cell r="H457">
            <v>310878</v>
          </cell>
          <cell r="I457">
            <v>2487024</v>
          </cell>
          <cell r="J457">
            <v>2181600</v>
          </cell>
          <cell r="K457">
            <v>2487024</v>
          </cell>
          <cell r="L457">
            <v>0</v>
          </cell>
          <cell r="M457">
            <v>2487024</v>
          </cell>
          <cell r="N457">
            <v>0</v>
          </cell>
          <cell r="O457">
            <v>647000</v>
          </cell>
          <cell r="P457">
            <v>0</v>
          </cell>
          <cell r="Q457">
            <v>647904</v>
          </cell>
          <cell r="R457">
            <v>80000</v>
          </cell>
          <cell r="S457">
            <v>60000</v>
          </cell>
        </row>
        <row r="458">
          <cell r="A458">
            <v>3854293</v>
          </cell>
          <cell r="B458" t="str">
            <v>Oblastní charita Červený Kostelec</v>
          </cell>
          <cell r="C458" t="str">
            <v>odlehčovací služby</v>
          </cell>
          <cell r="D458" t="str">
            <v>Dům sv. Kláry</v>
          </cell>
          <cell r="E458" t="str">
            <v>L</v>
          </cell>
          <cell r="F458">
            <v>2</v>
          </cell>
          <cell r="G458">
            <v>421002</v>
          </cell>
          <cell r="H458">
            <v>505202.4</v>
          </cell>
          <cell r="I458">
            <v>1010404.8</v>
          </cell>
          <cell r="J458">
            <v>646320</v>
          </cell>
          <cell r="K458">
            <v>770404.8</v>
          </cell>
          <cell r="L458">
            <v>0</v>
          </cell>
          <cell r="M458">
            <v>731884.56</v>
          </cell>
          <cell r="N458">
            <v>0</v>
          </cell>
          <cell r="O458">
            <v>150000</v>
          </cell>
          <cell r="P458">
            <v>0</v>
          </cell>
          <cell r="Q458">
            <v>150000</v>
          </cell>
          <cell r="R458">
            <v>0</v>
          </cell>
          <cell r="S458">
            <v>0</v>
          </cell>
        </row>
        <row r="459">
          <cell r="A459">
            <v>4167967</v>
          </cell>
          <cell r="B459" t="str">
            <v>Oblastní charita Červený Kostelec</v>
          </cell>
          <cell r="C459" t="str">
            <v>domovy pro osoby se zdravotním postižením</v>
          </cell>
          <cell r="D459" t="str">
            <v>Dům sv. Josefa a Dům sv. Damiána</v>
          </cell>
          <cell r="E459" t="str">
            <v>L</v>
          </cell>
          <cell r="F459">
            <v>5</v>
          </cell>
          <cell r="G459">
            <v>473556</v>
          </cell>
          <cell r="H459">
            <v>639300.60000000009</v>
          </cell>
          <cell r="I459">
            <v>3196503.0000000005</v>
          </cell>
          <cell r="J459">
            <v>1051950</v>
          </cell>
          <cell r="K459">
            <v>1444503.0000000005</v>
          </cell>
          <cell r="L459">
            <v>0</v>
          </cell>
          <cell r="M459">
            <v>1444503.0000000005</v>
          </cell>
          <cell r="N459">
            <v>0</v>
          </cell>
          <cell r="O459">
            <v>300000</v>
          </cell>
          <cell r="P459">
            <v>0</v>
          </cell>
          <cell r="Q459">
            <v>300000</v>
          </cell>
          <cell r="R459">
            <v>0</v>
          </cell>
          <cell r="S459">
            <v>0</v>
          </cell>
        </row>
        <row r="460">
          <cell r="A460">
            <v>2890050</v>
          </cell>
          <cell r="B460" t="str">
            <v>Organizace pro pomoc uprchlíkům, o.s.</v>
          </cell>
          <cell r="C460" t="str">
            <v>odborné sociální poradenství</v>
          </cell>
          <cell r="D460" t="str">
            <v>Odborné sociální poradenství imigrantům a azylantům</v>
          </cell>
          <cell r="E460" t="str">
            <v>ÚV</v>
          </cell>
          <cell r="F460">
            <v>0</v>
          </cell>
          <cell r="G460">
            <v>522690</v>
          </cell>
          <cell r="H460">
            <v>522690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522096</v>
          </cell>
          <cell r="R460">
            <v>0</v>
          </cell>
          <cell r="S460">
            <v>0</v>
          </cell>
        </row>
        <row r="461">
          <cell r="A461">
            <v>8692294</v>
          </cell>
          <cell r="B461" t="str">
            <v>Organizace pro pomoc uprchlíkům, o.s.</v>
          </cell>
          <cell r="C461" t="str">
            <v>domy na půl cesty</v>
          </cell>
          <cell r="D461" t="str">
            <v>Podporované bydlení pro mladé uprchlíky</v>
          </cell>
          <cell r="E461" t="str">
            <v>L</v>
          </cell>
          <cell r="F461">
            <v>0</v>
          </cell>
          <cell r="G461">
            <v>310878</v>
          </cell>
          <cell r="H461">
            <v>310878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885830</v>
          </cell>
          <cell r="R461">
            <v>0</v>
          </cell>
          <cell r="S461">
            <v>0</v>
          </cell>
        </row>
        <row r="462">
          <cell r="A462">
            <v>9093562</v>
          </cell>
          <cell r="B462" t="str">
            <v>Pestrá společnost, o.p.s.</v>
          </cell>
          <cell r="C462" t="str">
            <v>sociální rehabilitace</v>
          </cell>
          <cell r="D462" t="str">
            <v>Komplexní servis pro čekatele a majitele vodicích a asistenčních psů</v>
          </cell>
          <cell r="E462" t="str">
            <v>ÚV</v>
          </cell>
          <cell r="F462">
            <v>1.25</v>
          </cell>
          <cell r="G462">
            <v>521550</v>
          </cell>
          <cell r="H462">
            <v>521550</v>
          </cell>
          <cell r="I462">
            <v>651937.5</v>
          </cell>
          <cell r="J462">
            <v>571875</v>
          </cell>
          <cell r="K462">
            <v>651937.5</v>
          </cell>
          <cell r="L462">
            <v>0</v>
          </cell>
          <cell r="M462">
            <v>651937.5</v>
          </cell>
          <cell r="N462">
            <v>0</v>
          </cell>
          <cell r="O462">
            <v>66000</v>
          </cell>
          <cell r="P462">
            <v>0</v>
          </cell>
          <cell r="Q462">
            <v>66156</v>
          </cell>
          <cell r="R462">
            <v>0</v>
          </cell>
          <cell r="S462">
            <v>0</v>
          </cell>
        </row>
        <row r="463">
          <cell r="A463">
            <v>4951911</v>
          </cell>
          <cell r="B463" t="str">
            <v>Portus Praha, z.ú.</v>
          </cell>
          <cell r="C463" t="str">
            <v>chráněné bydlení</v>
          </cell>
          <cell r="D463" t="str">
            <v>Chráněné bydlení Slapy</v>
          </cell>
          <cell r="E463" t="str">
            <v>L</v>
          </cell>
          <cell r="F463">
            <v>0</v>
          </cell>
          <cell r="G463">
            <v>342000</v>
          </cell>
          <cell r="H463">
            <v>342000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610000</v>
          </cell>
          <cell r="R463">
            <v>0</v>
          </cell>
          <cell r="S463">
            <v>0</v>
          </cell>
        </row>
        <row r="464">
          <cell r="A464">
            <v>5200474</v>
          </cell>
          <cell r="B464" t="str">
            <v>QUIP, z.ú.</v>
          </cell>
          <cell r="C464" t="str">
            <v>odborné sociální poradenství</v>
          </cell>
          <cell r="D464" t="str">
            <v>Poradna Quip</v>
          </cell>
          <cell r="E464" t="str">
            <v>ÚV</v>
          </cell>
          <cell r="F464">
            <v>2.1</v>
          </cell>
          <cell r="G464">
            <v>522690</v>
          </cell>
          <cell r="H464">
            <v>522690</v>
          </cell>
          <cell r="I464">
            <v>1097649</v>
          </cell>
          <cell r="J464">
            <v>962850</v>
          </cell>
          <cell r="K464">
            <v>1097649</v>
          </cell>
          <cell r="L464">
            <v>0</v>
          </cell>
          <cell r="M464">
            <v>1097649</v>
          </cell>
          <cell r="N464">
            <v>0</v>
          </cell>
          <cell r="O464">
            <v>120000</v>
          </cell>
          <cell r="P464">
            <v>0</v>
          </cell>
          <cell r="Q464">
            <v>120000</v>
          </cell>
          <cell r="R464">
            <v>0</v>
          </cell>
          <cell r="S464">
            <v>0</v>
          </cell>
        </row>
        <row r="465">
          <cell r="A465">
            <v>4441304</v>
          </cell>
          <cell r="B465" t="str">
            <v>ROZKOŠ bez RIZIKA, z. s.</v>
          </cell>
          <cell r="C465" t="str">
            <v>terénní programy</v>
          </cell>
          <cell r="D465" t="str">
            <v>Terénní programy R-R</v>
          </cell>
          <cell r="E465" t="str">
            <v>ÚV</v>
          </cell>
          <cell r="F465">
            <v>3.55</v>
          </cell>
          <cell r="G465">
            <v>519612</v>
          </cell>
          <cell r="H465">
            <v>519612</v>
          </cell>
          <cell r="I465">
            <v>1844622.5999999999</v>
          </cell>
          <cell r="J465">
            <v>1618090</v>
          </cell>
          <cell r="K465">
            <v>1844622.5999999999</v>
          </cell>
          <cell r="L465">
            <v>0</v>
          </cell>
          <cell r="M465">
            <v>1844622.5999999999</v>
          </cell>
          <cell r="N465">
            <v>0</v>
          </cell>
          <cell r="O465">
            <v>330000</v>
          </cell>
          <cell r="P465">
            <v>0</v>
          </cell>
          <cell r="Q465">
            <v>330000</v>
          </cell>
          <cell r="R465">
            <v>0</v>
          </cell>
          <cell r="S465">
            <v>0</v>
          </cell>
        </row>
        <row r="466">
          <cell r="A466">
            <v>8423193</v>
          </cell>
          <cell r="B466" t="str">
            <v>ROZKOŠ bez RIZIKA, z. s.</v>
          </cell>
          <cell r="C466" t="str">
            <v>odborné sociální poradenství</v>
          </cell>
          <cell r="D466" t="str">
            <v>Poradenské centrum R-R Praha</v>
          </cell>
          <cell r="E466" t="str">
            <v>ÚV</v>
          </cell>
          <cell r="F466">
            <v>3.2</v>
          </cell>
          <cell r="G466">
            <v>522690</v>
          </cell>
          <cell r="H466">
            <v>522690</v>
          </cell>
          <cell r="I466">
            <v>1672608</v>
          </cell>
          <cell r="J466">
            <v>976605</v>
          </cell>
          <cell r="K466">
            <v>1672608</v>
          </cell>
          <cell r="L466">
            <v>0</v>
          </cell>
          <cell r="M466">
            <v>1588977.6</v>
          </cell>
          <cell r="N466">
            <v>0</v>
          </cell>
          <cell r="O466">
            <v>307000</v>
          </cell>
          <cell r="P466">
            <v>0</v>
          </cell>
          <cell r="Q466">
            <v>327000</v>
          </cell>
          <cell r="R466">
            <v>0</v>
          </cell>
          <cell r="S466">
            <v>0</v>
          </cell>
        </row>
        <row r="467">
          <cell r="A467">
            <v>2865939</v>
          </cell>
          <cell r="B467" t="str">
            <v>Sdružení pro rehabilitaci osob po cévních mozkových příhodách o.s.</v>
          </cell>
          <cell r="C467" t="str">
            <v>odborné sociální poradenství</v>
          </cell>
          <cell r="D467" t="str">
            <v>Sdružení pro rehabilitaci osob po cévních mozkových příhodách</v>
          </cell>
          <cell r="E467" t="str">
            <v>ÚV</v>
          </cell>
          <cell r="F467">
            <v>0</v>
          </cell>
          <cell r="G467">
            <v>522690</v>
          </cell>
          <cell r="H467">
            <v>522690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109000</v>
          </cell>
          <cell r="R467">
            <v>0</v>
          </cell>
          <cell r="S467">
            <v>0</v>
          </cell>
        </row>
        <row r="468">
          <cell r="A468">
            <v>2500401</v>
          </cell>
          <cell r="B468" t="str">
            <v>Sjednocená organizace nevidomých a slabozrakých České republiky</v>
          </cell>
          <cell r="C468" t="str">
            <v>odborné sociální poradenství</v>
          </cell>
          <cell r="D468" t="str">
            <v>Odborné sociální poradenství</v>
          </cell>
          <cell r="E468" t="str">
            <v>ÚV</v>
          </cell>
          <cell r="F468">
            <v>2.4</v>
          </cell>
          <cell r="G468">
            <v>522690</v>
          </cell>
          <cell r="H468">
            <v>522690</v>
          </cell>
          <cell r="I468">
            <v>1254456</v>
          </cell>
          <cell r="J468">
            <v>1027040.0000000001</v>
          </cell>
          <cell r="K468">
            <v>1254456</v>
          </cell>
          <cell r="L468">
            <v>0</v>
          </cell>
          <cell r="M468">
            <v>1191733.2</v>
          </cell>
          <cell r="N468">
            <v>0</v>
          </cell>
          <cell r="O468">
            <v>177000</v>
          </cell>
          <cell r="P468">
            <v>0</v>
          </cell>
          <cell r="Q468">
            <v>177000</v>
          </cell>
          <cell r="R468">
            <v>0</v>
          </cell>
          <cell r="S468">
            <v>0</v>
          </cell>
        </row>
        <row r="469">
          <cell r="A469">
            <v>3793589</v>
          </cell>
          <cell r="B469" t="str">
            <v>Společnost E / Czech Epilepsy Association, z. s.</v>
          </cell>
          <cell r="C469" t="str">
            <v>odborné sociální poradenství</v>
          </cell>
          <cell r="D469" t="str">
            <v>Odborné sociální poradenství pro lidi s epilepsií a pro rodinné příslušníky lidí s epilepsií</v>
          </cell>
          <cell r="E469" t="str">
            <v>ÚV</v>
          </cell>
          <cell r="F469">
            <v>0.3</v>
          </cell>
          <cell r="G469">
            <v>522690</v>
          </cell>
          <cell r="H469">
            <v>522690</v>
          </cell>
          <cell r="I469">
            <v>156807</v>
          </cell>
          <cell r="J469">
            <v>137550</v>
          </cell>
          <cell r="K469">
            <v>156807</v>
          </cell>
          <cell r="L469">
            <v>0</v>
          </cell>
          <cell r="M469">
            <v>156807</v>
          </cell>
          <cell r="N469">
            <v>0</v>
          </cell>
          <cell r="O469">
            <v>48000</v>
          </cell>
          <cell r="P469">
            <v>0</v>
          </cell>
          <cell r="Q469">
            <v>165294.5</v>
          </cell>
          <cell r="R469">
            <v>0</v>
          </cell>
          <cell r="S469">
            <v>0</v>
          </cell>
        </row>
        <row r="470">
          <cell r="A470">
            <v>3784936</v>
          </cell>
          <cell r="B470" t="str">
            <v>Společnost E / Czech Epilepsy Association, z. s.</v>
          </cell>
          <cell r="C470" t="str">
            <v>sociálně aktivizační služby pro seniory a osoby se zdravotním postižením</v>
          </cell>
          <cell r="D470" t="str">
            <v>Sociálně aktivizační služby pro lidi s epilepsií</v>
          </cell>
          <cell r="E470" t="str">
            <v>ÚV</v>
          </cell>
          <cell r="F470">
            <v>0</v>
          </cell>
          <cell r="G470">
            <v>513570</v>
          </cell>
          <cell r="H470">
            <v>513570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202109</v>
          </cell>
          <cell r="R470">
            <v>0</v>
          </cell>
          <cell r="S470">
            <v>0</v>
          </cell>
        </row>
        <row r="471">
          <cell r="A471">
            <v>7956214</v>
          </cell>
          <cell r="B471" t="str">
            <v>Společnost pro podporu lidí s mentálním postižením v České republice, o.s.</v>
          </cell>
          <cell r="C471" t="str">
            <v>odborné sociální poradenství</v>
          </cell>
          <cell r="D471" t="str">
            <v>Poradenské centrum SPMP ČR</v>
          </cell>
          <cell r="E471" t="str">
            <v>ÚV</v>
          </cell>
          <cell r="F471">
            <v>0.6</v>
          </cell>
          <cell r="G471">
            <v>522690</v>
          </cell>
          <cell r="H471">
            <v>522690</v>
          </cell>
          <cell r="I471">
            <v>313614</v>
          </cell>
          <cell r="J471">
            <v>275100</v>
          </cell>
          <cell r="K471">
            <v>313614</v>
          </cell>
          <cell r="L471">
            <v>0</v>
          </cell>
          <cell r="M471">
            <v>313614</v>
          </cell>
          <cell r="N471">
            <v>0</v>
          </cell>
          <cell r="O471">
            <v>96000</v>
          </cell>
          <cell r="P471">
            <v>0</v>
          </cell>
          <cell r="Q471">
            <v>122908</v>
          </cell>
          <cell r="R471">
            <v>134100</v>
          </cell>
          <cell r="S471">
            <v>0</v>
          </cell>
        </row>
        <row r="472">
          <cell r="A472">
            <v>4385424</v>
          </cell>
          <cell r="B472" t="str">
            <v>Tichý svět, o.p.s.</v>
          </cell>
          <cell r="C472" t="str">
            <v>sociální rehabilitace</v>
          </cell>
          <cell r="D472" t="str">
            <v>Zpřístupnění trhu práce pro osoby se sluchovým postižením</v>
          </cell>
          <cell r="E472" t="str">
            <v>ÚV</v>
          </cell>
          <cell r="F472">
            <v>0</v>
          </cell>
          <cell r="G472">
            <v>521550</v>
          </cell>
          <cell r="H472">
            <v>521550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850000</v>
          </cell>
          <cell r="R472">
            <v>0</v>
          </cell>
          <cell r="S472">
            <v>0</v>
          </cell>
        </row>
        <row r="473">
          <cell r="A473">
            <v>8477576</v>
          </cell>
          <cell r="B473" t="str">
            <v>Tichý svět, o.p.s.</v>
          </cell>
          <cell r="C473" t="str">
            <v>tlumočnické služby</v>
          </cell>
          <cell r="D473" t="str">
            <v>Komunikace bez bariér</v>
          </cell>
          <cell r="E473" t="str">
            <v>ÚV</v>
          </cell>
          <cell r="F473">
            <v>2.4</v>
          </cell>
          <cell r="G473">
            <v>516192</v>
          </cell>
          <cell r="H473">
            <v>516192</v>
          </cell>
          <cell r="I473">
            <v>1238860.8</v>
          </cell>
          <cell r="J473">
            <v>1086720</v>
          </cell>
          <cell r="K473">
            <v>1238860.8</v>
          </cell>
          <cell r="L473">
            <v>0</v>
          </cell>
          <cell r="M473">
            <v>1176917.76</v>
          </cell>
          <cell r="N473">
            <v>0</v>
          </cell>
          <cell r="O473">
            <v>342000</v>
          </cell>
          <cell r="P473">
            <v>0</v>
          </cell>
          <cell r="Q473">
            <v>810000</v>
          </cell>
          <cell r="R473">
            <v>0</v>
          </cell>
          <cell r="S473">
            <v>0</v>
          </cell>
        </row>
        <row r="474">
          <cell r="A474">
            <v>1492747</v>
          </cell>
          <cell r="B474" t="str">
            <v>Tyfloservis, o.p.s.</v>
          </cell>
          <cell r="C474" t="str">
            <v>sociální rehabilitace</v>
          </cell>
          <cell r="D474" t="str">
            <v>Tyfloservis, o.p.s. - Krajské ambulantní středisko Praha a střední Čechy</v>
          </cell>
          <cell r="E474" t="str">
            <v>ÚV</v>
          </cell>
          <cell r="F474">
            <v>2.25</v>
          </cell>
          <cell r="G474">
            <v>521550</v>
          </cell>
          <cell r="H474">
            <v>521550</v>
          </cell>
          <cell r="I474">
            <v>1173487.5</v>
          </cell>
          <cell r="J474">
            <v>1029375</v>
          </cell>
          <cell r="K474">
            <v>1173487.5</v>
          </cell>
          <cell r="L474">
            <v>0</v>
          </cell>
          <cell r="M474">
            <v>1173487.5</v>
          </cell>
          <cell r="N474">
            <v>0</v>
          </cell>
          <cell r="O474">
            <v>315000</v>
          </cell>
          <cell r="P474">
            <v>0</v>
          </cell>
          <cell r="Q474">
            <v>315000</v>
          </cell>
          <cell r="R474">
            <v>0</v>
          </cell>
          <cell r="S474">
            <v>0</v>
          </cell>
        </row>
        <row r="475">
          <cell r="A475">
            <v>8712868</v>
          </cell>
          <cell r="B475" t="str">
            <v>Zdravotní ústav Most k domovu, z.ú.</v>
          </cell>
          <cell r="C475" t="str">
            <v>odborné sociální poradenství</v>
          </cell>
          <cell r="D475" t="str">
            <v>Odborné sociální poradenství Mobilní specializované paliativní péče - Domácí hospic Most k domovu</v>
          </cell>
          <cell r="E475" t="str">
            <v>ÚV</v>
          </cell>
          <cell r="F475">
            <v>0</v>
          </cell>
          <cell r="G475">
            <v>522690</v>
          </cell>
          <cell r="H475">
            <v>522690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420000</v>
          </cell>
          <cell r="R475">
            <v>0</v>
          </cell>
          <cell r="S475">
            <v>0</v>
          </cell>
        </row>
        <row r="476">
          <cell r="A476">
            <v>2684509</v>
          </cell>
          <cell r="B476" t="str">
            <v>ŽIVOT 90, z.ú.</v>
          </cell>
          <cell r="C476" t="str">
            <v>Tísňová péče</v>
          </cell>
          <cell r="D476" t="str">
            <v>Tísňová péče AREÍON pro seniory a zdravotně postižené</v>
          </cell>
          <cell r="E476" t="str">
            <v>ÚV</v>
          </cell>
          <cell r="F476">
            <v>11</v>
          </cell>
          <cell r="G476">
            <v>508326</v>
          </cell>
          <cell r="H476">
            <v>508326</v>
          </cell>
          <cell r="I476">
            <v>5591586</v>
          </cell>
          <cell r="J476">
            <v>2451802.6548672565</v>
          </cell>
          <cell r="K476">
            <v>3138488.6548672565</v>
          </cell>
          <cell r="L476">
            <v>0</v>
          </cell>
          <cell r="M476">
            <v>3138488.6548672565</v>
          </cell>
          <cell r="N476">
            <v>0</v>
          </cell>
          <cell r="O476">
            <v>815000</v>
          </cell>
          <cell r="P476">
            <v>0</v>
          </cell>
          <cell r="Q476">
            <v>815000</v>
          </cell>
          <cell r="R476">
            <v>183000</v>
          </cell>
          <cell r="S476">
            <v>137000</v>
          </cell>
        </row>
        <row r="477">
          <cell r="A477">
            <v>4892203</v>
          </cell>
          <cell r="B477" t="str">
            <v>ŽIVOT 90, z.ú.</v>
          </cell>
          <cell r="C477" t="str">
            <v>Telefonická krizová pomoc</v>
          </cell>
          <cell r="D477" t="str">
            <v>Život 90 - Senior telefon 800 157 157 - nepřetržitá telefonická krizová pomoc pro seniory a jejich blízké</v>
          </cell>
          <cell r="E477" t="str">
            <v>ÚV</v>
          </cell>
          <cell r="F477">
            <v>3.4</v>
          </cell>
          <cell r="G477">
            <v>508329.42</v>
          </cell>
          <cell r="H477">
            <v>508329.42</v>
          </cell>
          <cell r="I477">
            <v>1728320.0279999999</v>
          </cell>
          <cell r="J477">
            <v>1516070.2</v>
          </cell>
          <cell r="K477">
            <v>1728320.0279999999</v>
          </cell>
          <cell r="L477">
            <v>0</v>
          </cell>
          <cell r="M477">
            <v>1728320.0279999999</v>
          </cell>
          <cell r="N477">
            <v>0</v>
          </cell>
          <cell r="O477">
            <v>420000</v>
          </cell>
          <cell r="P477">
            <v>0</v>
          </cell>
          <cell r="Q477">
            <v>420000</v>
          </cell>
          <cell r="R477">
            <v>210000</v>
          </cell>
          <cell r="S477">
            <v>157000</v>
          </cell>
        </row>
        <row r="478">
          <cell r="A478">
            <v>4992062</v>
          </cell>
          <cell r="B478" t="str">
            <v>Česká společnost AIDS pomoc, z.s.</v>
          </cell>
          <cell r="C478" t="str">
            <v>Azylové domy</v>
          </cell>
          <cell r="D478" t="str">
            <v>Dům světla - azylové domy</v>
          </cell>
          <cell r="E478" t="str">
            <v>L</v>
          </cell>
          <cell r="F478">
            <v>15</v>
          </cell>
          <cell r="G478">
            <v>149454</v>
          </cell>
          <cell r="H478">
            <v>186817.5</v>
          </cell>
          <cell r="I478">
            <v>2802262.5</v>
          </cell>
          <cell r="J478">
            <v>0</v>
          </cell>
          <cell r="K478">
            <v>2802262.5</v>
          </cell>
          <cell r="L478">
            <v>0</v>
          </cell>
          <cell r="M478">
            <v>2802262.5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870444</v>
          </cell>
          <cell r="S478">
            <v>870000</v>
          </cell>
        </row>
        <row r="479">
          <cell r="A479">
            <v>1842029</v>
          </cell>
          <cell r="B479" t="str">
            <v>Sdružení Linka bezpečí</v>
          </cell>
          <cell r="C479" t="str">
            <v>Telefonická krizová pomoc</v>
          </cell>
          <cell r="D479" t="str">
            <v>Linka bezpečí</v>
          </cell>
          <cell r="E479" t="str">
            <v>ÚV</v>
          </cell>
          <cell r="F479">
            <v>2.1</v>
          </cell>
          <cell r="G479">
            <v>508329.42</v>
          </cell>
          <cell r="H479">
            <v>508329.42</v>
          </cell>
          <cell r="I479">
            <v>1067491.7820000001</v>
          </cell>
          <cell r="J479">
            <v>0</v>
          </cell>
          <cell r="K479">
            <v>1067491.7820000001</v>
          </cell>
          <cell r="L479">
            <v>0</v>
          </cell>
          <cell r="M479">
            <v>1067491.7820000001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799520</v>
          </cell>
          <cell r="S479">
            <v>799000</v>
          </cell>
        </row>
        <row r="480">
          <cell r="A480">
            <v>3557923</v>
          </cell>
          <cell r="B480" t="str">
            <v>Středisko sociálních služeb</v>
          </cell>
          <cell r="C480" t="str">
            <v>Tísňová péče</v>
          </cell>
          <cell r="D480" t="str">
            <v>systém tísňové péče</v>
          </cell>
          <cell r="E480" t="str">
            <v>ÚV</v>
          </cell>
          <cell r="F480">
            <v>5</v>
          </cell>
          <cell r="G480">
            <v>508326</v>
          </cell>
          <cell r="H480">
            <v>508326</v>
          </cell>
          <cell r="I480">
            <v>2541630</v>
          </cell>
          <cell r="J480">
            <v>0</v>
          </cell>
          <cell r="K480">
            <v>2541630</v>
          </cell>
          <cell r="L480">
            <v>0</v>
          </cell>
          <cell r="M480">
            <v>2541630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200000</v>
          </cell>
          <cell r="S480">
            <v>200000</v>
          </cell>
        </row>
        <row r="481">
          <cell r="B481">
            <v>0</v>
          </cell>
          <cell r="C481">
            <v>0</v>
          </cell>
          <cell r="D481">
            <v>0</v>
          </cell>
          <cell r="G481">
            <v>206163652.25999996</v>
          </cell>
          <cell r="H481">
            <v>213814816.97999993</v>
          </cell>
          <cell r="I481">
            <v>3865395531.1020017</v>
          </cell>
          <cell r="J481">
            <v>2374808851.7374911</v>
          </cell>
          <cell r="K481">
            <v>2895362634.4714913</v>
          </cell>
          <cell r="L481">
            <v>1011620514</v>
          </cell>
          <cell r="M481">
            <v>1742403226.5609443</v>
          </cell>
          <cell r="N481">
            <v>719120000</v>
          </cell>
          <cell r="O481">
            <v>161030000</v>
          </cell>
          <cell r="P481">
            <v>92920000</v>
          </cell>
          <cell r="Q481">
            <v>216552170.84999999</v>
          </cell>
          <cell r="R481">
            <v>162322105</v>
          </cell>
          <cell r="S481">
            <v>73338000</v>
          </cell>
        </row>
        <row r="482">
          <cell r="M482">
            <v>0</v>
          </cell>
          <cell r="N482" t="e">
            <v>#REF!</v>
          </cell>
          <cell r="O482">
            <v>0</v>
          </cell>
          <cell r="Q482">
            <v>172263956.84999999</v>
          </cell>
          <cell r="S482">
            <v>0</v>
          </cell>
        </row>
        <row r="483">
          <cell r="N483">
            <v>92920000</v>
          </cell>
          <cell r="O483">
            <v>0</v>
          </cell>
          <cell r="S483">
            <v>0</v>
          </cell>
        </row>
        <row r="484">
          <cell r="N484">
            <v>812040000</v>
          </cell>
          <cell r="O484">
            <v>0</v>
          </cell>
          <cell r="P484">
            <v>92920000</v>
          </cell>
          <cell r="S484">
            <v>72887000</v>
          </cell>
        </row>
        <row r="485">
          <cell r="P485">
            <v>0</v>
          </cell>
          <cell r="S485">
            <v>0</v>
          </cell>
        </row>
        <row r="486">
          <cell r="L486">
            <v>1228172684.8499999</v>
          </cell>
          <cell r="S486">
            <v>0</v>
          </cell>
        </row>
        <row r="487">
          <cell r="L487">
            <v>0</v>
          </cell>
          <cell r="S487">
            <v>0</v>
          </cell>
        </row>
        <row r="488">
          <cell r="S488">
            <v>0</v>
          </cell>
        </row>
        <row r="489">
          <cell r="S489">
            <v>0</v>
          </cell>
        </row>
        <row r="490">
          <cell r="S490">
            <v>0</v>
          </cell>
        </row>
        <row r="491">
          <cell r="S491">
            <v>0</v>
          </cell>
        </row>
        <row r="492">
          <cell r="S492">
            <v>0</v>
          </cell>
        </row>
        <row r="493">
          <cell r="S493">
            <v>0</v>
          </cell>
        </row>
        <row r="494">
          <cell r="S494">
            <v>0</v>
          </cell>
        </row>
        <row r="495">
          <cell r="S495">
            <v>0</v>
          </cell>
        </row>
        <row r="496">
          <cell r="S496">
            <v>0</v>
          </cell>
        </row>
        <row r="497">
          <cell r="S497">
            <v>0</v>
          </cell>
        </row>
        <row r="498">
          <cell r="S498">
            <v>0</v>
          </cell>
        </row>
        <row r="499">
          <cell r="S499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3"/>
  <sheetViews>
    <sheetView tabSelected="1" zoomScale="90" zoomScaleNormal="90" workbookViewId="0">
      <pane ySplit="2" topLeftCell="A3" activePane="bottomLeft" state="frozen"/>
      <selection activeCell="D1" sqref="D1"/>
      <selection pane="bottomLeft" activeCell="N429" sqref="N429"/>
    </sheetView>
  </sheetViews>
  <sheetFormatPr defaultRowHeight="15" x14ac:dyDescent="0.25"/>
  <cols>
    <col min="1" max="1" width="15.28515625" customWidth="1"/>
    <col min="2" max="2" width="39.85546875" style="1" customWidth="1"/>
    <col min="3" max="3" width="12.140625" customWidth="1"/>
    <col min="4" max="4" width="18.85546875" style="1"/>
    <col min="5" max="5" width="28.28515625" style="1" customWidth="1"/>
    <col min="6" max="6" width="11.85546875" style="13" customWidth="1"/>
    <col min="7" max="7" width="16.5703125" customWidth="1"/>
    <col min="8" max="8" width="16.140625" customWidth="1"/>
    <col min="9" max="9" width="18.7109375" customWidth="1"/>
    <col min="10" max="10" width="16.5703125" customWidth="1"/>
    <col min="11" max="11" width="16.28515625" style="2" customWidth="1"/>
    <col min="12" max="12" width="21.85546875" style="30" customWidth="1"/>
    <col min="13" max="13" width="41.42578125" style="1" customWidth="1"/>
    <col min="14" max="14" width="18.28515625" style="19" customWidth="1"/>
    <col min="15" max="15" width="19.140625" style="2" customWidth="1"/>
    <col min="16" max="513" width="8.7109375"/>
  </cols>
  <sheetData>
    <row r="1" spans="1:15" ht="26.25" x14ac:dyDescent="0.4">
      <c r="A1" s="34"/>
    </row>
    <row r="2" spans="1:15" ht="95.25" customHeight="1" x14ac:dyDescent="0.25">
      <c r="A2" s="21" t="s">
        <v>554</v>
      </c>
      <c r="B2" s="21" t="s">
        <v>0</v>
      </c>
      <c r="C2" s="21" t="s">
        <v>1</v>
      </c>
      <c r="D2" s="21" t="s">
        <v>2</v>
      </c>
      <c r="E2" s="21" t="s">
        <v>3</v>
      </c>
      <c r="F2" s="21" t="s">
        <v>555</v>
      </c>
      <c r="G2" s="22" t="s">
        <v>556</v>
      </c>
      <c r="H2" s="23" t="s">
        <v>557</v>
      </c>
      <c r="I2" s="24" t="s">
        <v>558</v>
      </c>
      <c r="J2" s="25" t="s">
        <v>559</v>
      </c>
      <c r="K2" s="25" t="s">
        <v>590</v>
      </c>
      <c r="L2" s="25" t="s">
        <v>561</v>
      </c>
      <c r="M2" s="21" t="s">
        <v>560</v>
      </c>
      <c r="N2" s="25" t="s">
        <v>591</v>
      </c>
      <c r="O2" s="25" t="s">
        <v>592</v>
      </c>
    </row>
    <row r="3" spans="1:15" ht="30" customHeight="1" x14ac:dyDescent="0.25">
      <c r="A3" s="4">
        <v>1408443</v>
      </c>
      <c r="B3" s="16" t="s">
        <v>4</v>
      </c>
      <c r="C3" s="4">
        <v>27053679</v>
      </c>
      <c r="D3" s="3" t="s">
        <v>5</v>
      </c>
      <c r="E3" s="3" t="s">
        <v>6</v>
      </c>
      <c r="F3" s="12" t="s">
        <v>7</v>
      </c>
      <c r="G3" s="15">
        <v>30000</v>
      </c>
      <c r="H3" s="14">
        <f>VLOOKUP(A:A,[1]List1!$A:$S,8,FALSE)</f>
        <v>399</v>
      </c>
      <c r="I3" s="14">
        <f>VLOOKUP(A:A,[1]List1!$A:$S,11,FALSE)</f>
        <v>9270000</v>
      </c>
      <c r="J3" s="14">
        <v>2829153</v>
      </c>
      <c r="K3" s="5">
        <v>2829000</v>
      </c>
      <c r="L3" s="26"/>
      <c r="M3" s="6"/>
      <c r="N3" s="26">
        <f>VLOOKUP(A:A,[2]List1!$A:$S,16,FALSE)</f>
        <v>0</v>
      </c>
      <c r="O3" s="26">
        <f>N3+K3</f>
        <v>2829000</v>
      </c>
    </row>
    <row r="4" spans="1:15" ht="45" customHeight="1" x14ac:dyDescent="0.25">
      <c r="A4" s="4">
        <v>7825745</v>
      </c>
      <c r="B4" s="16" t="s">
        <v>8</v>
      </c>
      <c r="C4" s="4">
        <v>24240931</v>
      </c>
      <c r="D4" s="3" t="s">
        <v>9</v>
      </c>
      <c r="E4" s="3" t="s">
        <v>10</v>
      </c>
      <c r="F4" s="12" t="s">
        <v>11</v>
      </c>
      <c r="G4" s="15">
        <v>0</v>
      </c>
      <c r="H4" s="14">
        <f>VLOOKUP(A:A,[1]List1!$A:$S,8,FALSE)</f>
        <v>544589.4</v>
      </c>
      <c r="I4" s="14">
        <f>VLOOKUP(A:A,[1]List1!$A:$S,11,FALSE)</f>
        <v>0</v>
      </c>
      <c r="J4" s="14">
        <v>4387200</v>
      </c>
      <c r="K4" s="5">
        <v>0</v>
      </c>
      <c r="L4" s="26"/>
      <c r="M4" s="27" t="s">
        <v>564</v>
      </c>
      <c r="N4" s="26">
        <f>VLOOKUP(A:A,[2]List1!$A:$S,16,FALSE)</f>
        <v>0</v>
      </c>
      <c r="O4" s="26">
        <f t="shared" ref="O4:O67" si="0">N4+K4</f>
        <v>0</v>
      </c>
    </row>
    <row r="5" spans="1:15" ht="30" customHeight="1" x14ac:dyDescent="0.25">
      <c r="A5" s="4">
        <v>3009554</v>
      </c>
      <c r="B5" s="16" t="s">
        <v>12</v>
      </c>
      <c r="C5" s="4">
        <v>67365256</v>
      </c>
      <c r="D5" s="3" t="s">
        <v>13</v>
      </c>
      <c r="E5" s="3" t="s">
        <v>14</v>
      </c>
      <c r="F5" s="12" t="s">
        <v>11</v>
      </c>
      <c r="G5" s="15">
        <v>4</v>
      </c>
      <c r="H5" s="14">
        <f>VLOOKUP(A:A,[1]List1!$A:$S,8,FALSE)</f>
        <v>318390.59999999998</v>
      </c>
      <c r="I5" s="14">
        <f>VLOOKUP(A:A,[1]List1!$A:$S,11,FALSE)</f>
        <v>1273562.3999999999</v>
      </c>
      <c r="J5" s="14">
        <v>475411</v>
      </c>
      <c r="K5" s="5">
        <v>475000</v>
      </c>
      <c r="L5" s="26"/>
      <c r="M5" s="6"/>
      <c r="N5" s="26">
        <f>VLOOKUP(A:A,[2]List1!$A:$S,16,FALSE)</f>
        <v>0</v>
      </c>
      <c r="O5" s="26">
        <f t="shared" si="0"/>
        <v>475000</v>
      </c>
    </row>
    <row r="6" spans="1:15" ht="30" customHeight="1" x14ac:dyDescent="0.25">
      <c r="A6" s="4">
        <v>3301272</v>
      </c>
      <c r="B6" s="16" t="s">
        <v>12</v>
      </c>
      <c r="C6" s="4">
        <v>67365256</v>
      </c>
      <c r="D6" s="3" t="s">
        <v>15</v>
      </c>
      <c r="E6" s="3" t="s">
        <v>16</v>
      </c>
      <c r="F6" s="12" t="s">
        <v>17</v>
      </c>
      <c r="G6" s="15">
        <v>1.7</v>
      </c>
      <c r="H6" s="14">
        <f>VLOOKUP(A:A,[1]List1!$A:$S,8,FALSE)</f>
        <v>522690</v>
      </c>
      <c r="I6" s="14">
        <f>VLOOKUP(A:A,[1]List1!$A:$S,11,FALSE)</f>
        <v>888573</v>
      </c>
      <c r="J6" s="14">
        <v>321800</v>
      </c>
      <c r="K6" s="5">
        <v>321000</v>
      </c>
      <c r="L6" s="26"/>
      <c r="M6" s="6"/>
      <c r="N6" s="26">
        <f>VLOOKUP(A:A,[2]List1!$A:$S,16,FALSE)</f>
        <v>0</v>
      </c>
      <c r="O6" s="26">
        <f t="shared" si="0"/>
        <v>321000</v>
      </c>
    </row>
    <row r="7" spans="1:15" ht="30" customHeight="1" x14ac:dyDescent="0.25">
      <c r="A7" s="4">
        <v>8004178</v>
      </c>
      <c r="B7" s="16" t="s">
        <v>12</v>
      </c>
      <c r="C7" s="4">
        <v>67365256</v>
      </c>
      <c r="D7" s="3" t="s">
        <v>18</v>
      </c>
      <c r="E7" s="3" t="s">
        <v>19</v>
      </c>
      <c r="F7" s="12" t="s">
        <v>11</v>
      </c>
      <c r="G7" s="15">
        <v>24</v>
      </c>
      <c r="H7" s="14">
        <f>VLOOKUP(A:A,[1]List1!$A:$S,8,FALSE)</f>
        <v>149454</v>
      </c>
      <c r="I7" s="14">
        <f>VLOOKUP(A:A,[1]List1!$A:$S,11,FALSE)</f>
        <v>3586896</v>
      </c>
      <c r="J7" s="14">
        <v>2750887</v>
      </c>
      <c r="K7" s="5">
        <v>0</v>
      </c>
      <c r="L7" s="26"/>
      <c r="M7" s="27" t="s">
        <v>563</v>
      </c>
      <c r="N7" s="26">
        <f>VLOOKUP(A:A,[2]List1!$A:$S,16,FALSE)</f>
        <v>0</v>
      </c>
      <c r="O7" s="26">
        <f t="shared" si="0"/>
        <v>0</v>
      </c>
    </row>
    <row r="8" spans="1:15" ht="30" customHeight="1" x14ac:dyDescent="0.25">
      <c r="A8" s="4">
        <v>4659709</v>
      </c>
      <c r="B8" s="16" t="s">
        <v>20</v>
      </c>
      <c r="C8" s="4">
        <v>68403844</v>
      </c>
      <c r="D8" s="3" t="s">
        <v>21</v>
      </c>
      <c r="E8" s="3" t="s">
        <v>22</v>
      </c>
      <c r="F8" s="12" t="s">
        <v>17</v>
      </c>
      <c r="G8" s="15">
        <v>12.44</v>
      </c>
      <c r="H8" s="14">
        <f>VLOOKUP(A:A,[1]List1!$A:$S,8,FALSE)</f>
        <v>574423.19999999995</v>
      </c>
      <c r="I8" s="14">
        <f>VLOOKUP(A:A,[1]List1!$A:$S,11,FALSE)</f>
        <v>6437665.215210625</v>
      </c>
      <c r="J8" s="14">
        <v>3575970</v>
      </c>
      <c r="K8" s="5">
        <v>3071000</v>
      </c>
      <c r="L8" s="26"/>
      <c r="M8" s="6"/>
      <c r="N8" s="26">
        <f>VLOOKUP(A:A,[2]List1!$A:$S,16,FALSE)</f>
        <v>504000</v>
      </c>
      <c r="O8" s="26">
        <f t="shared" si="0"/>
        <v>3575000</v>
      </c>
    </row>
    <row r="9" spans="1:15" ht="45" customHeight="1" x14ac:dyDescent="0.25">
      <c r="A9" s="4">
        <v>9924510</v>
      </c>
      <c r="B9" s="16" t="s">
        <v>23</v>
      </c>
      <c r="C9" s="4">
        <v>28441397</v>
      </c>
      <c r="D9" s="3" t="s">
        <v>9</v>
      </c>
      <c r="E9" s="3" t="s">
        <v>23</v>
      </c>
      <c r="F9" s="12" t="s">
        <v>11</v>
      </c>
      <c r="G9" s="15">
        <v>0</v>
      </c>
      <c r="H9" s="14">
        <f>VLOOKUP(A:A,[1]List1!$A:$S,8,FALSE)</f>
        <v>544589.4</v>
      </c>
      <c r="I9" s="14">
        <f>VLOOKUP(A:A,[1]List1!$A:$S,11,FALSE)</f>
        <v>0</v>
      </c>
      <c r="J9" s="14">
        <v>1152207</v>
      </c>
      <c r="K9" s="5">
        <v>0</v>
      </c>
      <c r="L9" s="26"/>
      <c r="M9" s="27" t="s">
        <v>564</v>
      </c>
      <c r="N9" s="26">
        <f>VLOOKUP(A:A,[2]List1!$A:$S,16,FALSE)</f>
        <v>0</v>
      </c>
      <c r="O9" s="26">
        <f t="shared" si="0"/>
        <v>0</v>
      </c>
    </row>
    <row r="10" spans="1:15" ht="45" customHeight="1" x14ac:dyDescent="0.25">
      <c r="A10" s="4">
        <v>4542627</v>
      </c>
      <c r="B10" s="16" t="s">
        <v>24</v>
      </c>
      <c r="C10" s="4">
        <v>25156349</v>
      </c>
      <c r="D10" s="3" t="s">
        <v>9</v>
      </c>
      <c r="E10" s="3" t="s">
        <v>24</v>
      </c>
      <c r="F10" s="12" t="s">
        <v>11</v>
      </c>
      <c r="G10" s="15">
        <v>0</v>
      </c>
      <c r="H10" s="14">
        <f>VLOOKUP(A:A,[1]List1!$A:$S,8,FALSE)</f>
        <v>544589.4</v>
      </c>
      <c r="I10" s="14">
        <f>VLOOKUP(A:A,[1]List1!$A:$S,11,FALSE)</f>
        <v>0</v>
      </c>
      <c r="J10" s="14">
        <v>1190000</v>
      </c>
      <c r="K10" s="5">
        <v>0</v>
      </c>
      <c r="L10" s="26"/>
      <c r="M10" s="27" t="s">
        <v>564</v>
      </c>
      <c r="N10" s="26">
        <f>VLOOKUP(A:A,[2]List1!$A:$S,16,FALSE)</f>
        <v>0</v>
      </c>
      <c r="O10" s="26">
        <f t="shared" si="0"/>
        <v>0</v>
      </c>
    </row>
    <row r="11" spans="1:15" ht="45" customHeight="1" x14ac:dyDescent="0.25">
      <c r="A11" s="4">
        <v>7446328</v>
      </c>
      <c r="B11" s="16" t="s">
        <v>24</v>
      </c>
      <c r="C11" s="4">
        <v>25156349</v>
      </c>
      <c r="D11" s="3" t="s">
        <v>25</v>
      </c>
      <c r="E11" s="3" t="s">
        <v>24</v>
      </c>
      <c r="F11" s="12" t="s">
        <v>11</v>
      </c>
      <c r="G11" s="15">
        <v>0</v>
      </c>
      <c r="H11" s="14">
        <f>VLOOKUP(A:A,[1]List1!$A:$S,8,FALSE)</f>
        <v>544589.4</v>
      </c>
      <c r="I11" s="14">
        <f>VLOOKUP(A:A,[1]List1!$A:$S,11,FALSE)</f>
        <v>0</v>
      </c>
      <c r="J11" s="14">
        <v>1540000</v>
      </c>
      <c r="K11" s="5">
        <v>0</v>
      </c>
      <c r="L11" s="26"/>
      <c r="M11" s="27" t="s">
        <v>564</v>
      </c>
      <c r="N11" s="26">
        <f>VLOOKUP(A:A,[2]List1!$A:$S,16,FALSE)</f>
        <v>0</v>
      </c>
      <c r="O11" s="26">
        <f t="shared" si="0"/>
        <v>0</v>
      </c>
    </row>
    <row r="12" spans="1:15" ht="45" customHeight="1" x14ac:dyDescent="0.25">
      <c r="A12" s="4">
        <v>4776459</v>
      </c>
      <c r="B12" s="16" t="s">
        <v>26</v>
      </c>
      <c r="C12" s="4">
        <v>29029651</v>
      </c>
      <c r="D12" s="3" t="s">
        <v>9</v>
      </c>
      <c r="E12" s="3" t="s">
        <v>27</v>
      </c>
      <c r="F12" s="12" t="s">
        <v>11</v>
      </c>
      <c r="G12" s="15">
        <v>0</v>
      </c>
      <c r="H12" s="14">
        <f>VLOOKUP(A:A,[1]List1!$A:$S,8,FALSE)</f>
        <v>520911.6</v>
      </c>
      <c r="I12" s="14">
        <f>VLOOKUP(A:A,[1]List1!$A:$S,11,FALSE)</f>
        <v>0</v>
      </c>
      <c r="J12" s="14">
        <v>3593885</v>
      </c>
      <c r="K12" s="5">
        <v>0</v>
      </c>
      <c r="L12" s="26"/>
      <c r="M12" s="27" t="s">
        <v>564</v>
      </c>
      <c r="N12" s="26">
        <f>VLOOKUP(A:A,[2]List1!$A:$S,16,FALSE)</f>
        <v>0</v>
      </c>
      <c r="O12" s="26">
        <f t="shared" si="0"/>
        <v>0</v>
      </c>
    </row>
    <row r="13" spans="1:15" ht="45" customHeight="1" x14ac:dyDescent="0.25">
      <c r="A13" s="4">
        <v>8941598</v>
      </c>
      <c r="B13" s="16" t="s">
        <v>28</v>
      </c>
      <c r="C13" s="4">
        <v>28446003</v>
      </c>
      <c r="D13" s="3" t="s">
        <v>9</v>
      </c>
      <c r="E13" s="3" t="s">
        <v>28</v>
      </c>
      <c r="F13" s="12" t="s">
        <v>11</v>
      </c>
      <c r="G13" s="15">
        <v>0</v>
      </c>
      <c r="H13" s="14">
        <f>VLOOKUP(A:A,[1]List1!$A:$S,8,FALSE)</f>
        <v>544589.4</v>
      </c>
      <c r="I13" s="14">
        <f>VLOOKUP(A:A,[1]List1!$A:$S,11,FALSE)</f>
        <v>0</v>
      </c>
      <c r="J13" s="14">
        <v>1830300</v>
      </c>
      <c r="K13" s="5">
        <v>0</v>
      </c>
      <c r="L13" s="26"/>
      <c r="M13" s="27" t="s">
        <v>564</v>
      </c>
      <c r="N13" s="26">
        <f>VLOOKUP(A:A,[2]List1!$A:$S,16,FALSE)</f>
        <v>0</v>
      </c>
      <c r="O13" s="26">
        <f t="shared" si="0"/>
        <v>0</v>
      </c>
    </row>
    <row r="14" spans="1:15" ht="30" customHeight="1" x14ac:dyDescent="0.25">
      <c r="A14" s="4">
        <v>3617065</v>
      </c>
      <c r="B14" s="16" t="s">
        <v>29</v>
      </c>
      <c r="C14" s="4">
        <v>60457252</v>
      </c>
      <c r="D14" s="3" t="s">
        <v>15</v>
      </c>
      <c r="E14" s="3" t="s">
        <v>30</v>
      </c>
      <c r="F14" s="12" t="s">
        <v>17</v>
      </c>
      <c r="G14" s="15">
        <v>2.4</v>
      </c>
      <c r="H14" s="14">
        <f>VLOOKUP(A:A,[1]List1!$A:$S,8,FALSE)</f>
        <v>522690</v>
      </c>
      <c r="I14" s="14">
        <f>VLOOKUP(A:A,[1]List1!$A:$S,11,FALSE)</f>
        <v>1254456</v>
      </c>
      <c r="J14" s="14">
        <v>466000</v>
      </c>
      <c r="K14" s="5">
        <v>466000</v>
      </c>
      <c r="L14" s="26"/>
      <c r="M14" s="6"/>
      <c r="N14" s="26">
        <f>VLOOKUP(A:A,[2]List1!$A:$S,16,FALSE)</f>
        <v>0</v>
      </c>
      <c r="O14" s="26">
        <f t="shared" si="0"/>
        <v>466000</v>
      </c>
    </row>
    <row r="15" spans="1:15" ht="30" customHeight="1" x14ac:dyDescent="0.25">
      <c r="A15" s="4">
        <v>1457478</v>
      </c>
      <c r="B15" s="16" t="s">
        <v>31</v>
      </c>
      <c r="C15" s="4">
        <v>43873499</v>
      </c>
      <c r="D15" s="3" t="s">
        <v>21</v>
      </c>
      <c r="E15" s="3" t="s">
        <v>32</v>
      </c>
      <c r="F15" s="12" t="s">
        <v>17</v>
      </c>
      <c r="G15" s="15">
        <v>2.8</v>
      </c>
      <c r="H15" s="14">
        <f>VLOOKUP(A:A,[1]List1!$A:$S,8,FALSE)</f>
        <v>478686</v>
      </c>
      <c r="I15" s="14">
        <f>VLOOKUP(A:A,[1]List1!$A:$S,11,FALSE)</f>
        <v>1392858</v>
      </c>
      <c r="J15" s="14">
        <v>828000</v>
      </c>
      <c r="K15" s="5">
        <v>736000</v>
      </c>
      <c r="L15" s="26"/>
      <c r="M15" s="6"/>
      <c r="N15" s="26">
        <f>VLOOKUP(A:A,[2]List1!$A:$S,16,FALSE)</f>
        <v>92000</v>
      </c>
      <c r="O15" s="26">
        <f t="shared" si="0"/>
        <v>828000</v>
      </c>
    </row>
    <row r="16" spans="1:15" ht="30" customHeight="1" x14ac:dyDescent="0.25">
      <c r="A16" s="4">
        <v>1500866</v>
      </c>
      <c r="B16" s="16" t="s">
        <v>31</v>
      </c>
      <c r="C16" s="4">
        <v>43873499</v>
      </c>
      <c r="D16" s="3" t="s">
        <v>18</v>
      </c>
      <c r="E16" s="3" t="s">
        <v>33</v>
      </c>
      <c r="F16" s="12" t="s">
        <v>11</v>
      </c>
      <c r="G16" s="15">
        <v>40</v>
      </c>
      <c r="H16" s="14">
        <f>VLOOKUP(A:A,[1]List1!$A:$S,8,FALSE)</f>
        <v>149454</v>
      </c>
      <c r="I16" s="14">
        <f>VLOOKUP(A:A,[1]List1!$A:$S,11,FALSE)</f>
        <v>5978160</v>
      </c>
      <c r="J16" s="14">
        <v>3848000</v>
      </c>
      <c r="K16" s="5">
        <v>0</v>
      </c>
      <c r="L16" s="26"/>
      <c r="M16" s="27" t="s">
        <v>563</v>
      </c>
      <c r="N16" s="26">
        <f>VLOOKUP(A:A,[2]List1!$A:$S,16,FALSE)</f>
        <v>0</v>
      </c>
      <c r="O16" s="26">
        <f t="shared" si="0"/>
        <v>0</v>
      </c>
    </row>
    <row r="17" spans="1:15" ht="30" customHeight="1" x14ac:dyDescent="0.25">
      <c r="A17" s="4">
        <v>1572865</v>
      </c>
      <c r="B17" s="16" t="s">
        <v>31</v>
      </c>
      <c r="C17" s="4">
        <v>43873499</v>
      </c>
      <c r="D17" s="3" t="s">
        <v>34</v>
      </c>
      <c r="E17" s="3" t="s">
        <v>35</v>
      </c>
      <c r="F17" s="12" t="s">
        <v>17</v>
      </c>
      <c r="G17" s="15">
        <v>4.8</v>
      </c>
      <c r="H17" s="14">
        <f>VLOOKUP(A:A,[1]List1!$A:$S,8,FALSE)</f>
        <v>475608</v>
      </c>
      <c r="I17" s="14">
        <f>VLOOKUP(A:A,[1]List1!$A:$S,11,FALSE)</f>
        <v>2107588.6420640671</v>
      </c>
      <c r="J17" s="14">
        <v>1294000</v>
      </c>
      <c r="K17" s="5">
        <v>1187000</v>
      </c>
      <c r="L17" s="26"/>
      <c r="M17" s="6"/>
      <c r="N17" s="26">
        <f>VLOOKUP(A:A,[2]List1!$A:$S,16,FALSE)</f>
        <v>107000</v>
      </c>
      <c r="O17" s="26">
        <f t="shared" si="0"/>
        <v>1294000</v>
      </c>
    </row>
    <row r="18" spans="1:15" ht="30" customHeight="1" x14ac:dyDescent="0.25">
      <c r="A18" s="4">
        <v>1980929</v>
      </c>
      <c r="B18" s="16" t="s">
        <v>31</v>
      </c>
      <c r="C18" s="4">
        <v>43873499</v>
      </c>
      <c r="D18" s="3" t="s">
        <v>36</v>
      </c>
      <c r="E18" s="3" t="s">
        <v>37</v>
      </c>
      <c r="F18" s="12" t="s">
        <v>11</v>
      </c>
      <c r="G18" s="15">
        <v>14</v>
      </c>
      <c r="H18" s="14">
        <f>VLOOKUP(A:A,[1]List1!$A:$S,8,FALSE)</f>
        <v>390290.4</v>
      </c>
      <c r="I18" s="14">
        <f>VLOOKUP(A:A,[1]List1!$A:$S,11,FALSE)</f>
        <v>5464065.6000000006</v>
      </c>
      <c r="J18" s="14">
        <v>3395000</v>
      </c>
      <c r="K18" s="5">
        <v>3115000</v>
      </c>
      <c r="L18" s="26"/>
      <c r="M18" s="6"/>
      <c r="N18" s="26">
        <f>VLOOKUP(A:A,[2]List1!$A:$S,16,FALSE)</f>
        <v>280000</v>
      </c>
      <c r="O18" s="26">
        <f t="shared" si="0"/>
        <v>3395000</v>
      </c>
    </row>
    <row r="19" spans="1:15" ht="30" customHeight="1" x14ac:dyDescent="0.25">
      <c r="A19" s="4">
        <v>3615489</v>
      </c>
      <c r="B19" s="16" t="s">
        <v>31</v>
      </c>
      <c r="C19" s="4">
        <v>43873499</v>
      </c>
      <c r="D19" s="3" t="s">
        <v>15</v>
      </c>
      <c r="E19" s="3" t="s">
        <v>38</v>
      </c>
      <c r="F19" s="12" t="s">
        <v>17</v>
      </c>
      <c r="G19" s="15">
        <v>1.4</v>
      </c>
      <c r="H19" s="14">
        <f>VLOOKUP(A:A,[1]List1!$A:$S,8,FALSE)</f>
        <v>522690</v>
      </c>
      <c r="I19" s="14">
        <f>VLOOKUP(A:A,[1]List1!$A:$S,11,FALSE)</f>
        <v>731766</v>
      </c>
      <c r="J19" s="14">
        <v>486000</v>
      </c>
      <c r="K19" s="5">
        <v>417000</v>
      </c>
      <c r="L19" s="26"/>
      <c r="M19" s="6"/>
      <c r="N19" s="26">
        <f>VLOOKUP(A:A,[2]List1!$A:$S,16,FALSE)</f>
        <v>69000</v>
      </c>
      <c r="O19" s="26">
        <f t="shared" si="0"/>
        <v>486000</v>
      </c>
    </row>
    <row r="20" spans="1:15" ht="30" customHeight="1" x14ac:dyDescent="0.25">
      <c r="A20" s="4">
        <v>3700404</v>
      </c>
      <c r="B20" s="16" t="s">
        <v>31</v>
      </c>
      <c r="C20" s="4">
        <v>43873499</v>
      </c>
      <c r="D20" s="3" t="s">
        <v>39</v>
      </c>
      <c r="E20" s="3" t="s">
        <v>40</v>
      </c>
      <c r="F20" s="12" t="s">
        <v>11</v>
      </c>
      <c r="G20" s="15">
        <v>42</v>
      </c>
      <c r="H20" s="14">
        <f>VLOOKUP(A:A,[1]List1!$A:$S,8,FALSE)</f>
        <v>86070</v>
      </c>
      <c r="I20" s="14">
        <f>VLOOKUP(A:A,[1]List1!$A:$S,11,FALSE)</f>
        <v>3614940</v>
      </c>
      <c r="J20" s="14">
        <v>2181000</v>
      </c>
      <c r="K20" s="5">
        <v>2061000</v>
      </c>
      <c r="L20" s="26"/>
      <c r="M20" s="6"/>
      <c r="N20" s="26">
        <f>VLOOKUP(A:A,[2]List1!$A:$S,16,FALSE)</f>
        <v>120000</v>
      </c>
      <c r="O20" s="26">
        <f t="shared" si="0"/>
        <v>2181000</v>
      </c>
    </row>
    <row r="21" spans="1:15" ht="30" customHeight="1" x14ac:dyDescent="0.25">
      <c r="A21" s="4">
        <v>5110566</v>
      </c>
      <c r="B21" s="16" t="s">
        <v>31</v>
      </c>
      <c r="C21" s="4">
        <v>43873499</v>
      </c>
      <c r="D21" s="3" t="s">
        <v>9</v>
      </c>
      <c r="E21" s="3" t="s">
        <v>41</v>
      </c>
      <c r="F21" s="12" t="s">
        <v>11</v>
      </c>
      <c r="G21" s="15">
        <v>8</v>
      </c>
      <c r="H21" s="14">
        <f>VLOOKUP(A:A,[1]List1!$A:$S,8,FALSE)</f>
        <v>544589.4</v>
      </c>
      <c r="I21" s="14">
        <f>VLOOKUP(A:A,[1]List1!$A:$S,11,FALSE)</f>
        <v>2856715.2</v>
      </c>
      <c r="J21" s="14">
        <v>1400000</v>
      </c>
      <c r="K21" s="5">
        <v>1400000</v>
      </c>
      <c r="L21" s="26"/>
      <c r="M21" s="6"/>
      <c r="N21" s="26">
        <f>VLOOKUP(A:A,[2]List1!$A:$S,16,FALSE)</f>
        <v>0</v>
      </c>
      <c r="O21" s="26">
        <f t="shared" si="0"/>
        <v>1400000</v>
      </c>
    </row>
    <row r="22" spans="1:15" ht="30" customHeight="1" x14ac:dyDescent="0.25">
      <c r="A22" s="4">
        <v>5192117</v>
      </c>
      <c r="B22" s="16" t="s">
        <v>31</v>
      </c>
      <c r="C22" s="4">
        <v>43873499</v>
      </c>
      <c r="D22" s="3" t="s">
        <v>18</v>
      </c>
      <c r="E22" s="3" t="s">
        <v>42</v>
      </c>
      <c r="F22" s="12" t="s">
        <v>11</v>
      </c>
      <c r="G22" s="15">
        <v>34</v>
      </c>
      <c r="H22" s="14">
        <f>VLOOKUP(A:A,[1]List1!$A:$S,8,FALSE)</f>
        <v>107616</v>
      </c>
      <c r="I22" s="14">
        <f>VLOOKUP(A:A,[1]List1!$A:$S,11,FALSE)</f>
        <v>3658944</v>
      </c>
      <c r="J22" s="14">
        <v>1827000</v>
      </c>
      <c r="K22" s="5">
        <v>0</v>
      </c>
      <c r="L22" s="26"/>
      <c r="M22" s="27" t="s">
        <v>563</v>
      </c>
      <c r="N22" s="26">
        <f>VLOOKUP(A:A,[2]List1!$A:$S,16,FALSE)</f>
        <v>0</v>
      </c>
      <c r="O22" s="26">
        <f t="shared" si="0"/>
        <v>0</v>
      </c>
    </row>
    <row r="23" spans="1:15" ht="30" customHeight="1" x14ac:dyDescent="0.25">
      <c r="A23" s="4">
        <v>6484125</v>
      </c>
      <c r="B23" s="16" t="s">
        <v>31</v>
      </c>
      <c r="C23" s="4">
        <v>43873499</v>
      </c>
      <c r="D23" s="3" t="s">
        <v>43</v>
      </c>
      <c r="E23" s="3" t="s">
        <v>44</v>
      </c>
      <c r="F23" s="12" t="s">
        <v>17</v>
      </c>
      <c r="G23" s="15">
        <v>2.2000000000000002</v>
      </c>
      <c r="H23" s="14">
        <f>VLOOKUP(A:A,[1]List1!$A:$S,8,FALSE)</f>
        <v>519612</v>
      </c>
      <c r="I23" s="14">
        <f>VLOOKUP(A:A,[1]List1!$A:$S,11,FALSE)</f>
        <v>1143146.4000000001</v>
      </c>
      <c r="J23" s="14">
        <v>791000</v>
      </c>
      <c r="K23" s="5">
        <v>619000</v>
      </c>
      <c r="L23" s="26"/>
      <c r="M23" s="6"/>
      <c r="N23" s="26">
        <f>VLOOKUP(A:A,[2]List1!$A:$S,16,FALSE)</f>
        <v>172000</v>
      </c>
      <c r="O23" s="26">
        <f t="shared" si="0"/>
        <v>791000</v>
      </c>
    </row>
    <row r="24" spans="1:15" ht="30" customHeight="1" x14ac:dyDescent="0.25">
      <c r="A24" s="4">
        <v>6879970</v>
      </c>
      <c r="B24" s="16" t="s">
        <v>31</v>
      </c>
      <c r="C24" s="4">
        <v>43873499</v>
      </c>
      <c r="D24" s="3" t="s">
        <v>45</v>
      </c>
      <c r="E24" s="3" t="s">
        <v>46</v>
      </c>
      <c r="F24" s="12" t="s">
        <v>17</v>
      </c>
      <c r="G24" s="15">
        <v>7.78</v>
      </c>
      <c r="H24" s="14">
        <f>VLOOKUP(A:A,[1]List1!$A:$S,8,FALSE)</f>
        <v>494988</v>
      </c>
      <c r="I24" s="14">
        <f>VLOOKUP(A:A,[1]List1!$A:$S,11,FALSE)</f>
        <v>3851006.64</v>
      </c>
      <c r="J24" s="14">
        <v>1998000</v>
      </c>
      <c r="K24" s="5">
        <v>0</v>
      </c>
      <c r="L24" s="26"/>
      <c r="M24" s="27" t="s">
        <v>563</v>
      </c>
      <c r="N24" s="26">
        <f>VLOOKUP(A:A,[2]List1!$A:$S,16,FALSE)</f>
        <v>0</v>
      </c>
      <c r="O24" s="26">
        <f t="shared" si="0"/>
        <v>0</v>
      </c>
    </row>
    <row r="25" spans="1:15" ht="30" customHeight="1" x14ac:dyDescent="0.25">
      <c r="A25" s="4">
        <v>7026827</v>
      </c>
      <c r="B25" s="16" t="s">
        <v>31</v>
      </c>
      <c r="C25" s="4">
        <v>43873499</v>
      </c>
      <c r="D25" s="3" t="s">
        <v>15</v>
      </c>
      <c r="E25" s="3" t="s">
        <v>47</v>
      </c>
      <c r="F25" s="12" t="s">
        <v>17</v>
      </c>
      <c r="G25" s="15">
        <v>3</v>
      </c>
      <c r="H25" s="14">
        <f>VLOOKUP(A:A,[1]List1!$A:$S,8,FALSE)</f>
        <v>522690</v>
      </c>
      <c r="I25" s="14">
        <f>VLOOKUP(A:A,[1]List1!$A:$S,11,FALSE)</f>
        <v>1568070</v>
      </c>
      <c r="J25" s="14">
        <v>840000</v>
      </c>
      <c r="K25" s="5">
        <v>840000</v>
      </c>
      <c r="L25" s="26"/>
      <c r="M25" s="6"/>
      <c r="N25" s="26">
        <f>VLOOKUP(A:A,[2]List1!$A:$S,16,FALSE)</f>
        <v>0</v>
      </c>
      <c r="O25" s="26">
        <f t="shared" si="0"/>
        <v>840000</v>
      </c>
    </row>
    <row r="26" spans="1:15" ht="30" customHeight="1" x14ac:dyDescent="0.25">
      <c r="A26" s="4">
        <v>8140618</v>
      </c>
      <c r="B26" s="16" t="s">
        <v>31</v>
      </c>
      <c r="C26" s="4">
        <v>43873499</v>
      </c>
      <c r="D26" s="3" t="s">
        <v>5</v>
      </c>
      <c r="E26" s="3" t="s">
        <v>48</v>
      </c>
      <c r="F26" s="12" t="s">
        <v>7</v>
      </c>
      <c r="G26" s="15">
        <v>1215</v>
      </c>
      <c r="H26" s="14">
        <f>VLOOKUP(A:A,[1]List1!$A:$S,8,FALSE)</f>
        <v>399</v>
      </c>
      <c r="I26" s="14">
        <f>VLOOKUP(A:A,[1]List1!$A:$S,11,FALSE)</f>
        <v>375435</v>
      </c>
      <c r="J26" s="14">
        <v>750000</v>
      </c>
      <c r="K26" s="5">
        <v>205000</v>
      </c>
      <c r="L26" s="26"/>
      <c r="M26" s="6"/>
      <c r="N26" s="26">
        <f>VLOOKUP(A:A,[2]List1!$A:$S,16,FALSE)</f>
        <v>60000</v>
      </c>
      <c r="O26" s="26">
        <f t="shared" si="0"/>
        <v>265000</v>
      </c>
    </row>
    <row r="27" spans="1:15" ht="30" customHeight="1" x14ac:dyDescent="0.25">
      <c r="A27" s="4">
        <v>8168193</v>
      </c>
      <c r="B27" s="16" t="s">
        <v>31</v>
      </c>
      <c r="C27" s="4">
        <v>43873499</v>
      </c>
      <c r="D27" s="3" t="s">
        <v>49</v>
      </c>
      <c r="E27" s="3" t="s">
        <v>50</v>
      </c>
      <c r="F27" s="12" t="s">
        <v>11</v>
      </c>
      <c r="G27" s="15">
        <v>15</v>
      </c>
      <c r="H27" s="14">
        <f>VLOOKUP(A:A,[1]List1!$A:$S,8,FALSE)</f>
        <v>421002</v>
      </c>
      <c r="I27" s="14">
        <f>VLOOKUP(A:A,[1]List1!$A:$S,11,FALSE)</f>
        <v>3543030</v>
      </c>
      <c r="J27" s="14">
        <v>1548000</v>
      </c>
      <c r="K27" s="5">
        <v>1548000</v>
      </c>
      <c r="L27" s="26"/>
      <c r="M27" s="6"/>
      <c r="N27" s="26">
        <f>VLOOKUP(A:A,[2]List1!$A:$S,16,FALSE)</f>
        <v>0</v>
      </c>
      <c r="O27" s="26">
        <f t="shared" si="0"/>
        <v>1548000</v>
      </c>
    </row>
    <row r="28" spans="1:15" ht="30" customHeight="1" x14ac:dyDescent="0.25">
      <c r="A28" s="4">
        <v>2134037</v>
      </c>
      <c r="B28" s="16" t="s">
        <v>51</v>
      </c>
      <c r="C28" s="4">
        <v>40613411</v>
      </c>
      <c r="D28" s="3" t="s">
        <v>45</v>
      </c>
      <c r="E28" s="3" t="s">
        <v>52</v>
      </c>
      <c r="F28" s="12" t="s">
        <v>17</v>
      </c>
      <c r="G28" s="15">
        <v>8.3000000000000007</v>
      </c>
      <c r="H28" s="14">
        <f>VLOOKUP(A:A,[1]List1!$A:$S,8,FALSE)</f>
        <v>618735</v>
      </c>
      <c r="I28" s="14">
        <f>VLOOKUP(A:A,[1]List1!$A:$S,11,FALSE)</f>
        <v>5135500.5</v>
      </c>
      <c r="J28" s="14">
        <v>3782198</v>
      </c>
      <c r="K28" s="5">
        <v>0</v>
      </c>
      <c r="L28" s="26"/>
      <c r="M28" s="27" t="s">
        <v>563</v>
      </c>
      <c r="N28" s="26">
        <f>VLOOKUP(A:A,[2]List1!$A:$S,16,FALSE)</f>
        <v>0</v>
      </c>
      <c r="O28" s="26">
        <f t="shared" si="0"/>
        <v>0</v>
      </c>
    </row>
    <row r="29" spans="1:15" ht="30" customHeight="1" x14ac:dyDescent="0.25">
      <c r="A29" s="4">
        <v>3534205</v>
      </c>
      <c r="B29" s="16" t="s">
        <v>51</v>
      </c>
      <c r="C29" s="4">
        <v>40613411</v>
      </c>
      <c r="D29" s="3" t="s">
        <v>39</v>
      </c>
      <c r="E29" s="3" t="s">
        <v>53</v>
      </c>
      <c r="F29" s="12" t="s">
        <v>11</v>
      </c>
      <c r="G29" s="15">
        <v>56</v>
      </c>
      <c r="H29" s="14">
        <f>VLOOKUP(A:A,[1]List1!$A:$S,8,FALSE)</f>
        <v>86070</v>
      </c>
      <c r="I29" s="14">
        <f>VLOOKUP(A:A,[1]List1!$A:$S,11,FALSE)</f>
        <v>4819920</v>
      </c>
      <c r="J29" s="14">
        <v>2864527</v>
      </c>
      <c r="K29" s="5">
        <v>2748000</v>
      </c>
      <c r="L29" s="26"/>
      <c r="M29" s="6"/>
      <c r="N29" s="26">
        <f>VLOOKUP(A:A,[2]List1!$A:$S,16,FALSE)</f>
        <v>116000</v>
      </c>
      <c r="O29" s="26">
        <f t="shared" si="0"/>
        <v>2864000</v>
      </c>
    </row>
    <row r="30" spans="1:15" ht="30" customHeight="1" x14ac:dyDescent="0.25">
      <c r="A30" s="4">
        <v>4165916</v>
      </c>
      <c r="B30" s="16" t="s">
        <v>51</v>
      </c>
      <c r="C30" s="4">
        <v>40613411</v>
      </c>
      <c r="D30" s="3" t="s">
        <v>18</v>
      </c>
      <c r="E30" s="3" t="s">
        <v>54</v>
      </c>
      <c r="F30" s="12" t="s">
        <v>11</v>
      </c>
      <c r="G30" s="15">
        <v>108</v>
      </c>
      <c r="H30" s="14">
        <f>VLOOKUP(A:A,[1]List1!$A:$S,8,FALSE)</f>
        <v>107616</v>
      </c>
      <c r="I30" s="14">
        <f>VLOOKUP(A:A,[1]List1!$A:$S,11,FALSE)</f>
        <v>11622528</v>
      </c>
      <c r="J30" s="14">
        <v>6998745</v>
      </c>
      <c r="K30" s="5">
        <v>0</v>
      </c>
      <c r="L30" s="26"/>
      <c r="M30" s="27" t="s">
        <v>563</v>
      </c>
      <c r="N30" s="26">
        <f>VLOOKUP(A:A,[2]List1!$A:$S,16,FALSE)</f>
        <v>0</v>
      </c>
      <c r="O30" s="26">
        <f t="shared" si="0"/>
        <v>0</v>
      </c>
    </row>
    <row r="31" spans="1:15" ht="30" customHeight="1" x14ac:dyDescent="0.25">
      <c r="A31" s="4">
        <v>7966860</v>
      </c>
      <c r="B31" s="16" t="s">
        <v>51</v>
      </c>
      <c r="C31" s="4">
        <v>40613411</v>
      </c>
      <c r="D31" s="3" t="s">
        <v>36</v>
      </c>
      <c r="E31" s="3" t="s">
        <v>55</v>
      </c>
      <c r="F31" s="12" t="s">
        <v>17</v>
      </c>
      <c r="G31" s="15">
        <v>3.35</v>
      </c>
      <c r="H31" s="14">
        <f>VLOOKUP(A:A,[1]List1!$A:$S,8,FALSE)</f>
        <v>521550</v>
      </c>
      <c r="I31" s="14">
        <f>VLOOKUP(A:A,[1]List1!$A:$S,11,FALSE)</f>
        <v>1747192.5</v>
      </c>
      <c r="J31" s="14">
        <v>1031685</v>
      </c>
      <c r="K31" s="5">
        <v>996000</v>
      </c>
      <c r="L31" s="26"/>
      <c r="M31" s="6"/>
      <c r="N31" s="26">
        <f>VLOOKUP(A:A,[2]List1!$A:$S,16,FALSE)</f>
        <v>35000</v>
      </c>
      <c r="O31" s="26">
        <f t="shared" si="0"/>
        <v>1031000</v>
      </c>
    </row>
    <row r="32" spans="1:15" ht="30" customHeight="1" x14ac:dyDescent="0.25">
      <c r="A32" s="4">
        <v>9767396</v>
      </c>
      <c r="B32" s="16" t="s">
        <v>51</v>
      </c>
      <c r="C32" s="4">
        <v>40613411</v>
      </c>
      <c r="D32" s="3" t="s">
        <v>43</v>
      </c>
      <c r="E32" s="3" t="s">
        <v>56</v>
      </c>
      <c r="F32" s="12" t="s">
        <v>17</v>
      </c>
      <c r="G32" s="15">
        <v>10.199999999999999</v>
      </c>
      <c r="H32" s="14">
        <f>VLOOKUP(A:A,[1]List1!$A:$S,8,FALSE)</f>
        <v>519612</v>
      </c>
      <c r="I32" s="14">
        <f>VLOOKUP(A:A,[1]List1!$A:$S,11,FALSE)</f>
        <v>5300042.3999999994</v>
      </c>
      <c r="J32" s="14">
        <v>2495499</v>
      </c>
      <c r="K32" s="5">
        <v>2495000</v>
      </c>
      <c r="L32" s="26"/>
      <c r="M32" s="6"/>
      <c r="N32" s="26">
        <f>VLOOKUP(A:A,[2]List1!$A:$S,16,FALSE)</f>
        <v>0</v>
      </c>
      <c r="O32" s="26">
        <f t="shared" si="0"/>
        <v>2495000</v>
      </c>
    </row>
    <row r="33" spans="1:15" ht="30" customHeight="1" x14ac:dyDescent="0.25">
      <c r="A33" s="4">
        <v>8483647</v>
      </c>
      <c r="B33" s="16" t="s">
        <v>57</v>
      </c>
      <c r="C33" s="4">
        <v>63830540</v>
      </c>
      <c r="D33" s="3" t="s">
        <v>5</v>
      </c>
      <c r="E33" s="3" t="s">
        <v>5</v>
      </c>
      <c r="F33" s="12" t="s">
        <v>7</v>
      </c>
      <c r="G33" s="15">
        <v>35000</v>
      </c>
      <c r="H33" s="14">
        <f>VLOOKUP(A:A,[1]List1!$A:$S,8,FALSE)</f>
        <v>399</v>
      </c>
      <c r="I33" s="14">
        <f>VLOOKUP(A:A,[1]List1!$A:$S,11,FALSE)</f>
        <v>10815000</v>
      </c>
      <c r="J33" s="14">
        <v>3200000</v>
      </c>
      <c r="K33" s="5">
        <v>3200000</v>
      </c>
      <c r="L33" s="26"/>
      <c r="M33" s="6"/>
      <c r="N33" s="26">
        <f>VLOOKUP(A:A,[2]List1!$A:$S,16,FALSE)</f>
        <v>0</v>
      </c>
      <c r="O33" s="26">
        <f t="shared" si="0"/>
        <v>3200000</v>
      </c>
    </row>
    <row r="34" spans="1:15" ht="30" customHeight="1" x14ac:dyDescent="0.25">
      <c r="A34" s="4">
        <v>8759757</v>
      </c>
      <c r="B34" s="16" t="s">
        <v>57</v>
      </c>
      <c r="C34" s="4">
        <v>63830540</v>
      </c>
      <c r="D34" s="3" t="s">
        <v>36</v>
      </c>
      <c r="E34" s="3" t="s">
        <v>58</v>
      </c>
      <c r="F34" s="12" t="s">
        <v>17</v>
      </c>
      <c r="G34" s="15">
        <v>8.1999999999999993</v>
      </c>
      <c r="H34" s="14">
        <f>VLOOKUP(A:A,[1]List1!$A:$S,8,FALSE)</f>
        <v>521550</v>
      </c>
      <c r="I34" s="14">
        <f>VLOOKUP(A:A,[1]List1!$A:$S,11,FALSE)</f>
        <v>4276710</v>
      </c>
      <c r="J34" s="14">
        <v>2100000</v>
      </c>
      <c r="K34" s="5">
        <v>2100000</v>
      </c>
      <c r="L34" s="26"/>
      <c r="M34" s="6"/>
      <c r="N34" s="26">
        <f>VLOOKUP(A:A,[2]List1!$A:$S,16,FALSE)</f>
        <v>0</v>
      </c>
      <c r="O34" s="26">
        <f t="shared" si="0"/>
        <v>2100000</v>
      </c>
    </row>
    <row r="35" spans="1:15" ht="30" customHeight="1" x14ac:dyDescent="0.25">
      <c r="A35" s="4">
        <v>2701185</v>
      </c>
      <c r="B35" s="16" t="s">
        <v>59</v>
      </c>
      <c r="C35" s="4">
        <v>67360670</v>
      </c>
      <c r="D35" s="3" t="s">
        <v>36</v>
      </c>
      <c r="E35" s="3" t="s">
        <v>60</v>
      </c>
      <c r="F35" s="12" t="s">
        <v>17</v>
      </c>
      <c r="G35" s="15">
        <v>1.87</v>
      </c>
      <c r="H35" s="14">
        <f>VLOOKUP(A:A,[1]List1!$A:$S,8,FALSE)</f>
        <v>521550</v>
      </c>
      <c r="I35" s="14">
        <f>VLOOKUP(A:A,[1]List1!$A:$S,11,FALSE)</f>
        <v>975298.5</v>
      </c>
      <c r="J35" s="14">
        <v>988361</v>
      </c>
      <c r="K35" s="5">
        <v>528000</v>
      </c>
      <c r="L35" s="26"/>
      <c r="M35" s="6"/>
      <c r="N35" s="26">
        <f>VLOOKUP(A:A,[2]List1!$A:$S,16,FALSE)</f>
        <v>114000</v>
      </c>
      <c r="O35" s="26">
        <f t="shared" si="0"/>
        <v>642000</v>
      </c>
    </row>
    <row r="36" spans="1:15" ht="30" customHeight="1" x14ac:dyDescent="0.25">
      <c r="A36" s="4">
        <v>4882420</v>
      </c>
      <c r="B36" s="16" t="s">
        <v>59</v>
      </c>
      <c r="C36" s="4">
        <v>67360670</v>
      </c>
      <c r="D36" s="3" t="s">
        <v>36</v>
      </c>
      <c r="E36" s="3" t="s">
        <v>61</v>
      </c>
      <c r="F36" s="12" t="s">
        <v>17</v>
      </c>
      <c r="G36" s="15">
        <v>1.0620000000000001</v>
      </c>
      <c r="H36" s="14">
        <f>VLOOKUP(A:A,[1]List1!$A:$S,8,FALSE)</f>
        <v>521550</v>
      </c>
      <c r="I36" s="14">
        <f>VLOOKUP(A:A,[1]List1!$A:$S,11,FALSE)</f>
        <v>678015</v>
      </c>
      <c r="J36" s="14">
        <v>605900</v>
      </c>
      <c r="K36" s="5">
        <v>300000</v>
      </c>
      <c r="L36" s="26"/>
      <c r="M36" s="6"/>
      <c r="N36" s="26">
        <f>VLOOKUP(A:A,[2]List1!$A:$S,16,FALSE)</f>
        <v>183000</v>
      </c>
      <c r="O36" s="26">
        <f t="shared" si="0"/>
        <v>483000</v>
      </c>
    </row>
    <row r="37" spans="1:15" ht="30" customHeight="1" x14ac:dyDescent="0.25">
      <c r="A37" s="4">
        <v>5177448</v>
      </c>
      <c r="B37" s="16" t="s">
        <v>59</v>
      </c>
      <c r="C37" s="4">
        <v>67360670</v>
      </c>
      <c r="D37" s="3" t="s">
        <v>36</v>
      </c>
      <c r="E37" s="3" t="s">
        <v>62</v>
      </c>
      <c r="F37" s="12" t="s">
        <v>11</v>
      </c>
      <c r="G37" s="15">
        <v>13</v>
      </c>
      <c r="H37" s="14">
        <f>VLOOKUP(A:A,[1]List1!$A:$S,8,FALSE)</f>
        <v>374028.3</v>
      </c>
      <c r="I37" s="14">
        <f>VLOOKUP(A:A,[1]List1!$A:$S,11,FALSE)</f>
        <v>5610424.5</v>
      </c>
      <c r="J37" s="14">
        <v>2115455</v>
      </c>
      <c r="K37" s="5">
        <v>2115000</v>
      </c>
      <c r="L37" s="26"/>
      <c r="M37" s="6"/>
      <c r="N37" s="26">
        <f>VLOOKUP(A:A,[2]List1!$A:$S,16,FALSE)</f>
        <v>0</v>
      </c>
      <c r="O37" s="26">
        <f t="shared" si="0"/>
        <v>2115000</v>
      </c>
    </row>
    <row r="38" spans="1:15" ht="30" customHeight="1" x14ac:dyDescent="0.25">
      <c r="A38" s="4">
        <v>6288606</v>
      </c>
      <c r="B38" s="16" t="s">
        <v>63</v>
      </c>
      <c r="C38" s="4">
        <v>47607483</v>
      </c>
      <c r="D38" s="3" t="s">
        <v>15</v>
      </c>
      <c r="E38" s="3" t="s">
        <v>64</v>
      </c>
      <c r="F38" s="12" t="s">
        <v>17</v>
      </c>
      <c r="G38" s="15">
        <v>3.4</v>
      </c>
      <c r="H38" s="14">
        <f>VLOOKUP(A:A,[1]List1!$A:$S,8,FALSE)</f>
        <v>522690</v>
      </c>
      <c r="I38" s="14">
        <f>VLOOKUP(A:A,[1]List1!$A:$S,11,FALSE)</f>
        <v>1777146</v>
      </c>
      <c r="J38" s="14">
        <v>1837128</v>
      </c>
      <c r="K38" s="5">
        <v>911000</v>
      </c>
      <c r="L38" s="26"/>
      <c r="M38" s="6"/>
      <c r="N38" s="26">
        <f>VLOOKUP(A:A,[2]List1!$A:$S,16,FALSE)</f>
        <v>515000</v>
      </c>
      <c r="O38" s="26">
        <f t="shared" si="0"/>
        <v>1426000</v>
      </c>
    </row>
    <row r="39" spans="1:15" ht="30" customHeight="1" x14ac:dyDescent="0.25">
      <c r="A39" s="4">
        <v>4970864</v>
      </c>
      <c r="B39" s="16" t="s">
        <v>65</v>
      </c>
      <c r="C39" s="4">
        <v>25732587</v>
      </c>
      <c r="D39" s="3" t="s">
        <v>66</v>
      </c>
      <c r="E39" s="3" t="s">
        <v>67</v>
      </c>
      <c r="F39" s="12" t="s">
        <v>11</v>
      </c>
      <c r="G39" s="15">
        <v>57</v>
      </c>
      <c r="H39" s="14">
        <f>VLOOKUP(A:A,[1]List1!$A:$S,8,FALSE)</f>
        <v>342000</v>
      </c>
      <c r="I39" s="14">
        <f>VLOOKUP(A:A,[1]List1!$A:$S,11,FALSE)</f>
        <v>16758000</v>
      </c>
      <c r="J39" s="14">
        <v>5432000</v>
      </c>
      <c r="K39" s="5">
        <v>5432000</v>
      </c>
      <c r="L39" s="26"/>
      <c r="M39" s="6"/>
      <c r="N39" s="26">
        <f>VLOOKUP(A:A,[2]List1!$A:$S,16,FALSE)</f>
        <v>0</v>
      </c>
      <c r="O39" s="26">
        <f t="shared" si="0"/>
        <v>5432000</v>
      </c>
    </row>
    <row r="40" spans="1:15" ht="30" customHeight="1" x14ac:dyDescent="0.25">
      <c r="A40" s="4">
        <v>6417961</v>
      </c>
      <c r="B40" s="16" t="s">
        <v>65</v>
      </c>
      <c r="C40" s="4">
        <v>25732587</v>
      </c>
      <c r="D40" s="3" t="s">
        <v>68</v>
      </c>
      <c r="E40" s="3" t="s">
        <v>69</v>
      </c>
      <c r="F40" s="12" t="s">
        <v>17</v>
      </c>
      <c r="G40" s="15">
        <v>3.7</v>
      </c>
      <c r="H40" s="14">
        <f>VLOOKUP(A:A,[1]List1!$A:$S,8,FALSE)</f>
        <v>506616</v>
      </c>
      <c r="I40" s="14">
        <f>VLOOKUP(A:A,[1]List1!$A:$S,11,FALSE)</f>
        <v>1742336.3428571429</v>
      </c>
      <c r="J40" s="14">
        <v>1481454</v>
      </c>
      <c r="K40" s="5">
        <v>933000</v>
      </c>
      <c r="L40" s="26"/>
      <c r="M40" s="6"/>
      <c r="N40" s="26">
        <f>VLOOKUP(A:A,[2]List1!$A:$S,16,FALSE)</f>
        <v>488000</v>
      </c>
      <c r="O40" s="26">
        <f t="shared" si="0"/>
        <v>1421000</v>
      </c>
    </row>
    <row r="41" spans="1:15" ht="30" customHeight="1" x14ac:dyDescent="0.25">
      <c r="A41" s="4">
        <v>8396961</v>
      </c>
      <c r="B41" s="16" t="s">
        <v>65</v>
      </c>
      <c r="C41" s="4">
        <v>25732587</v>
      </c>
      <c r="D41" s="3" t="s">
        <v>36</v>
      </c>
      <c r="E41" s="3" t="s">
        <v>70</v>
      </c>
      <c r="F41" s="12" t="s">
        <v>17</v>
      </c>
      <c r="G41" s="15">
        <v>7.4</v>
      </c>
      <c r="H41" s="14">
        <f>VLOOKUP(A:A,[1]List1!$A:$S,8,FALSE)</f>
        <v>573705</v>
      </c>
      <c r="I41" s="14">
        <f>VLOOKUP(A:A,[1]List1!$A:$S,11,FALSE)</f>
        <v>4245417</v>
      </c>
      <c r="J41" s="14">
        <v>4089000</v>
      </c>
      <c r="K41" s="5">
        <v>2200000</v>
      </c>
      <c r="L41" s="26"/>
      <c r="M41" s="6"/>
      <c r="N41" s="26">
        <f>VLOOKUP(A:A,[2]List1!$A:$S,16,FALSE)</f>
        <v>1498000</v>
      </c>
      <c r="O41" s="26">
        <f t="shared" si="0"/>
        <v>3698000</v>
      </c>
    </row>
    <row r="42" spans="1:15" ht="30" customHeight="1" x14ac:dyDescent="0.25">
      <c r="A42" s="4">
        <v>1219689</v>
      </c>
      <c r="B42" s="16" t="s">
        <v>71</v>
      </c>
      <c r="C42" s="4">
        <v>27656535</v>
      </c>
      <c r="D42" s="3" t="s">
        <v>9</v>
      </c>
      <c r="E42" s="3" t="s">
        <v>72</v>
      </c>
      <c r="F42" s="12" t="s">
        <v>11</v>
      </c>
      <c r="G42" s="15">
        <v>25</v>
      </c>
      <c r="H42" s="14">
        <f>VLOOKUP(A:A,[1]List1!$A:$S,8,FALSE)</f>
        <v>473556</v>
      </c>
      <c r="I42" s="14">
        <f>VLOOKUP(A:A,[1]List1!$A:$S,11,FALSE)</f>
        <v>7506900</v>
      </c>
      <c r="J42" s="14">
        <v>2166000</v>
      </c>
      <c r="K42" s="5">
        <v>2166000</v>
      </c>
      <c r="L42" s="26"/>
      <c r="M42" s="6"/>
      <c r="N42" s="26">
        <f>VLOOKUP(A:A,[2]List1!$A:$S,16,FALSE)</f>
        <v>0</v>
      </c>
      <c r="O42" s="26">
        <f t="shared" si="0"/>
        <v>2166000</v>
      </c>
    </row>
    <row r="43" spans="1:15" ht="30" customHeight="1" x14ac:dyDescent="0.25">
      <c r="A43" s="4">
        <v>4668716</v>
      </c>
      <c r="B43" s="16" t="s">
        <v>71</v>
      </c>
      <c r="C43" s="4">
        <v>27656535</v>
      </c>
      <c r="D43" s="3" t="s">
        <v>49</v>
      </c>
      <c r="E43" s="3" t="s">
        <v>72</v>
      </c>
      <c r="F43" s="12" t="s">
        <v>11</v>
      </c>
      <c r="G43" s="15">
        <v>20</v>
      </c>
      <c r="H43" s="14">
        <f>VLOOKUP(A:A,[1]List1!$A:$S,8,FALSE)</f>
        <v>421002</v>
      </c>
      <c r="I43" s="14">
        <f>VLOOKUP(A:A,[1]List1!$A:$S,11,FALSE)</f>
        <v>4940040</v>
      </c>
      <c r="J43" s="14">
        <v>2137000</v>
      </c>
      <c r="K43" s="5">
        <v>2137000</v>
      </c>
      <c r="L43" s="26"/>
      <c r="M43" s="6"/>
      <c r="N43" s="26">
        <f>VLOOKUP(A:A,[2]List1!$A:$S,16,FALSE)</f>
        <v>0</v>
      </c>
      <c r="O43" s="26">
        <f t="shared" si="0"/>
        <v>2137000</v>
      </c>
    </row>
    <row r="44" spans="1:15" ht="30" customHeight="1" x14ac:dyDescent="0.25">
      <c r="A44" s="4">
        <v>4851969</v>
      </c>
      <c r="B44" s="16" t="s">
        <v>73</v>
      </c>
      <c r="C44" s="4">
        <v>22665005</v>
      </c>
      <c r="D44" s="3" t="s">
        <v>74</v>
      </c>
      <c r="E44" s="3" t="s">
        <v>75</v>
      </c>
      <c r="F44" s="12" t="s">
        <v>17</v>
      </c>
      <c r="G44" s="15">
        <v>3.5</v>
      </c>
      <c r="H44" s="14">
        <f>VLOOKUP(A:A,[1]List1!$A:$S,8,FALSE)</f>
        <v>530784</v>
      </c>
      <c r="I44" s="14">
        <f>VLOOKUP(A:A,[1]List1!$A:$S,11,FALSE)</f>
        <v>2271755.52</v>
      </c>
      <c r="J44" s="14">
        <v>540000</v>
      </c>
      <c r="K44" s="5">
        <v>540000</v>
      </c>
      <c r="L44" s="26"/>
      <c r="M44" s="6"/>
      <c r="N44" s="26">
        <f>VLOOKUP(A:A,[2]List1!$A:$S,16,FALSE)</f>
        <v>0</v>
      </c>
      <c r="O44" s="26">
        <f t="shared" si="0"/>
        <v>540000</v>
      </c>
    </row>
    <row r="45" spans="1:15" ht="30" customHeight="1" x14ac:dyDescent="0.25">
      <c r="A45" s="4">
        <v>5470299</v>
      </c>
      <c r="B45" s="16" t="s">
        <v>76</v>
      </c>
      <c r="C45" s="4">
        <v>26606518</v>
      </c>
      <c r="D45" s="3" t="s">
        <v>15</v>
      </c>
      <c r="E45" s="3" t="s">
        <v>77</v>
      </c>
      <c r="F45" s="12" t="s">
        <v>17</v>
      </c>
      <c r="G45" s="15">
        <v>0.56000000000000005</v>
      </c>
      <c r="H45" s="14">
        <f>VLOOKUP(A:A,[1]List1!$A:$S,8,FALSE)</f>
        <v>522690</v>
      </c>
      <c r="I45" s="14">
        <f>VLOOKUP(A:A,[1]List1!$A:$S,11,FALSE)</f>
        <v>292706.40000000002</v>
      </c>
      <c r="J45" s="14">
        <v>246294</v>
      </c>
      <c r="K45" s="5">
        <v>166000</v>
      </c>
      <c r="L45" s="26"/>
      <c r="M45" s="6"/>
      <c r="N45" s="26">
        <f>VLOOKUP(A:A,[2]List1!$A:$S,16,FALSE)</f>
        <v>39000</v>
      </c>
      <c r="O45" s="26">
        <f t="shared" si="0"/>
        <v>205000</v>
      </c>
    </row>
    <row r="46" spans="1:15" ht="30" customHeight="1" x14ac:dyDescent="0.25">
      <c r="A46" s="4">
        <v>5293808</v>
      </c>
      <c r="B46" s="16" t="s">
        <v>78</v>
      </c>
      <c r="C46" s="4">
        <v>22814655</v>
      </c>
      <c r="D46" s="3" t="s">
        <v>36</v>
      </c>
      <c r="E46" s="3" t="s">
        <v>79</v>
      </c>
      <c r="F46" s="12" t="s">
        <v>17</v>
      </c>
      <c r="G46" s="15">
        <v>3.4</v>
      </c>
      <c r="H46" s="14">
        <f>VLOOKUP(A:A,[1]List1!$A:$S,8,FALSE)</f>
        <v>521550</v>
      </c>
      <c r="I46" s="14">
        <f>VLOOKUP(A:A,[1]List1!$A:$S,11,FALSE)</f>
        <v>1773270</v>
      </c>
      <c r="J46" s="14">
        <v>1019835</v>
      </c>
      <c r="K46" s="5">
        <v>1011000</v>
      </c>
      <c r="L46" s="26"/>
      <c r="M46" s="6"/>
      <c r="N46" s="26">
        <f>VLOOKUP(A:A,[2]List1!$A:$S,16,FALSE)</f>
        <v>8000</v>
      </c>
      <c r="O46" s="26">
        <f t="shared" si="0"/>
        <v>1019000</v>
      </c>
    </row>
    <row r="47" spans="1:15" ht="30" customHeight="1" x14ac:dyDescent="0.25">
      <c r="A47" s="4">
        <v>9283831</v>
      </c>
      <c r="B47" s="16" t="s">
        <v>78</v>
      </c>
      <c r="C47" s="4">
        <v>22814655</v>
      </c>
      <c r="D47" s="3" t="s">
        <v>80</v>
      </c>
      <c r="E47" s="3" t="s">
        <v>81</v>
      </c>
      <c r="F47" s="12" t="s">
        <v>17</v>
      </c>
      <c r="G47" s="15">
        <v>4</v>
      </c>
      <c r="H47" s="14">
        <f>VLOOKUP(A:A,[1]List1!$A:$S,8,FALSE)</f>
        <v>491112</v>
      </c>
      <c r="I47" s="14">
        <f>VLOOKUP(A:A,[1]List1!$A:$S,11,FALSE)</f>
        <v>1964448</v>
      </c>
      <c r="J47" s="14">
        <v>1411062</v>
      </c>
      <c r="K47" s="5">
        <v>1120000</v>
      </c>
      <c r="L47" s="26"/>
      <c r="M47" s="6"/>
      <c r="N47" s="26">
        <f>VLOOKUP(A:A,[2]List1!$A:$S,16,FALSE)</f>
        <v>291000</v>
      </c>
      <c r="O47" s="26">
        <f t="shared" si="0"/>
        <v>1411000</v>
      </c>
    </row>
    <row r="48" spans="1:15" ht="30" customHeight="1" x14ac:dyDescent="0.25">
      <c r="A48" s="4">
        <v>6931029</v>
      </c>
      <c r="B48" s="16" t="s">
        <v>82</v>
      </c>
      <c r="C48" s="4">
        <v>26631997</v>
      </c>
      <c r="D48" s="3" t="s">
        <v>36</v>
      </c>
      <c r="E48" s="3" t="s">
        <v>83</v>
      </c>
      <c r="F48" s="12" t="s">
        <v>17</v>
      </c>
      <c r="G48" s="15">
        <v>2.5</v>
      </c>
      <c r="H48" s="14">
        <f>VLOOKUP(A:A,[1]List1!$A:$S,8,FALSE)</f>
        <v>521550</v>
      </c>
      <c r="I48" s="14">
        <f>VLOOKUP(A:A,[1]List1!$A:$S,11,FALSE)</f>
        <v>1303875</v>
      </c>
      <c r="J48" s="14">
        <v>964200</v>
      </c>
      <c r="K48" s="5">
        <v>706000</v>
      </c>
      <c r="L48" s="26"/>
      <c r="M48" s="6"/>
      <c r="N48" s="26">
        <f>VLOOKUP(A:A,[2]List1!$A:$S,16,FALSE)</f>
        <v>152000</v>
      </c>
      <c r="O48" s="26">
        <f t="shared" si="0"/>
        <v>858000</v>
      </c>
    </row>
    <row r="49" spans="1:15" ht="30" customHeight="1" x14ac:dyDescent="0.25">
      <c r="A49" s="4">
        <v>6894360</v>
      </c>
      <c r="B49" s="16" t="s">
        <v>84</v>
      </c>
      <c r="C49" s="4">
        <v>2636298</v>
      </c>
      <c r="D49" s="3" t="s">
        <v>85</v>
      </c>
      <c r="E49" s="3" t="s">
        <v>86</v>
      </c>
      <c r="F49" s="12" t="s">
        <v>17</v>
      </c>
      <c r="G49" s="15">
        <v>2.9</v>
      </c>
      <c r="H49" s="14">
        <f>VLOOKUP(A:A,[1]List1!$A:$S,8,FALSE)</f>
        <v>516192</v>
      </c>
      <c r="I49" s="14">
        <f>VLOOKUP(A:A,[1]List1!$A:$S,11,FALSE)</f>
        <v>1496956.8</v>
      </c>
      <c r="J49" s="14">
        <v>997500</v>
      </c>
      <c r="K49" s="5">
        <v>725000</v>
      </c>
      <c r="L49" s="26"/>
      <c r="M49" s="6"/>
      <c r="N49" s="26">
        <f>VLOOKUP(A:A,[2]List1!$A:$S,16,FALSE)</f>
        <v>272000</v>
      </c>
      <c r="O49" s="26">
        <f t="shared" si="0"/>
        <v>997000</v>
      </c>
    </row>
    <row r="50" spans="1:15" ht="30" customHeight="1" x14ac:dyDescent="0.25">
      <c r="A50" s="4">
        <v>7370397</v>
      </c>
      <c r="B50" s="16" t="s">
        <v>84</v>
      </c>
      <c r="C50" s="4">
        <v>2636298</v>
      </c>
      <c r="D50" s="3" t="s">
        <v>87</v>
      </c>
      <c r="E50" s="3" t="s">
        <v>88</v>
      </c>
      <c r="F50" s="12" t="s">
        <v>17</v>
      </c>
      <c r="G50" s="15">
        <v>2.95</v>
      </c>
      <c r="H50" s="14">
        <f>VLOOKUP(A:A,[1]List1!$A:$S,8,FALSE)</f>
        <v>513570</v>
      </c>
      <c r="I50" s="14">
        <f>VLOOKUP(A:A,[1]List1!$A:$S,11,FALSE)</f>
        <v>1515031.5</v>
      </c>
      <c r="J50" s="14">
        <v>1094550</v>
      </c>
      <c r="K50" s="5">
        <v>777000</v>
      </c>
      <c r="L50" s="26"/>
      <c r="M50" s="6"/>
      <c r="N50" s="26">
        <f>VLOOKUP(A:A,[2]List1!$A:$S,16,FALSE)</f>
        <v>317000</v>
      </c>
      <c r="O50" s="26">
        <f t="shared" si="0"/>
        <v>1094000</v>
      </c>
    </row>
    <row r="51" spans="1:15" ht="30" customHeight="1" x14ac:dyDescent="0.25">
      <c r="A51" s="4">
        <v>1072525</v>
      </c>
      <c r="B51" s="16" t="s">
        <v>89</v>
      </c>
      <c r="C51" s="4">
        <v>67365647</v>
      </c>
      <c r="D51" s="3" t="s">
        <v>15</v>
      </c>
      <c r="E51" s="3" t="s">
        <v>90</v>
      </c>
      <c r="F51" s="12" t="s">
        <v>17</v>
      </c>
      <c r="G51" s="15">
        <v>2.4</v>
      </c>
      <c r="H51" s="14">
        <f>VLOOKUP(A:A,[1]List1!$A:$S,8,FALSE)</f>
        <v>522690</v>
      </c>
      <c r="I51" s="14">
        <f>VLOOKUP(A:A,[1]List1!$A:$S,11,FALSE)</f>
        <v>1254456</v>
      </c>
      <c r="J51" s="14">
        <v>220000</v>
      </c>
      <c r="K51" s="5">
        <v>220000</v>
      </c>
      <c r="L51" s="32" t="s">
        <v>589</v>
      </c>
      <c r="M51" s="6"/>
      <c r="N51" s="26">
        <f>VLOOKUP(A:A,[2]List1!$A:$S,16,FALSE)</f>
        <v>0</v>
      </c>
      <c r="O51" s="26">
        <f t="shared" si="0"/>
        <v>220000</v>
      </c>
    </row>
    <row r="52" spans="1:15" ht="30" customHeight="1" x14ac:dyDescent="0.25">
      <c r="A52" s="4">
        <v>1305157</v>
      </c>
      <c r="B52" s="16" t="s">
        <v>89</v>
      </c>
      <c r="C52" s="4">
        <v>67365647</v>
      </c>
      <c r="D52" s="3" t="s">
        <v>15</v>
      </c>
      <c r="E52" s="3" t="s">
        <v>15</v>
      </c>
      <c r="F52" s="12" t="s">
        <v>17</v>
      </c>
      <c r="G52" s="15">
        <v>2.4</v>
      </c>
      <c r="H52" s="14">
        <f>VLOOKUP(A:A,[1]List1!$A:$S,8,FALSE)</f>
        <v>522690</v>
      </c>
      <c r="I52" s="14">
        <f>VLOOKUP(A:A,[1]List1!$A:$S,11,FALSE)</f>
        <v>1254456</v>
      </c>
      <c r="J52" s="14">
        <v>260000</v>
      </c>
      <c r="K52" s="5">
        <v>260000</v>
      </c>
      <c r="L52" s="32" t="s">
        <v>589</v>
      </c>
      <c r="M52" s="6"/>
      <c r="N52" s="26">
        <f>VLOOKUP(A:A,[2]List1!$A:$S,16,FALSE)</f>
        <v>0</v>
      </c>
      <c r="O52" s="26">
        <f t="shared" si="0"/>
        <v>260000</v>
      </c>
    </row>
    <row r="53" spans="1:15" ht="30" customHeight="1" x14ac:dyDescent="0.25">
      <c r="A53" s="4">
        <v>3240405</v>
      </c>
      <c r="B53" s="16" t="s">
        <v>89</v>
      </c>
      <c r="C53" s="4">
        <v>67365647</v>
      </c>
      <c r="D53" s="3" t="s">
        <v>34</v>
      </c>
      <c r="E53" s="3" t="s">
        <v>35</v>
      </c>
      <c r="F53" s="12" t="s">
        <v>17</v>
      </c>
      <c r="G53" s="15">
        <v>16.2</v>
      </c>
      <c r="H53" s="14">
        <f>VLOOKUP(A:A,[1]List1!$A:$S,8,FALSE)</f>
        <v>475608</v>
      </c>
      <c r="I53" s="14">
        <f>VLOOKUP(A:A,[1]List1!$A:$S,11,FALSE)</f>
        <v>6924801.4488795605</v>
      </c>
      <c r="J53" s="14">
        <v>1300000</v>
      </c>
      <c r="K53" s="5">
        <v>1300000</v>
      </c>
      <c r="L53" s="33" t="s">
        <v>589</v>
      </c>
      <c r="M53" s="6"/>
      <c r="N53" s="26">
        <f>VLOOKUP(A:A,[2]List1!$A:$S,16,FALSE)</f>
        <v>0</v>
      </c>
      <c r="O53" s="26">
        <f t="shared" si="0"/>
        <v>1300000</v>
      </c>
    </row>
    <row r="54" spans="1:15" ht="30" customHeight="1" x14ac:dyDescent="0.25">
      <c r="A54" s="4">
        <v>4549974</v>
      </c>
      <c r="B54" s="16" t="s">
        <v>89</v>
      </c>
      <c r="C54" s="4">
        <v>67365647</v>
      </c>
      <c r="D54" s="3" t="s">
        <v>91</v>
      </c>
      <c r="E54" s="3" t="s">
        <v>92</v>
      </c>
      <c r="F54" s="12" t="s">
        <v>17</v>
      </c>
      <c r="G54" s="15">
        <v>3.2</v>
      </c>
      <c r="H54" s="14">
        <f>VLOOKUP(A:A,[1]List1!$A:$S,8,FALSE)</f>
        <v>528504</v>
      </c>
      <c r="I54" s="14">
        <f>VLOOKUP(A:A,[1]List1!$A:$S,11,FALSE)</f>
        <v>1691212.8</v>
      </c>
      <c r="J54" s="14">
        <v>310000</v>
      </c>
      <c r="K54" s="5">
        <v>310000</v>
      </c>
      <c r="L54" s="32" t="s">
        <v>589</v>
      </c>
      <c r="M54" s="6"/>
      <c r="N54" s="26">
        <f>VLOOKUP(A:A,[2]List1!$A:$S,16,FALSE)</f>
        <v>0</v>
      </c>
      <c r="O54" s="26">
        <f t="shared" si="0"/>
        <v>310000</v>
      </c>
    </row>
    <row r="55" spans="1:15" ht="45" customHeight="1" x14ac:dyDescent="0.25">
      <c r="A55" s="4">
        <v>4430681</v>
      </c>
      <c r="B55" s="16" t="s">
        <v>93</v>
      </c>
      <c r="C55" s="4">
        <v>68405162</v>
      </c>
      <c r="D55" s="3" t="s">
        <v>15</v>
      </c>
      <c r="E55" s="3" t="s">
        <v>94</v>
      </c>
      <c r="F55" s="12" t="s">
        <v>17</v>
      </c>
      <c r="G55" s="15">
        <v>0</v>
      </c>
      <c r="H55" s="14">
        <f>VLOOKUP(A:A,[1]List1!$A:$S,8,FALSE)</f>
        <v>522690</v>
      </c>
      <c r="I55" s="14">
        <f>VLOOKUP(A:A,[1]List1!$A:$S,11,FALSE)</f>
        <v>0</v>
      </c>
      <c r="J55" s="14">
        <v>100000</v>
      </c>
      <c r="K55" s="5">
        <v>0</v>
      </c>
      <c r="L55" s="26" t="s">
        <v>567</v>
      </c>
      <c r="M55" s="27" t="s">
        <v>564</v>
      </c>
      <c r="N55" s="26">
        <f>VLOOKUP(A:A,[2]List1!$A:$S,16,FALSE)</f>
        <v>0</v>
      </c>
      <c r="O55" s="26">
        <f t="shared" si="0"/>
        <v>0</v>
      </c>
    </row>
    <row r="56" spans="1:15" ht="30" customHeight="1" x14ac:dyDescent="0.25">
      <c r="A56" s="4">
        <v>4726799</v>
      </c>
      <c r="B56" s="16" t="s">
        <v>93</v>
      </c>
      <c r="C56" s="4">
        <v>68405162</v>
      </c>
      <c r="D56" s="3" t="s">
        <v>34</v>
      </c>
      <c r="E56" s="3" t="s">
        <v>35</v>
      </c>
      <c r="F56" s="12" t="s">
        <v>17</v>
      </c>
      <c r="G56" s="15">
        <v>15.867000000000001</v>
      </c>
      <c r="H56" s="14">
        <f>VLOOKUP(A:A,[1]List1!$A:$S,8,FALSE)</f>
        <v>475608</v>
      </c>
      <c r="I56" s="14">
        <f>VLOOKUP(A:A,[1]List1!$A:$S,11,FALSE)</f>
        <v>7679457.5999999996</v>
      </c>
      <c r="J56" s="14">
        <v>2260000</v>
      </c>
      <c r="K56" s="5">
        <v>1850000</v>
      </c>
      <c r="L56" s="28" t="s">
        <v>567</v>
      </c>
      <c r="M56" s="6"/>
      <c r="N56" s="26">
        <f>VLOOKUP(A:A,[2]List1!$A:$S,16,FALSE)</f>
        <v>410000</v>
      </c>
      <c r="O56" s="26">
        <f t="shared" si="0"/>
        <v>2260000</v>
      </c>
    </row>
    <row r="57" spans="1:15" ht="30" customHeight="1" x14ac:dyDescent="0.25">
      <c r="A57" s="4">
        <v>7275287</v>
      </c>
      <c r="B57" s="16" t="s">
        <v>93</v>
      </c>
      <c r="C57" s="4">
        <v>68405162</v>
      </c>
      <c r="D57" s="3" t="s">
        <v>95</v>
      </c>
      <c r="E57" s="3" t="s">
        <v>96</v>
      </c>
      <c r="F57" s="12" t="s">
        <v>11</v>
      </c>
      <c r="G57" s="15">
        <v>8</v>
      </c>
      <c r="H57" s="14">
        <f>VLOOKUP(A:A,[1]List1!$A:$S,8,FALSE)</f>
        <v>421002</v>
      </c>
      <c r="I57" s="14">
        <f>VLOOKUP(A:A,[1]List1!$A:$S,11,FALSE)</f>
        <v>2408016</v>
      </c>
      <c r="J57" s="14">
        <v>1527500</v>
      </c>
      <c r="K57" s="5">
        <v>431000</v>
      </c>
      <c r="L57" s="28" t="s">
        <v>567</v>
      </c>
      <c r="M57" s="6"/>
      <c r="N57" s="26">
        <f>VLOOKUP(A:A,[2]List1!$A:$S,16,FALSE)</f>
        <v>546000</v>
      </c>
      <c r="O57" s="26">
        <f t="shared" si="0"/>
        <v>977000</v>
      </c>
    </row>
    <row r="58" spans="1:15" ht="30" customHeight="1" x14ac:dyDescent="0.25">
      <c r="A58" s="4">
        <v>8568124</v>
      </c>
      <c r="B58" s="16" t="s">
        <v>93</v>
      </c>
      <c r="C58" s="4">
        <v>68405162</v>
      </c>
      <c r="D58" s="3" t="s">
        <v>9</v>
      </c>
      <c r="E58" s="3" t="s">
        <v>41</v>
      </c>
      <c r="F58" s="12" t="s">
        <v>11</v>
      </c>
      <c r="G58" s="15">
        <v>29</v>
      </c>
      <c r="H58" s="14">
        <f>VLOOKUP(A:A,[1]List1!$A:$S,8,FALSE)</f>
        <v>544589.4</v>
      </c>
      <c r="I58" s="14">
        <f>VLOOKUP(A:A,[1]List1!$A:$S,11,FALSE)</f>
        <v>10477092.600000001</v>
      </c>
      <c r="J58" s="14">
        <v>3310000</v>
      </c>
      <c r="K58" s="5">
        <v>3310000</v>
      </c>
      <c r="L58" s="26" t="s">
        <v>567</v>
      </c>
      <c r="M58" s="6"/>
      <c r="N58" s="26">
        <f>VLOOKUP(A:A,[2]List1!$A:$S,16,FALSE)</f>
        <v>0</v>
      </c>
      <c r="O58" s="26">
        <f t="shared" si="0"/>
        <v>3310000</v>
      </c>
    </row>
    <row r="59" spans="1:15" ht="30" customHeight="1" x14ac:dyDescent="0.25">
      <c r="A59" s="4">
        <v>1807017</v>
      </c>
      <c r="B59" s="16" t="s">
        <v>97</v>
      </c>
      <c r="C59" s="4">
        <v>70108374</v>
      </c>
      <c r="D59" s="3" t="s">
        <v>95</v>
      </c>
      <c r="E59" s="3" t="s">
        <v>98</v>
      </c>
      <c r="F59" s="12" t="s">
        <v>11</v>
      </c>
      <c r="G59" s="15">
        <v>27</v>
      </c>
      <c r="H59" s="14">
        <f>VLOOKUP(A:A,[1]List1!$A:$S,8,FALSE)</f>
        <v>421002</v>
      </c>
      <c r="I59" s="14">
        <f>VLOOKUP(A:A,[1]List1!$A:$S,11,FALSE)</f>
        <v>8127054</v>
      </c>
      <c r="J59" s="14">
        <v>2000000</v>
      </c>
      <c r="K59" s="5">
        <v>2000000</v>
      </c>
      <c r="L59" s="28" t="s">
        <v>572</v>
      </c>
      <c r="M59" s="6"/>
      <c r="N59" s="26">
        <f>VLOOKUP(A:A,[2]List1!$A:$S,16,FALSE)</f>
        <v>0</v>
      </c>
      <c r="O59" s="26">
        <f t="shared" si="0"/>
        <v>2000000</v>
      </c>
    </row>
    <row r="60" spans="1:15" ht="30" customHeight="1" x14ac:dyDescent="0.25">
      <c r="A60" s="4">
        <v>8120676</v>
      </c>
      <c r="B60" s="16" t="s">
        <v>97</v>
      </c>
      <c r="C60" s="4">
        <v>70108374</v>
      </c>
      <c r="D60" s="3" t="s">
        <v>34</v>
      </c>
      <c r="E60" s="3" t="s">
        <v>35</v>
      </c>
      <c r="F60" s="12" t="s">
        <v>17</v>
      </c>
      <c r="G60" s="15">
        <v>36.5</v>
      </c>
      <c r="H60" s="14">
        <f>VLOOKUP(A:A,[1]List1!$A:$S,8,FALSE)</f>
        <v>475608</v>
      </c>
      <c r="I60" s="14">
        <f>VLOOKUP(A:A,[1]List1!$A:$S,11,FALSE)</f>
        <v>18744071.040000003</v>
      </c>
      <c r="J60" s="14">
        <v>3500000</v>
      </c>
      <c r="K60" s="5">
        <v>3500000</v>
      </c>
      <c r="L60" s="28" t="s">
        <v>572</v>
      </c>
      <c r="M60" s="6"/>
      <c r="N60" s="26">
        <f>VLOOKUP(A:A,[2]List1!$A:$S,16,FALSE)</f>
        <v>0</v>
      </c>
      <c r="O60" s="26">
        <f t="shared" si="0"/>
        <v>3500000</v>
      </c>
    </row>
    <row r="61" spans="1:15" ht="30" customHeight="1" x14ac:dyDescent="0.25">
      <c r="A61" s="4">
        <v>2181992</v>
      </c>
      <c r="B61" s="16" t="s">
        <v>99</v>
      </c>
      <c r="C61" s="4">
        <v>70873241</v>
      </c>
      <c r="D61" s="3" t="s">
        <v>49</v>
      </c>
      <c r="E61" s="3" t="s">
        <v>100</v>
      </c>
      <c r="F61" s="12" t="s">
        <v>11</v>
      </c>
      <c r="G61" s="15">
        <v>33</v>
      </c>
      <c r="H61" s="14">
        <f>VLOOKUP(A:A,[1]List1!$A:$S,8,FALSE)</f>
        <v>421002</v>
      </c>
      <c r="I61" s="14">
        <f>VLOOKUP(A:A,[1]List1!$A:$S,11,FALSE)</f>
        <v>8313066</v>
      </c>
      <c r="J61" s="14">
        <v>4600000</v>
      </c>
      <c r="K61" s="5">
        <v>1282000</v>
      </c>
      <c r="L61" s="26" t="s">
        <v>568</v>
      </c>
      <c r="M61" s="6"/>
      <c r="N61" s="26">
        <v>1469000</v>
      </c>
      <c r="O61" s="26">
        <f t="shared" si="0"/>
        <v>2751000</v>
      </c>
    </row>
    <row r="62" spans="1:15" ht="30" customHeight="1" x14ac:dyDescent="0.25">
      <c r="A62" s="4">
        <v>3027697</v>
      </c>
      <c r="B62" s="16" t="s">
        <v>99</v>
      </c>
      <c r="C62" s="4">
        <v>70873241</v>
      </c>
      <c r="D62" s="3" t="s">
        <v>49</v>
      </c>
      <c r="E62" s="3" t="s">
        <v>101</v>
      </c>
      <c r="F62" s="12" t="s">
        <v>11</v>
      </c>
      <c r="G62" s="15">
        <v>23</v>
      </c>
      <c r="H62" s="14">
        <f>VLOOKUP(A:A,[1]List1!$A:$S,8,FALSE)</f>
        <v>463102.2</v>
      </c>
      <c r="I62" s="14">
        <f>VLOOKUP(A:A,[1]List1!$A:$S,11,FALSE)</f>
        <v>6559350.5999999996</v>
      </c>
      <c r="J62" s="14">
        <v>3700000</v>
      </c>
      <c r="K62" s="5">
        <v>1268000</v>
      </c>
      <c r="L62" s="26" t="s">
        <v>568</v>
      </c>
      <c r="M62" s="6"/>
      <c r="N62" s="26">
        <f>VLOOKUP(A:A,[2]List1!$A:$S,16,FALSE)</f>
        <v>1002000</v>
      </c>
      <c r="O62" s="26">
        <f t="shared" si="0"/>
        <v>2270000</v>
      </c>
    </row>
    <row r="63" spans="1:15" ht="30" customHeight="1" x14ac:dyDescent="0.25">
      <c r="A63" s="4">
        <v>3065073</v>
      </c>
      <c r="B63" s="16" t="s">
        <v>99</v>
      </c>
      <c r="C63" s="4">
        <v>70873241</v>
      </c>
      <c r="D63" s="3" t="s">
        <v>9</v>
      </c>
      <c r="E63" s="3" t="s">
        <v>102</v>
      </c>
      <c r="F63" s="12" t="s">
        <v>11</v>
      </c>
      <c r="G63" s="15">
        <v>46</v>
      </c>
      <c r="H63" s="14">
        <f>VLOOKUP(A:A,[1]List1!$A:$S,8,FALSE)</f>
        <v>520911.6</v>
      </c>
      <c r="I63" s="14">
        <f>VLOOKUP(A:A,[1]List1!$A:$S,11,FALSE)</f>
        <v>15741933.599999998</v>
      </c>
      <c r="J63" s="14">
        <v>8700000</v>
      </c>
      <c r="K63" s="5">
        <v>4027000</v>
      </c>
      <c r="L63" s="26" t="s">
        <v>568</v>
      </c>
      <c r="M63" s="6"/>
      <c r="N63" s="26">
        <f>VLOOKUP(A:A,[2]List1!$A:$S,16,FALSE)</f>
        <v>2613000</v>
      </c>
      <c r="O63" s="26">
        <f t="shared" si="0"/>
        <v>6640000</v>
      </c>
    </row>
    <row r="64" spans="1:15" ht="30" customHeight="1" x14ac:dyDescent="0.25">
      <c r="A64" s="4">
        <v>4752879</v>
      </c>
      <c r="B64" s="16" t="s">
        <v>99</v>
      </c>
      <c r="C64" s="4">
        <v>70873241</v>
      </c>
      <c r="D64" s="3" t="s">
        <v>49</v>
      </c>
      <c r="E64" s="3" t="s">
        <v>103</v>
      </c>
      <c r="F64" s="12" t="s">
        <v>11</v>
      </c>
      <c r="G64" s="15">
        <v>43</v>
      </c>
      <c r="H64" s="14">
        <f>VLOOKUP(A:A,[1]List1!$A:$S,8,FALSE)</f>
        <v>421002</v>
      </c>
      <c r="I64" s="14">
        <f>VLOOKUP(A:A,[1]List1!$A:$S,11,FALSE)</f>
        <v>10819086</v>
      </c>
      <c r="J64" s="14">
        <v>6050000</v>
      </c>
      <c r="K64" s="5">
        <v>1309000</v>
      </c>
      <c r="L64" s="26" t="s">
        <v>568</v>
      </c>
      <c r="M64" s="6"/>
      <c r="N64" s="26">
        <f>VLOOKUP(A:A,[2]List1!$A:$S,16,FALSE)</f>
        <v>1955000</v>
      </c>
      <c r="O64" s="26">
        <f t="shared" si="0"/>
        <v>3264000</v>
      </c>
    </row>
    <row r="65" spans="1:15" ht="30" customHeight="1" x14ac:dyDescent="0.25">
      <c r="A65" s="4">
        <v>5412859</v>
      </c>
      <c r="B65" s="16" t="s">
        <v>99</v>
      </c>
      <c r="C65" s="4">
        <v>70873241</v>
      </c>
      <c r="D65" s="3" t="s">
        <v>34</v>
      </c>
      <c r="E65" s="3" t="s">
        <v>35</v>
      </c>
      <c r="F65" s="12" t="s">
        <v>17</v>
      </c>
      <c r="G65" s="15">
        <v>54</v>
      </c>
      <c r="H65" s="14">
        <f>VLOOKUP(A:A,[1]List1!$A:$S,8,FALSE)</f>
        <v>475608</v>
      </c>
      <c r="I65" s="14">
        <f>VLOOKUP(A:A,[1]List1!$A:$S,11,FALSE)</f>
        <v>23088851.141890172</v>
      </c>
      <c r="J65" s="14">
        <v>11237000</v>
      </c>
      <c r="K65" s="5">
        <v>6874000</v>
      </c>
      <c r="L65" s="28" t="s">
        <v>568</v>
      </c>
      <c r="M65" s="6"/>
      <c r="N65" s="26">
        <f>VLOOKUP(A:A,[2]List1!$A:$S,16,FALSE)</f>
        <v>3214000</v>
      </c>
      <c r="O65" s="26">
        <f t="shared" si="0"/>
        <v>10088000</v>
      </c>
    </row>
    <row r="66" spans="1:15" ht="30" customHeight="1" x14ac:dyDescent="0.25">
      <c r="A66" s="4">
        <v>6221883</v>
      </c>
      <c r="B66" s="16" t="s">
        <v>99</v>
      </c>
      <c r="C66" s="4">
        <v>70873241</v>
      </c>
      <c r="D66" s="3" t="s">
        <v>9</v>
      </c>
      <c r="E66" s="3" t="s">
        <v>104</v>
      </c>
      <c r="F66" s="12" t="s">
        <v>11</v>
      </c>
      <c r="G66" s="15">
        <v>22</v>
      </c>
      <c r="H66" s="14">
        <f>VLOOKUP(A:A,[1]List1!$A:$S,8,FALSE)</f>
        <v>520911.6</v>
      </c>
      <c r="I66" s="14">
        <f>VLOOKUP(A:A,[1]List1!$A:$S,11,FALSE)</f>
        <v>7452055.1999999993</v>
      </c>
      <c r="J66" s="14">
        <v>3800000</v>
      </c>
      <c r="K66" s="5">
        <v>1580000</v>
      </c>
      <c r="L66" s="26" t="s">
        <v>568</v>
      </c>
      <c r="M66" s="6"/>
      <c r="N66" s="26">
        <f>VLOOKUP(A:A,[2]List1!$A:$S,16,FALSE)</f>
        <v>2220000</v>
      </c>
      <c r="O66" s="26">
        <f t="shared" si="0"/>
        <v>3800000</v>
      </c>
    </row>
    <row r="67" spans="1:15" ht="30" customHeight="1" x14ac:dyDescent="0.25">
      <c r="A67" s="4">
        <v>6552077</v>
      </c>
      <c r="B67" s="16" t="s">
        <v>99</v>
      </c>
      <c r="C67" s="4">
        <v>70873241</v>
      </c>
      <c r="D67" s="3" t="s">
        <v>95</v>
      </c>
      <c r="E67" s="3" t="s">
        <v>105</v>
      </c>
      <c r="F67" s="12" t="s">
        <v>11</v>
      </c>
      <c r="G67" s="15">
        <v>6</v>
      </c>
      <c r="H67" s="14">
        <f>VLOOKUP(A:A,[1]List1!$A:$S,8,FALSE)</f>
        <v>421002</v>
      </c>
      <c r="I67" s="14">
        <f>VLOOKUP(A:A,[1]List1!$A:$S,11,FALSE)</f>
        <v>1806012</v>
      </c>
      <c r="J67" s="14">
        <v>910000</v>
      </c>
      <c r="K67" s="5">
        <v>369000</v>
      </c>
      <c r="L67" s="28" t="s">
        <v>568</v>
      </c>
      <c r="M67" s="6"/>
      <c r="N67" s="26">
        <f>VLOOKUP(A:A,[2]List1!$A:$S,16,FALSE)</f>
        <v>541000</v>
      </c>
      <c r="O67" s="26">
        <f t="shared" si="0"/>
        <v>910000</v>
      </c>
    </row>
    <row r="68" spans="1:15" ht="30" customHeight="1" x14ac:dyDescent="0.25">
      <c r="A68" s="4">
        <v>8128175</v>
      </c>
      <c r="B68" s="16" t="s">
        <v>99</v>
      </c>
      <c r="C68" s="4">
        <v>70873241</v>
      </c>
      <c r="D68" s="3" t="s">
        <v>95</v>
      </c>
      <c r="E68" s="3" t="s">
        <v>106</v>
      </c>
      <c r="F68" s="12" t="s">
        <v>11</v>
      </c>
      <c r="G68" s="15">
        <v>6</v>
      </c>
      <c r="H68" s="14">
        <f>VLOOKUP(A:A,[1]List1!$A:$S,8,FALSE)</f>
        <v>463102.2</v>
      </c>
      <c r="I68" s="14">
        <f>VLOOKUP(A:A,[1]List1!$A:$S,11,FALSE)</f>
        <v>2058613.2000000002</v>
      </c>
      <c r="J68" s="14">
        <v>920000</v>
      </c>
      <c r="K68" s="5">
        <v>665000</v>
      </c>
      <c r="L68" s="28" t="s">
        <v>568</v>
      </c>
      <c r="M68" s="6"/>
      <c r="N68" s="26">
        <f>VLOOKUP(A:A,[2]List1!$A:$S,16,FALSE)</f>
        <v>255000</v>
      </c>
      <c r="O68" s="26">
        <f t="shared" ref="O68:O131" si="1">N68+K68</f>
        <v>920000</v>
      </c>
    </row>
    <row r="69" spans="1:15" ht="30" customHeight="1" x14ac:dyDescent="0.25">
      <c r="A69" s="4">
        <v>8433749</v>
      </c>
      <c r="B69" s="16" t="s">
        <v>99</v>
      </c>
      <c r="C69" s="4">
        <v>70873241</v>
      </c>
      <c r="D69" s="3" t="s">
        <v>95</v>
      </c>
      <c r="E69" s="3" t="s">
        <v>107</v>
      </c>
      <c r="F69" s="12" t="s">
        <v>11</v>
      </c>
      <c r="G69" s="15">
        <v>6</v>
      </c>
      <c r="H69" s="14">
        <f>VLOOKUP(A:A,[1]List1!$A:$S,8,FALSE)</f>
        <v>421002</v>
      </c>
      <c r="I69" s="14">
        <f>VLOOKUP(A:A,[1]List1!$A:$S,11,FALSE)</f>
        <v>1806012</v>
      </c>
      <c r="J69" s="14">
        <v>1180000</v>
      </c>
      <c r="K69" s="5">
        <v>409000</v>
      </c>
      <c r="L69" s="28" t="s">
        <v>568</v>
      </c>
      <c r="M69" s="6"/>
      <c r="N69" s="26">
        <f>VLOOKUP(A:A,[2]List1!$A:$S,16,FALSE)</f>
        <v>514000</v>
      </c>
      <c r="O69" s="26">
        <f t="shared" si="1"/>
        <v>923000</v>
      </c>
    </row>
    <row r="70" spans="1:15" ht="30" customHeight="1" x14ac:dyDescent="0.25">
      <c r="A70" s="4">
        <v>4294407</v>
      </c>
      <c r="B70" s="16" t="s">
        <v>108</v>
      </c>
      <c r="C70" s="4">
        <v>29128218</v>
      </c>
      <c r="D70" s="3" t="s">
        <v>80</v>
      </c>
      <c r="E70" s="3" t="s">
        <v>80</v>
      </c>
      <c r="F70" s="12" t="s">
        <v>17</v>
      </c>
      <c r="G70" s="15">
        <v>1</v>
      </c>
      <c r="H70" s="14">
        <f>VLOOKUP(A:A,[1]List1!$A:$S,8,FALSE)</f>
        <v>491112</v>
      </c>
      <c r="I70" s="14">
        <f>VLOOKUP(A:A,[1]List1!$A:$S,11,FALSE)</f>
        <v>491112</v>
      </c>
      <c r="J70" s="14">
        <v>378578</v>
      </c>
      <c r="K70" s="5">
        <v>280000</v>
      </c>
      <c r="L70" s="26"/>
      <c r="M70" s="6"/>
      <c r="N70" s="26">
        <f>VLOOKUP(A:A,[2]List1!$A:$S,16,FALSE)</f>
        <v>98000</v>
      </c>
      <c r="O70" s="26">
        <f t="shared" si="1"/>
        <v>378000</v>
      </c>
    </row>
    <row r="71" spans="1:15" ht="67.5" customHeight="1" x14ac:dyDescent="0.25">
      <c r="A71" s="4">
        <v>9445352</v>
      </c>
      <c r="B71" s="16" t="s">
        <v>108</v>
      </c>
      <c r="C71" s="4">
        <v>29128218</v>
      </c>
      <c r="D71" s="3" t="s">
        <v>109</v>
      </c>
      <c r="E71" s="3" t="s">
        <v>110</v>
      </c>
      <c r="F71" s="12" t="s">
        <v>11</v>
      </c>
      <c r="G71" s="15">
        <v>11</v>
      </c>
      <c r="H71" s="14">
        <f>VLOOKUP(A:A,[1]List1!$A:$S,8,FALSE)</f>
        <v>421002</v>
      </c>
      <c r="I71" s="14">
        <f>VLOOKUP(A:A,[1]List1!$A:$S,11,FALSE)</f>
        <v>3707022</v>
      </c>
      <c r="J71" s="14">
        <v>2397677</v>
      </c>
      <c r="K71" s="5">
        <v>1835000</v>
      </c>
      <c r="L71" s="26"/>
      <c r="M71" s="6"/>
      <c r="N71" s="26">
        <f>VLOOKUP(A:A,[2]List1!$A:$S,16,FALSE)</f>
        <v>562000</v>
      </c>
      <c r="O71" s="26">
        <f t="shared" si="1"/>
        <v>2397000</v>
      </c>
    </row>
    <row r="72" spans="1:15" ht="30" customHeight="1" x14ac:dyDescent="0.25">
      <c r="A72" s="4">
        <v>7560369</v>
      </c>
      <c r="B72" s="16" t="s">
        <v>111</v>
      </c>
      <c r="C72" s="4">
        <v>70888159</v>
      </c>
      <c r="D72" s="3" t="s">
        <v>34</v>
      </c>
      <c r="E72" s="3" t="s">
        <v>112</v>
      </c>
      <c r="F72" s="12" t="s">
        <v>17</v>
      </c>
      <c r="G72" s="15">
        <v>5.9</v>
      </c>
      <c r="H72" s="14">
        <f>VLOOKUP(A:A,[1]List1!$A:$S,8,FALSE)</f>
        <v>475608</v>
      </c>
      <c r="I72" s="14">
        <f>VLOOKUP(A:A,[1]List1!$A:$S,11,FALSE)</f>
        <v>2344945.2931263861</v>
      </c>
      <c r="J72" s="14">
        <v>920000</v>
      </c>
      <c r="K72" s="5">
        <v>823000</v>
      </c>
      <c r="L72" s="28" t="s">
        <v>573</v>
      </c>
      <c r="M72" s="6"/>
      <c r="N72" s="26">
        <f>VLOOKUP(A:A,[2]List1!$A:$S,16,FALSE)</f>
        <v>97000</v>
      </c>
      <c r="O72" s="26">
        <f t="shared" si="1"/>
        <v>920000</v>
      </c>
    </row>
    <row r="73" spans="1:15" ht="30" customHeight="1" x14ac:dyDescent="0.25">
      <c r="A73" s="4">
        <v>8429414</v>
      </c>
      <c r="B73" s="16" t="s">
        <v>111</v>
      </c>
      <c r="C73" s="4">
        <v>70888159</v>
      </c>
      <c r="D73" s="3" t="s">
        <v>95</v>
      </c>
      <c r="E73" s="3" t="s">
        <v>113</v>
      </c>
      <c r="F73" s="12" t="s">
        <v>11</v>
      </c>
      <c r="G73" s="15">
        <v>4</v>
      </c>
      <c r="H73" s="14">
        <f>VLOOKUP(A:A,[1]List1!$A:$S,8,FALSE)</f>
        <v>421002</v>
      </c>
      <c r="I73" s="14">
        <f>VLOOKUP(A:A,[1]List1!$A:$S,11,FALSE)</f>
        <v>1204008</v>
      </c>
      <c r="J73" s="14">
        <v>550000</v>
      </c>
      <c r="K73" s="5">
        <v>515000</v>
      </c>
      <c r="L73" s="28" t="s">
        <v>573</v>
      </c>
      <c r="M73" s="6"/>
      <c r="N73" s="26">
        <f>VLOOKUP(A:A,[2]List1!$A:$S,16,FALSE)</f>
        <v>35000</v>
      </c>
      <c r="O73" s="26">
        <f t="shared" si="1"/>
        <v>550000</v>
      </c>
    </row>
    <row r="74" spans="1:15" ht="30" customHeight="1" x14ac:dyDescent="0.25">
      <c r="A74" s="4">
        <v>2174088</v>
      </c>
      <c r="B74" s="16" t="s">
        <v>114</v>
      </c>
      <c r="C74" s="4">
        <v>70878277</v>
      </c>
      <c r="D74" s="3" t="s">
        <v>18</v>
      </c>
      <c r="E74" s="3" t="s">
        <v>115</v>
      </c>
      <c r="F74" s="12" t="s">
        <v>11</v>
      </c>
      <c r="G74" s="15">
        <v>25</v>
      </c>
      <c r="H74" s="14">
        <f>VLOOKUP(A:A,[1]List1!$A:$S,8,FALSE)</f>
        <v>149454</v>
      </c>
      <c r="I74" s="14">
        <f>VLOOKUP(A:A,[1]List1!$A:$S,11,FALSE)</f>
        <v>3736350</v>
      </c>
      <c r="J74" s="14">
        <v>1450000</v>
      </c>
      <c r="K74" s="5">
        <v>0</v>
      </c>
      <c r="L74" s="26" t="s">
        <v>562</v>
      </c>
      <c r="M74" s="27" t="s">
        <v>563</v>
      </c>
      <c r="N74" s="26">
        <f>VLOOKUP(A:A,[2]List1!$A:$S,16,FALSE)</f>
        <v>0</v>
      </c>
      <c r="O74" s="26">
        <f t="shared" si="1"/>
        <v>0</v>
      </c>
    </row>
    <row r="75" spans="1:15" ht="30" customHeight="1" x14ac:dyDescent="0.25">
      <c r="A75" s="4">
        <v>2201522</v>
      </c>
      <c r="B75" s="16" t="s">
        <v>114</v>
      </c>
      <c r="C75" s="4">
        <v>70878277</v>
      </c>
      <c r="D75" s="3" t="s">
        <v>18</v>
      </c>
      <c r="E75" s="3" t="s">
        <v>116</v>
      </c>
      <c r="F75" s="12" t="s">
        <v>11</v>
      </c>
      <c r="G75" s="15">
        <v>25</v>
      </c>
      <c r="H75" s="14">
        <f>VLOOKUP(A:A,[1]List1!$A:$S,8,FALSE)</f>
        <v>107616</v>
      </c>
      <c r="I75" s="14">
        <f>VLOOKUP(A:A,[1]List1!$A:$S,11,FALSE)</f>
        <v>2690400</v>
      </c>
      <c r="J75" s="14">
        <v>460000</v>
      </c>
      <c r="K75" s="5">
        <v>0</v>
      </c>
      <c r="L75" s="26" t="s">
        <v>562</v>
      </c>
      <c r="M75" s="27" t="s">
        <v>563</v>
      </c>
      <c r="N75" s="26">
        <f>VLOOKUP(A:A,[2]List1!$A:$S,16,FALSE)</f>
        <v>0</v>
      </c>
      <c r="O75" s="26">
        <f t="shared" si="1"/>
        <v>0</v>
      </c>
    </row>
    <row r="76" spans="1:15" ht="30" customHeight="1" x14ac:dyDescent="0.25">
      <c r="A76" s="4">
        <v>3280092</v>
      </c>
      <c r="B76" s="16" t="s">
        <v>114</v>
      </c>
      <c r="C76" s="4">
        <v>70878277</v>
      </c>
      <c r="D76" s="3" t="s">
        <v>18</v>
      </c>
      <c r="E76" s="3" t="s">
        <v>117</v>
      </c>
      <c r="F76" s="12" t="s">
        <v>11</v>
      </c>
      <c r="G76" s="15">
        <v>78</v>
      </c>
      <c r="H76" s="14">
        <f>VLOOKUP(A:A,[1]List1!$A:$S,8,FALSE)</f>
        <v>107616</v>
      </c>
      <c r="I76" s="14">
        <f>VLOOKUP(A:A,[1]List1!$A:$S,11,FALSE)</f>
        <v>8609280</v>
      </c>
      <c r="J76" s="14">
        <v>1870000</v>
      </c>
      <c r="K76" s="5">
        <v>0</v>
      </c>
      <c r="L76" s="26" t="s">
        <v>562</v>
      </c>
      <c r="M76" s="27" t="s">
        <v>563</v>
      </c>
      <c r="N76" s="26">
        <f>VLOOKUP(A:A,[2]List1!$A:$S,16,FALSE)</f>
        <v>0</v>
      </c>
      <c r="O76" s="26">
        <f t="shared" si="1"/>
        <v>0</v>
      </c>
    </row>
    <row r="77" spans="1:15" ht="45" customHeight="1" x14ac:dyDescent="0.25">
      <c r="A77" s="4">
        <v>3522727</v>
      </c>
      <c r="B77" s="16" t="s">
        <v>114</v>
      </c>
      <c r="C77" s="4">
        <v>70878277</v>
      </c>
      <c r="D77" s="3" t="s">
        <v>36</v>
      </c>
      <c r="E77" s="3" t="s">
        <v>70</v>
      </c>
      <c r="F77" s="12" t="s">
        <v>17</v>
      </c>
      <c r="G77" s="15">
        <v>3.5</v>
      </c>
      <c r="H77" s="14">
        <f>VLOOKUP(A:A,[1]List1!$A:$S,8,FALSE)</f>
        <v>521550</v>
      </c>
      <c r="I77" s="14">
        <f>VLOOKUP(A:A,[1]List1!$A:$S,11,FALSE)</f>
        <v>1825425</v>
      </c>
      <c r="J77" s="14">
        <v>800000</v>
      </c>
      <c r="K77" s="5">
        <v>0</v>
      </c>
      <c r="L77" s="26" t="s">
        <v>562</v>
      </c>
      <c r="M77" s="27" t="s">
        <v>564</v>
      </c>
      <c r="N77" s="26">
        <f>VLOOKUP(A:A,[2]List1!$A:$S,16,FALSE)</f>
        <v>0</v>
      </c>
      <c r="O77" s="26">
        <f t="shared" si="1"/>
        <v>0</v>
      </c>
    </row>
    <row r="78" spans="1:15" ht="30" customHeight="1" x14ac:dyDescent="0.25">
      <c r="A78" s="4">
        <v>3580479</v>
      </c>
      <c r="B78" s="16" t="s">
        <v>114</v>
      </c>
      <c r="C78" s="4">
        <v>70878277</v>
      </c>
      <c r="D78" s="3" t="s">
        <v>43</v>
      </c>
      <c r="E78" s="3" t="s">
        <v>118</v>
      </c>
      <c r="F78" s="12" t="s">
        <v>17</v>
      </c>
      <c r="G78" s="15">
        <v>5</v>
      </c>
      <c r="H78" s="14">
        <f>VLOOKUP(A:A,[1]List1!$A:$S,8,FALSE)</f>
        <v>519612</v>
      </c>
      <c r="I78" s="14">
        <f>VLOOKUP(A:A,[1]List1!$A:$S,11,FALSE)</f>
        <v>2598060</v>
      </c>
      <c r="J78" s="14">
        <v>820000</v>
      </c>
      <c r="K78" s="5">
        <v>820000</v>
      </c>
      <c r="L78" s="26" t="s">
        <v>562</v>
      </c>
      <c r="M78" s="6"/>
      <c r="N78" s="26">
        <f>VLOOKUP(A:A,[2]List1!$A:$S,16,FALSE)</f>
        <v>0</v>
      </c>
      <c r="O78" s="26">
        <f t="shared" si="1"/>
        <v>820000</v>
      </c>
    </row>
    <row r="79" spans="1:15" ht="30" customHeight="1" x14ac:dyDescent="0.25">
      <c r="A79" s="4">
        <v>4102968</v>
      </c>
      <c r="B79" s="16" t="s">
        <v>114</v>
      </c>
      <c r="C79" s="4">
        <v>70878277</v>
      </c>
      <c r="D79" s="3" t="s">
        <v>39</v>
      </c>
      <c r="E79" s="3" t="s">
        <v>119</v>
      </c>
      <c r="F79" s="12" t="s">
        <v>11</v>
      </c>
      <c r="G79" s="15">
        <v>233</v>
      </c>
      <c r="H79" s="14">
        <f>VLOOKUP(A:A,[1]List1!$A:$S,8,FALSE)</f>
        <v>86070</v>
      </c>
      <c r="I79" s="14">
        <f>VLOOKUP(A:A,[1]List1!$A:$S,11,FALSE)</f>
        <v>20054310</v>
      </c>
      <c r="J79" s="14">
        <v>6300000</v>
      </c>
      <c r="K79" s="5">
        <v>6300000</v>
      </c>
      <c r="L79" s="26" t="s">
        <v>562</v>
      </c>
      <c r="M79" s="6"/>
      <c r="N79" s="26">
        <f>VLOOKUP(A:A,[2]List1!$A:$S,16,FALSE)</f>
        <v>0</v>
      </c>
      <c r="O79" s="26">
        <f t="shared" si="1"/>
        <v>6300000</v>
      </c>
    </row>
    <row r="80" spans="1:15" ht="30" customHeight="1" x14ac:dyDescent="0.25">
      <c r="A80" s="4">
        <v>4551924</v>
      </c>
      <c r="B80" s="16" t="s">
        <v>114</v>
      </c>
      <c r="C80" s="4">
        <v>70878277</v>
      </c>
      <c r="D80" s="3" t="s">
        <v>18</v>
      </c>
      <c r="E80" s="3" t="s">
        <v>120</v>
      </c>
      <c r="F80" s="12" t="s">
        <v>11</v>
      </c>
      <c r="G80" s="15">
        <v>26</v>
      </c>
      <c r="H80" s="14">
        <f>VLOOKUP(A:A,[1]List1!$A:$S,8,FALSE)</f>
        <v>107616</v>
      </c>
      <c r="I80" s="14">
        <f>VLOOKUP(A:A,[1]List1!$A:$S,11,FALSE)</f>
        <v>2798016</v>
      </c>
      <c r="J80" s="14">
        <v>1470000</v>
      </c>
      <c r="K80" s="5">
        <v>0</v>
      </c>
      <c r="L80" s="26" t="s">
        <v>562</v>
      </c>
      <c r="M80" s="27" t="s">
        <v>563</v>
      </c>
      <c r="N80" s="26">
        <f>VLOOKUP(A:A,[2]List1!$A:$S,16,FALSE)</f>
        <v>0</v>
      </c>
      <c r="O80" s="26">
        <f t="shared" si="1"/>
        <v>0</v>
      </c>
    </row>
    <row r="81" spans="1:15" ht="30" customHeight="1" x14ac:dyDescent="0.25">
      <c r="A81" s="4">
        <v>5492828</v>
      </c>
      <c r="B81" s="16" t="s">
        <v>114</v>
      </c>
      <c r="C81" s="4">
        <v>70878277</v>
      </c>
      <c r="D81" s="3" t="s">
        <v>18</v>
      </c>
      <c r="E81" s="3" t="s">
        <v>121</v>
      </c>
      <c r="F81" s="12" t="s">
        <v>11</v>
      </c>
      <c r="G81" s="15">
        <v>58</v>
      </c>
      <c r="H81" s="14">
        <f>VLOOKUP(A:A,[1]List1!$A:$S,8,FALSE)</f>
        <v>149454</v>
      </c>
      <c r="I81" s="14">
        <f>VLOOKUP(A:A,[1]List1!$A:$S,11,FALSE)</f>
        <v>8668332</v>
      </c>
      <c r="J81" s="14">
        <v>1180000</v>
      </c>
      <c r="K81" s="5">
        <v>0</v>
      </c>
      <c r="L81" s="26" t="s">
        <v>562</v>
      </c>
      <c r="M81" s="27" t="s">
        <v>563</v>
      </c>
      <c r="N81" s="26">
        <f>VLOOKUP(A:A,[2]List1!$A:$S,16,FALSE)</f>
        <v>0</v>
      </c>
      <c r="O81" s="26">
        <f t="shared" si="1"/>
        <v>0</v>
      </c>
    </row>
    <row r="82" spans="1:15" ht="30" customHeight="1" x14ac:dyDescent="0.25">
      <c r="A82" s="4">
        <v>5617546</v>
      </c>
      <c r="B82" s="16" t="s">
        <v>114</v>
      </c>
      <c r="C82" s="4">
        <v>70878277</v>
      </c>
      <c r="D82" s="3" t="s">
        <v>15</v>
      </c>
      <c r="E82" s="3" t="s">
        <v>122</v>
      </c>
      <c r="F82" s="12" t="s">
        <v>17</v>
      </c>
      <c r="G82" s="15">
        <v>9.1460000000000008</v>
      </c>
      <c r="H82" s="14">
        <f>VLOOKUP(A:A,[1]List1!$A:$S,8,FALSE)</f>
        <v>522690</v>
      </c>
      <c r="I82" s="14">
        <f>VLOOKUP(A:A,[1]List1!$A:$S,11,FALSE)</f>
        <v>4861017</v>
      </c>
      <c r="J82" s="14">
        <v>860000</v>
      </c>
      <c r="K82" s="5">
        <v>860000</v>
      </c>
      <c r="L82" s="26" t="s">
        <v>562</v>
      </c>
      <c r="M82" s="6"/>
      <c r="N82" s="26">
        <f>VLOOKUP(A:A,[2]List1!$A:$S,16,FALSE)</f>
        <v>0</v>
      </c>
      <c r="O82" s="26">
        <f t="shared" si="1"/>
        <v>860000</v>
      </c>
    </row>
    <row r="83" spans="1:15" ht="30" customHeight="1" x14ac:dyDescent="0.25">
      <c r="A83" s="4">
        <v>6123956</v>
      </c>
      <c r="B83" s="16" t="s">
        <v>114</v>
      </c>
      <c r="C83" s="4">
        <v>70878277</v>
      </c>
      <c r="D83" s="3" t="s">
        <v>123</v>
      </c>
      <c r="E83" s="3" t="s">
        <v>124</v>
      </c>
      <c r="F83" s="12" t="s">
        <v>17</v>
      </c>
      <c r="G83" s="15">
        <v>8.14</v>
      </c>
      <c r="H83" s="14">
        <f>VLOOKUP(A:A,[1]List1!$A:$S,8,FALSE)</f>
        <v>508326</v>
      </c>
      <c r="I83" s="14">
        <f>VLOOKUP(A:A,[1]List1!$A:$S,11,FALSE)</f>
        <v>4269938.4000000004</v>
      </c>
      <c r="J83" s="14">
        <v>1370000</v>
      </c>
      <c r="K83" s="5">
        <v>0</v>
      </c>
      <c r="L83" s="26" t="s">
        <v>562</v>
      </c>
      <c r="M83" s="27" t="s">
        <v>563</v>
      </c>
      <c r="N83" s="26">
        <f>VLOOKUP(A:A,[2]List1!$A:$S,16,FALSE)</f>
        <v>0</v>
      </c>
      <c r="O83" s="26">
        <f t="shared" si="1"/>
        <v>0</v>
      </c>
    </row>
    <row r="84" spans="1:15" ht="30" customHeight="1" x14ac:dyDescent="0.25">
      <c r="A84" s="4">
        <v>6488097</v>
      </c>
      <c r="B84" s="16" t="s">
        <v>114</v>
      </c>
      <c r="C84" s="4">
        <v>70878277</v>
      </c>
      <c r="D84" s="3" t="s">
        <v>15</v>
      </c>
      <c r="E84" s="3" t="s">
        <v>125</v>
      </c>
      <c r="F84" s="12" t="s">
        <v>17</v>
      </c>
      <c r="G84" s="15">
        <v>3.5</v>
      </c>
      <c r="H84" s="14">
        <f>VLOOKUP(A:A,[1]List1!$A:$S,8,FALSE)</f>
        <v>522690</v>
      </c>
      <c r="I84" s="14">
        <f>VLOOKUP(A:A,[1]List1!$A:$S,11,FALSE)</f>
        <v>1829415</v>
      </c>
      <c r="J84" s="14">
        <v>800000</v>
      </c>
      <c r="K84" s="5">
        <v>466000</v>
      </c>
      <c r="L84" s="26" t="s">
        <v>562</v>
      </c>
      <c r="M84" s="6"/>
      <c r="N84" s="26">
        <f>VLOOKUP(A:A,[2]List1!$A:$S,16,FALSE)</f>
        <v>0</v>
      </c>
      <c r="O84" s="26">
        <f t="shared" si="1"/>
        <v>466000</v>
      </c>
    </row>
    <row r="85" spans="1:15" ht="30" customHeight="1" x14ac:dyDescent="0.25">
      <c r="A85" s="4">
        <v>6492087</v>
      </c>
      <c r="B85" s="16" t="s">
        <v>114</v>
      </c>
      <c r="C85" s="4">
        <v>70878277</v>
      </c>
      <c r="D85" s="3" t="s">
        <v>15</v>
      </c>
      <c r="E85" s="3" t="s">
        <v>126</v>
      </c>
      <c r="F85" s="12" t="s">
        <v>17</v>
      </c>
      <c r="G85" s="15">
        <v>24.8</v>
      </c>
      <c r="H85" s="14">
        <f>VLOOKUP(A:A,[1]List1!$A:$S,8,FALSE)</f>
        <v>522690</v>
      </c>
      <c r="I85" s="14">
        <f>VLOOKUP(A:A,[1]List1!$A:$S,11,FALSE)</f>
        <v>12962712</v>
      </c>
      <c r="J85" s="14">
        <v>1560000</v>
      </c>
      <c r="K85" s="5">
        <v>1560000</v>
      </c>
      <c r="L85" s="26" t="s">
        <v>562</v>
      </c>
      <c r="M85" s="6"/>
      <c r="N85" s="26">
        <f>VLOOKUP(A:A,[2]List1!$A:$S,16,FALSE)</f>
        <v>0</v>
      </c>
      <c r="O85" s="26">
        <f t="shared" si="1"/>
        <v>1560000</v>
      </c>
    </row>
    <row r="86" spans="1:15" ht="30" customHeight="1" x14ac:dyDescent="0.25">
      <c r="A86" s="4">
        <v>7147578</v>
      </c>
      <c r="B86" s="16" t="s">
        <v>114</v>
      </c>
      <c r="C86" s="4">
        <v>70878277</v>
      </c>
      <c r="D86" s="3" t="s">
        <v>18</v>
      </c>
      <c r="E86" s="3" t="s">
        <v>127</v>
      </c>
      <c r="F86" s="12" t="s">
        <v>11</v>
      </c>
      <c r="G86" s="15">
        <v>35</v>
      </c>
      <c r="H86" s="14">
        <f>VLOOKUP(A:A,[1]List1!$A:$S,8,FALSE)</f>
        <v>149454</v>
      </c>
      <c r="I86" s="14">
        <f>VLOOKUP(A:A,[1]List1!$A:$S,11,FALSE)</f>
        <v>5230890</v>
      </c>
      <c r="J86" s="14">
        <v>1000000</v>
      </c>
      <c r="K86" s="5">
        <v>0</v>
      </c>
      <c r="L86" s="26" t="s">
        <v>562</v>
      </c>
      <c r="M86" s="27" t="s">
        <v>563</v>
      </c>
      <c r="N86" s="26">
        <f>VLOOKUP(A:A,[2]List1!$A:$S,16,FALSE)</f>
        <v>0</v>
      </c>
      <c r="O86" s="26">
        <f t="shared" si="1"/>
        <v>0</v>
      </c>
    </row>
    <row r="87" spans="1:15" ht="30" customHeight="1" x14ac:dyDescent="0.25">
      <c r="A87" s="4">
        <v>7484685</v>
      </c>
      <c r="B87" s="16" t="s">
        <v>114</v>
      </c>
      <c r="C87" s="4">
        <v>70878277</v>
      </c>
      <c r="D87" s="3" t="s">
        <v>128</v>
      </c>
      <c r="E87" s="3" t="s">
        <v>129</v>
      </c>
      <c r="F87" s="12" t="s">
        <v>17</v>
      </c>
      <c r="G87" s="15">
        <v>8.7959999999999994</v>
      </c>
      <c r="H87" s="14">
        <f>VLOOKUP(A:A,[1]List1!$A:$S,8,FALSE)</f>
        <v>508326</v>
      </c>
      <c r="I87" s="14">
        <f>VLOOKUP(A:A,[1]List1!$A:$S,11,FALSE)</f>
        <v>4625766.5999999996</v>
      </c>
      <c r="J87" s="14">
        <v>730000</v>
      </c>
      <c r="K87" s="5">
        <v>730000</v>
      </c>
      <c r="L87" s="26" t="s">
        <v>562</v>
      </c>
      <c r="M87" s="6"/>
      <c r="N87" s="26">
        <f>VLOOKUP(A:A,[2]List1!$A:$S,16,FALSE)</f>
        <v>0</v>
      </c>
      <c r="O87" s="26">
        <f t="shared" si="1"/>
        <v>730000</v>
      </c>
    </row>
    <row r="88" spans="1:15" ht="30" customHeight="1" x14ac:dyDescent="0.25">
      <c r="A88" s="4">
        <v>8375205</v>
      </c>
      <c r="B88" s="16" t="s">
        <v>114</v>
      </c>
      <c r="C88" s="4">
        <v>70878277</v>
      </c>
      <c r="D88" s="3" t="s">
        <v>15</v>
      </c>
      <c r="E88" s="3" t="s">
        <v>130</v>
      </c>
      <c r="F88" s="12" t="s">
        <v>17</v>
      </c>
      <c r="G88" s="15">
        <v>6.9</v>
      </c>
      <c r="H88" s="14">
        <f>VLOOKUP(A:A,[1]List1!$A:$S,8,FALSE)</f>
        <v>522690</v>
      </c>
      <c r="I88" s="14">
        <f>VLOOKUP(A:A,[1]List1!$A:$S,11,FALSE)</f>
        <v>3606561</v>
      </c>
      <c r="J88" s="14">
        <v>680000</v>
      </c>
      <c r="K88" s="5">
        <v>680000</v>
      </c>
      <c r="L88" s="26" t="s">
        <v>562</v>
      </c>
      <c r="M88" s="6"/>
      <c r="N88" s="26">
        <f>VLOOKUP(A:A,[2]List1!$A:$S,16,FALSE)</f>
        <v>0</v>
      </c>
      <c r="O88" s="26">
        <f t="shared" si="1"/>
        <v>680000</v>
      </c>
    </row>
    <row r="89" spans="1:15" ht="30" customHeight="1" x14ac:dyDescent="0.25">
      <c r="A89" s="4">
        <v>9933563</v>
      </c>
      <c r="B89" s="16" t="s">
        <v>114</v>
      </c>
      <c r="C89" s="4">
        <v>70878277</v>
      </c>
      <c r="D89" s="3" t="s">
        <v>15</v>
      </c>
      <c r="E89" s="3" t="s">
        <v>131</v>
      </c>
      <c r="F89" s="12" t="s">
        <v>17</v>
      </c>
      <c r="G89" s="15">
        <v>1.8140000000000001</v>
      </c>
      <c r="H89" s="14">
        <f>VLOOKUP(A:A,[1]List1!$A:$S,8,FALSE)</f>
        <v>522690</v>
      </c>
      <c r="I89" s="14">
        <f>VLOOKUP(A:A,[1]List1!$A:$S,11,FALSE)</f>
        <v>1097649</v>
      </c>
      <c r="J89" s="14">
        <v>260000</v>
      </c>
      <c r="K89" s="5">
        <v>260000</v>
      </c>
      <c r="L89" s="26" t="s">
        <v>562</v>
      </c>
      <c r="M89" s="6"/>
      <c r="N89" s="26">
        <f>VLOOKUP(A:A,[2]List1!$A:$S,16,FALSE)</f>
        <v>0</v>
      </c>
      <c r="O89" s="26">
        <f t="shared" si="1"/>
        <v>260000</v>
      </c>
    </row>
    <row r="90" spans="1:15" ht="30" customHeight="1" x14ac:dyDescent="0.25">
      <c r="A90" s="4">
        <v>1183900</v>
      </c>
      <c r="B90" s="16" t="s">
        <v>132</v>
      </c>
      <c r="C90" s="4">
        <v>70880841</v>
      </c>
      <c r="D90" s="3" t="s">
        <v>49</v>
      </c>
      <c r="E90" s="3" t="s">
        <v>133</v>
      </c>
      <c r="F90" s="12" t="s">
        <v>11</v>
      </c>
      <c r="G90" s="15">
        <v>48</v>
      </c>
      <c r="H90" s="14">
        <f>VLOOKUP(A:A,[1]List1!$A:$S,8,FALSE)</f>
        <v>463102.2</v>
      </c>
      <c r="I90" s="14">
        <f>VLOOKUP(A:A,[1]List1!$A:$S,11,FALSE)</f>
        <v>13552905.600000001</v>
      </c>
      <c r="J90" s="14">
        <v>8000000</v>
      </c>
      <c r="K90" s="5">
        <v>2936000</v>
      </c>
      <c r="L90" s="26" t="s">
        <v>569</v>
      </c>
      <c r="M90" s="6"/>
      <c r="N90" s="26">
        <f>VLOOKUP(A:A,[2]List1!$A:$S,16,FALSE)</f>
        <v>2730000</v>
      </c>
      <c r="O90" s="26">
        <f t="shared" si="1"/>
        <v>5666000</v>
      </c>
    </row>
    <row r="91" spans="1:15" ht="30" customHeight="1" x14ac:dyDescent="0.25">
      <c r="A91" s="4">
        <v>2314259</v>
      </c>
      <c r="B91" s="16" t="s">
        <v>132</v>
      </c>
      <c r="C91" s="4">
        <v>70880841</v>
      </c>
      <c r="D91" s="3" t="s">
        <v>21</v>
      </c>
      <c r="E91" s="3" t="s">
        <v>134</v>
      </c>
      <c r="F91" s="12" t="s">
        <v>17</v>
      </c>
      <c r="G91" s="15">
        <v>3.1</v>
      </c>
      <c r="H91" s="14">
        <f>VLOOKUP(A:A,[1]List1!$A:$S,8,FALSE)</f>
        <v>478686</v>
      </c>
      <c r="I91" s="14">
        <f>VLOOKUP(A:A,[1]List1!$A:$S,11,FALSE)</f>
        <v>1426871.3852760738</v>
      </c>
      <c r="J91" s="14">
        <v>1000000</v>
      </c>
      <c r="K91" s="5">
        <v>260000</v>
      </c>
      <c r="L91" s="26" t="s">
        <v>569</v>
      </c>
      <c r="M91" s="6"/>
      <c r="N91" s="26">
        <f>VLOOKUP(A:A,[2]List1!$A:$S,16,FALSE)</f>
        <v>173000</v>
      </c>
      <c r="O91" s="26">
        <f t="shared" si="1"/>
        <v>433000</v>
      </c>
    </row>
    <row r="92" spans="1:15" ht="30" customHeight="1" x14ac:dyDescent="0.25">
      <c r="A92" s="4">
        <v>3531080</v>
      </c>
      <c r="B92" s="16" t="s">
        <v>132</v>
      </c>
      <c r="C92" s="4">
        <v>70880841</v>
      </c>
      <c r="D92" s="3" t="s">
        <v>95</v>
      </c>
      <c r="E92" s="3" t="s">
        <v>135</v>
      </c>
      <c r="F92" s="12" t="s">
        <v>11</v>
      </c>
      <c r="G92" s="15">
        <v>8</v>
      </c>
      <c r="H92" s="14">
        <f>VLOOKUP(A:A,[1]List1!$A:$S,8,FALSE)</f>
        <v>421002</v>
      </c>
      <c r="I92" s="14">
        <f>VLOOKUP(A:A,[1]List1!$A:$S,11,FALSE)</f>
        <v>3250020</v>
      </c>
      <c r="J92" s="14">
        <v>1500000</v>
      </c>
      <c r="K92" s="5">
        <v>92000</v>
      </c>
      <c r="L92" s="28" t="s">
        <v>569</v>
      </c>
      <c r="M92" s="6"/>
      <c r="N92" s="26">
        <f>VLOOKUP(A:A,[2]List1!$A:$S,16,FALSE)</f>
        <v>1257000</v>
      </c>
      <c r="O92" s="26">
        <f t="shared" si="1"/>
        <v>1349000</v>
      </c>
    </row>
    <row r="93" spans="1:15" ht="30" customHeight="1" x14ac:dyDescent="0.25">
      <c r="A93" s="4">
        <v>3551390</v>
      </c>
      <c r="B93" s="16" t="s">
        <v>132</v>
      </c>
      <c r="C93" s="4">
        <v>70880841</v>
      </c>
      <c r="D93" s="3" t="s">
        <v>34</v>
      </c>
      <c r="E93" s="3" t="s">
        <v>35</v>
      </c>
      <c r="F93" s="12" t="s">
        <v>17</v>
      </c>
      <c r="G93" s="15">
        <v>34.06</v>
      </c>
      <c r="H93" s="14">
        <f>VLOOKUP(A:A,[1]List1!$A:$S,8,FALSE)</f>
        <v>475608</v>
      </c>
      <c r="I93" s="14">
        <f>VLOOKUP(A:A,[1]List1!$A:$S,11,FALSE)</f>
        <v>15064279.026726928</v>
      </c>
      <c r="J93" s="14">
        <v>9000000</v>
      </c>
      <c r="K93" s="5">
        <v>4691000</v>
      </c>
      <c r="L93" s="28" t="s">
        <v>569</v>
      </c>
      <c r="M93" s="6"/>
      <c r="N93" s="26">
        <f>VLOOKUP(A:A,[2]List1!$A:$S,16,FALSE)</f>
        <v>1989000</v>
      </c>
      <c r="O93" s="26">
        <f t="shared" si="1"/>
        <v>6680000</v>
      </c>
    </row>
    <row r="94" spans="1:15" ht="30" customHeight="1" x14ac:dyDescent="0.25">
      <c r="A94" s="4">
        <v>4250890</v>
      </c>
      <c r="B94" s="16" t="s">
        <v>132</v>
      </c>
      <c r="C94" s="4">
        <v>70880841</v>
      </c>
      <c r="D94" s="3" t="s">
        <v>49</v>
      </c>
      <c r="E94" s="3" t="s">
        <v>136</v>
      </c>
      <c r="F94" s="12" t="s">
        <v>11</v>
      </c>
      <c r="G94" s="15">
        <v>10</v>
      </c>
      <c r="H94" s="14">
        <f>VLOOKUP(A:A,[1]List1!$A:$S,8,FALSE)</f>
        <v>463102.2</v>
      </c>
      <c r="I94" s="14">
        <f>VLOOKUP(A:A,[1]List1!$A:$S,11,FALSE)</f>
        <v>2747022</v>
      </c>
      <c r="J94" s="14">
        <v>2500000</v>
      </c>
      <c r="K94" s="5">
        <v>0</v>
      </c>
      <c r="L94" s="26" t="s">
        <v>569</v>
      </c>
      <c r="M94" s="27" t="s">
        <v>565</v>
      </c>
      <c r="N94" s="26">
        <f>VLOOKUP(A:A,[2]List1!$A:$S,16,FALSE)</f>
        <v>0</v>
      </c>
      <c r="O94" s="26">
        <f t="shared" si="1"/>
        <v>0</v>
      </c>
    </row>
    <row r="95" spans="1:15" ht="30" customHeight="1" x14ac:dyDescent="0.25">
      <c r="A95" s="4">
        <v>2411213</v>
      </c>
      <c r="B95" s="16" t="s">
        <v>137</v>
      </c>
      <c r="C95" s="4">
        <v>26528843</v>
      </c>
      <c r="D95" s="3" t="s">
        <v>95</v>
      </c>
      <c r="E95" s="3" t="s">
        <v>138</v>
      </c>
      <c r="F95" s="12" t="s">
        <v>17</v>
      </c>
      <c r="G95" s="15">
        <v>5.3</v>
      </c>
      <c r="H95" s="14">
        <f>VLOOKUP(A:A,[1]List1!$A:$S,8,FALSE)</f>
        <v>552717.6</v>
      </c>
      <c r="I95" s="14">
        <f>VLOOKUP(A:A,[1]List1!$A:$S,11,FALSE)</f>
        <v>2517189.5395419844</v>
      </c>
      <c r="J95" s="14">
        <v>1020000</v>
      </c>
      <c r="K95" s="5">
        <v>1020000</v>
      </c>
      <c r="L95" s="26"/>
      <c r="M95" s="6"/>
      <c r="N95" s="26">
        <f>VLOOKUP(A:A,[2]List1!$A:$S,16,FALSE)</f>
        <v>0</v>
      </c>
      <c r="O95" s="26">
        <f t="shared" si="1"/>
        <v>1020000</v>
      </c>
    </row>
    <row r="96" spans="1:15" ht="45" customHeight="1" x14ac:dyDescent="0.25">
      <c r="A96" s="4">
        <v>6680999</v>
      </c>
      <c r="B96" s="16" t="s">
        <v>139</v>
      </c>
      <c r="C96" s="4">
        <v>22895299</v>
      </c>
      <c r="D96" s="3" t="s">
        <v>140</v>
      </c>
      <c r="E96" s="3" t="s">
        <v>141</v>
      </c>
      <c r="F96" s="12" t="s">
        <v>17</v>
      </c>
      <c r="G96" s="15">
        <v>0</v>
      </c>
      <c r="H96" s="14">
        <f>VLOOKUP(A:A,[1]List1!$A:$S,8,FALSE)</f>
        <v>520068</v>
      </c>
      <c r="I96" s="14">
        <f>VLOOKUP(A:A,[1]List1!$A:$S,11,FALSE)</f>
        <v>0</v>
      </c>
      <c r="J96" s="14">
        <v>322375</v>
      </c>
      <c r="K96" s="5">
        <v>0</v>
      </c>
      <c r="L96" s="26"/>
      <c r="M96" s="27" t="s">
        <v>564</v>
      </c>
      <c r="N96" s="26">
        <f>VLOOKUP(A:A,[2]List1!$A:$S,16,FALSE)</f>
        <v>0</v>
      </c>
      <c r="O96" s="26">
        <f t="shared" si="1"/>
        <v>0</v>
      </c>
    </row>
    <row r="97" spans="1:15" ht="30" customHeight="1" x14ac:dyDescent="0.25">
      <c r="A97" s="4">
        <v>7784697</v>
      </c>
      <c r="B97" s="16" t="s">
        <v>142</v>
      </c>
      <c r="C97" s="4">
        <v>66000971</v>
      </c>
      <c r="D97" s="3" t="s">
        <v>95</v>
      </c>
      <c r="E97" s="3" t="s">
        <v>143</v>
      </c>
      <c r="F97" s="12" t="s">
        <v>17</v>
      </c>
      <c r="G97" s="15">
        <v>5.4</v>
      </c>
      <c r="H97" s="14">
        <f>VLOOKUP(A:A,[1]List1!$A:$S,8,FALSE)</f>
        <v>480624</v>
      </c>
      <c r="I97" s="14">
        <f>VLOOKUP(A:A,[1]List1!$A:$S,11,FALSE)</f>
        <v>2133312.555920484</v>
      </c>
      <c r="J97" s="14">
        <v>1000000</v>
      </c>
      <c r="K97" s="5">
        <v>1000000</v>
      </c>
      <c r="L97" s="26"/>
      <c r="M97" s="6"/>
      <c r="N97" s="26">
        <f>VLOOKUP(A:A,[2]List1!$A:$S,16,FALSE)</f>
        <v>0</v>
      </c>
      <c r="O97" s="26">
        <f t="shared" si="1"/>
        <v>1000000</v>
      </c>
    </row>
    <row r="98" spans="1:15" ht="30" customHeight="1" x14ac:dyDescent="0.25">
      <c r="A98" s="4">
        <v>8292810</v>
      </c>
      <c r="B98" s="16" t="s">
        <v>142</v>
      </c>
      <c r="C98" s="4">
        <v>66000971</v>
      </c>
      <c r="D98" s="3" t="s">
        <v>15</v>
      </c>
      <c r="E98" s="3" t="s">
        <v>144</v>
      </c>
      <c r="F98" s="12" t="s">
        <v>17</v>
      </c>
      <c r="G98" s="15">
        <v>2.4</v>
      </c>
      <c r="H98" s="14">
        <f>VLOOKUP(A:A,[1]List1!$A:$S,8,FALSE)</f>
        <v>522690</v>
      </c>
      <c r="I98" s="14">
        <f>VLOOKUP(A:A,[1]List1!$A:$S,11,FALSE)</f>
        <v>1254456</v>
      </c>
      <c r="J98" s="14">
        <v>600000</v>
      </c>
      <c r="K98" s="5">
        <v>600000</v>
      </c>
      <c r="L98" s="26"/>
      <c r="M98" s="6"/>
      <c r="N98" s="26">
        <f>VLOOKUP(A:A,[2]List1!$A:$S,16,FALSE)</f>
        <v>0</v>
      </c>
      <c r="O98" s="26">
        <f t="shared" si="1"/>
        <v>600000</v>
      </c>
    </row>
    <row r="99" spans="1:15" ht="45" customHeight="1" x14ac:dyDescent="0.25">
      <c r="A99" s="4">
        <v>4506418</v>
      </c>
      <c r="B99" s="16" t="s">
        <v>145</v>
      </c>
      <c r="C99" s="4">
        <v>310166</v>
      </c>
      <c r="D99" s="3" t="s">
        <v>87</v>
      </c>
      <c r="E99" s="3" t="s">
        <v>146</v>
      </c>
      <c r="F99" s="12" t="s">
        <v>17</v>
      </c>
      <c r="G99" s="15">
        <v>0</v>
      </c>
      <c r="H99" s="14">
        <f>VLOOKUP(A:A,[1]List1!$A:$S,8,FALSE)</f>
        <v>513570</v>
      </c>
      <c r="I99" s="14">
        <f>VLOOKUP(A:A,[1]List1!$A:$S,11,FALSE)</f>
        <v>0</v>
      </c>
      <c r="J99" s="14">
        <v>575148</v>
      </c>
      <c r="K99" s="5">
        <v>0</v>
      </c>
      <c r="L99" s="26"/>
      <c r="M99" s="27" t="s">
        <v>564</v>
      </c>
      <c r="N99" s="26">
        <f>VLOOKUP(A:A,[2]List1!$A:$S,16,FALSE)</f>
        <v>0</v>
      </c>
      <c r="O99" s="26">
        <f t="shared" si="1"/>
        <v>0</v>
      </c>
    </row>
    <row r="100" spans="1:15" ht="30" customHeight="1" x14ac:dyDescent="0.25">
      <c r="A100" s="4">
        <v>2378879</v>
      </c>
      <c r="B100" s="16" t="s">
        <v>147</v>
      </c>
      <c r="C100" s="4">
        <v>675547</v>
      </c>
      <c r="D100" s="3" t="s">
        <v>87</v>
      </c>
      <c r="E100" s="3" t="s">
        <v>148</v>
      </c>
      <c r="F100" s="12" t="s">
        <v>17</v>
      </c>
      <c r="G100" s="15">
        <v>2.88</v>
      </c>
      <c r="H100" s="14">
        <f>VLOOKUP(A:A,[1]List1!$A:$S,8,FALSE)</f>
        <v>513570</v>
      </c>
      <c r="I100" s="14">
        <f>VLOOKUP(A:A,[1]List1!$A:$S,11,FALSE)</f>
        <v>1479081.5999999999</v>
      </c>
      <c r="J100" s="14">
        <v>892229</v>
      </c>
      <c r="K100" s="5">
        <v>843000</v>
      </c>
      <c r="L100" s="26"/>
      <c r="M100" s="6"/>
      <c r="N100" s="26">
        <f>VLOOKUP(A:A,[2]List1!$A:$S,16,FALSE)</f>
        <v>49000</v>
      </c>
      <c r="O100" s="26">
        <f t="shared" si="1"/>
        <v>892000</v>
      </c>
    </row>
    <row r="101" spans="1:15" ht="30" customHeight="1" x14ac:dyDescent="0.25">
      <c r="A101" s="4">
        <v>4358523</v>
      </c>
      <c r="B101" s="16" t="s">
        <v>147</v>
      </c>
      <c r="C101" s="4">
        <v>675547</v>
      </c>
      <c r="D101" s="3" t="s">
        <v>85</v>
      </c>
      <c r="E101" s="3" t="s">
        <v>149</v>
      </c>
      <c r="F101" s="12" t="s">
        <v>17</v>
      </c>
      <c r="G101" s="15">
        <v>2.5099999999999998</v>
      </c>
      <c r="H101" s="14">
        <f>VLOOKUP(A:A,[1]List1!$A:$S,8,FALSE)</f>
        <v>516192</v>
      </c>
      <c r="I101" s="14">
        <f>VLOOKUP(A:A,[1]List1!$A:$S,11,FALSE)</f>
        <v>1295641.92</v>
      </c>
      <c r="J101" s="14">
        <v>1080001</v>
      </c>
      <c r="K101" s="5">
        <v>701000</v>
      </c>
      <c r="L101" s="26"/>
      <c r="M101" s="6"/>
      <c r="N101" s="26">
        <f>VLOOKUP(A:A,[2]List1!$A:$S,16,FALSE)</f>
        <v>229000</v>
      </c>
      <c r="O101" s="26">
        <f t="shared" si="1"/>
        <v>930000</v>
      </c>
    </row>
    <row r="102" spans="1:15" ht="30" customHeight="1" x14ac:dyDescent="0.25">
      <c r="A102" s="4">
        <v>3959444</v>
      </c>
      <c r="B102" s="16" t="s">
        <v>150</v>
      </c>
      <c r="C102" s="4">
        <v>25755277</v>
      </c>
      <c r="D102" s="3" t="s">
        <v>15</v>
      </c>
      <c r="E102" s="3" t="s">
        <v>151</v>
      </c>
      <c r="F102" s="12" t="s">
        <v>17</v>
      </c>
      <c r="G102" s="15">
        <v>3</v>
      </c>
      <c r="H102" s="14">
        <f>VLOOKUP(A:A,[1]List1!$A:$S,8,FALSE)</f>
        <v>522690</v>
      </c>
      <c r="I102" s="14">
        <f>VLOOKUP(A:A,[1]List1!$A:$S,11,FALSE)</f>
        <v>1568070</v>
      </c>
      <c r="J102" s="14">
        <v>1362984</v>
      </c>
      <c r="K102" s="5">
        <v>894000</v>
      </c>
      <c r="L102" s="26"/>
      <c r="M102" s="6"/>
      <c r="N102" s="26">
        <f>VLOOKUP(A:A,[2]List1!$A:$S,16,FALSE)</f>
        <v>262000</v>
      </c>
      <c r="O102" s="26">
        <f t="shared" si="1"/>
        <v>1156000</v>
      </c>
    </row>
    <row r="103" spans="1:15" ht="30" customHeight="1" x14ac:dyDescent="0.25">
      <c r="A103" s="4">
        <v>7856529</v>
      </c>
      <c r="B103" s="16" t="s">
        <v>150</v>
      </c>
      <c r="C103" s="4">
        <v>25755277</v>
      </c>
      <c r="D103" s="3" t="s">
        <v>43</v>
      </c>
      <c r="E103" s="3" t="s">
        <v>152</v>
      </c>
      <c r="F103" s="12" t="s">
        <v>17</v>
      </c>
      <c r="G103" s="15">
        <v>3.4</v>
      </c>
      <c r="H103" s="14">
        <f>VLOOKUP(A:A,[1]List1!$A:$S,8,FALSE)</f>
        <v>519612</v>
      </c>
      <c r="I103" s="14">
        <f>VLOOKUP(A:A,[1]List1!$A:$S,11,FALSE)</f>
        <v>1766680.8</v>
      </c>
      <c r="J103" s="14">
        <v>1472610</v>
      </c>
      <c r="K103" s="5">
        <v>1007000</v>
      </c>
      <c r="L103" s="26"/>
      <c r="M103" s="6"/>
      <c r="N103" s="26">
        <f>VLOOKUP(A:A,[2]List1!$A:$S,16,FALSE)</f>
        <v>317000</v>
      </c>
      <c r="O103" s="26">
        <f t="shared" si="1"/>
        <v>1324000</v>
      </c>
    </row>
    <row r="104" spans="1:15" ht="30" customHeight="1" x14ac:dyDescent="0.25">
      <c r="A104" s="4">
        <v>2532222</v>
      </c>
      <c r="B104" s="16" t="s">
        <v>153</v>
      </c>
      <c r="C104" s="4">
        <v>45770433</v>
      </c>
      <c r="D104" s="3" t="s">
        <v>9</v>
      </c>
      <c r="E104" s="3" t="s">
        <v>154</v>
      </c>
      <c r="F104" s="12" t="s">
        <v>11</v>
      </c>
      <c r="G104" s="15">
        <v>70</v>
      </c>
      <c r="H104" s="14">
        <f>VLOOKUP(A:A,[1]List1!$A:$S,8,FALSE)</f>
        <v>473556</v>
      </c>
      <c r="I104" s="14">
        <f>VLOOKUP(A:A,[1]List1!$A:$S,11,FALSE)</f>
        <v>21076920</v>
      </c>
      <c r="J104" s="14">
        <v>7209000</v>
      </c>
      <c r="K104" s="5">
        <v>7209000</v>
      </c>
      <c r="L104" s="26"/>
      <c r="M104" s="6"/>
      <c r="N104" s="26">
        <f>VLOOKUP(A:A,[2]List1!$A:$S,16,FALSE)</f>
        <v>0</v>
      </c>
      <c r="O104" s="26">
        <f t="shared" si="1"/>
        <v>7209000</v>
      </c>
    </row>
    <row r="105" spans="1:15" ht="30" customHeight="1" x14ac:dyDescent="0.25">
      <c r="A105" s="4">
        <v>1602621</v>
      </c>
      <c r="B105" s="16" t="s">
        <v>155</v>
      </c>
      <c r="C105" s="4">
        <v>24799173</v>
      </c>
      <c r="D105" s="3" t="s">
        <v>66</v>
      </c>
      <c r="E105" s="3" t="s">
        <v>156</v>
      </c>
      <c r="F105" s="12" t="s">
        <v>11</v>
      </c>
      <c r="G105" s="15">
        <v>2</v>
      </c>
      <c r="H105" s="14">
        <f>VLOOKUP(A:A,[1]List1!$A:$S,8,FALSE)</f>
        <v>342000</v>
      </c>
      <c r="I105" s="14">
        <f>VLOOKUP(A:A,[1]List1!$A:$S,11,FALSE)</f>
        <v>588000</v>
      </c>
      <c r="J105" s="14">
        <v>366520</v>
      </c>
      <c r="K105" s="5">
        <v>311000</v>
      </c>
      <c r="L105" s="26"/>
      <c r="M105" s="6"/>
      <c r="N105" s="26">
        <f>VLOOKUP(A:A,[2]List1!$A:$S,16,FALSE)</f>
        <v>55000</v>
      </c>
      <c r="O105" s="26">
        <f t="shared" si="1"/>
        <v>366000</v>
      </c>
    </row>
    <row r="106" spans="1:15" ht="30" customHeight="1" x14ac:dyDescent="0.25">
      <c r="A106" s="4">
        <v>7627286</v>
      </c>
      <c r="B106" s="16" t="s">
        <v>157</v>
      </c>
      <c r="C106" s="4">
        <v>70875413</v>
      </c>
      <c r="D106" s="3" t="s">
        <v>25</v>
      </c>
      <c r="E106" s="3" t="s">
        <v>158</v>
      </c>
      <c r="F106" s="12" t="s">
        <v>11</v>
      </c>
      <c r="G106" s="15">
        <v>12</v>
      </c>
      <c r="H106" s="14">
        <f>VLOOKUP(A:A,[1]List1!$A:$S,8,FALSE)</f>
        <v>805045.2</v>
      </c>
      <c r="I106" s="14">
        <f>VLOOKUP(A:A,[1]List1!$A:$S,11,FALSE)</f>
        <v>7464542.3999999985</v>
      </c>
      <c r="J106" s="14">
        <v>3100000</v>
      </c>
      <c r="K106" s="5">
        <v>1602000</v>
      </c>
      <c r="L106" s="26" t="s">
        <v>562</v>
      </c>
      <c r="M106" s="6"/>
      <c r="N106" s="26">
        <f>VLOOKUP(A:A,[2]List1!$A:$S,16,FALSE)</f>
        <v>0</v>
      </c>
      <c r="O106" s="26">
        <f t="shared" si="1"/>
        <v>1602000</v>
      </c>
    </row>
    <row r="107" spans="1:15" ht="30" customHeight="1" x14ac:dyDescent="0.25">
      <c r="A107" s="4">
        <v>8834386</v>
      </c>
      <c r="B107" s="16" t="s">
        <v>157</v>
      </c>
      <c r="C107" s="4">
        <v>70875413</v>
      </c>
      <c r="D107" s="3" t="s">
        <v>66</v>
      </c>
      <c r="E107" s="3" t="s">
        <v>159</v>
      </c>
      <c r="F107" s="12" t="s">
        <v>11</v>
      </c>
      <c r="G107" s="15">
        <v>6</v>
      </c>
      <c r="H107" s="14">
        <f>VLOOKUP(A:A,[1]List1!$A:$S,8,FALSE)</f>
        <v>666900</v>
      </c>
      <c r="I107" s="14">
        <f>VLOOKUP(A:A,[1]List1!$A:$S,11,FALSE)</f>
        <v>3713400</v>
      </c>
      <c r="J107" s="14">
        <v>1450000</v>
      </c>
      <c r="K107" s="5">
        <v>608000</v>
      </c>
      <c r="L107" s="26" t="s">
        <v>562</v>
      </c>
      <c r="M107" s="6"/>
      <c r="N107" s="26">
        <f>VLOOKUP(A:A,[2]List1!$A:$S,16,FALSE)</f>
        <v>0</v>
      </c>
      <c r="O107" s="26">
        <f t="shared" si="1"/>
        <v>608000</v>
      </c>
    </row>
    <row r="108" spans="1:15" ht="30" customHeight="1" x14ac:dyDescent="0.25">
      <c r="A108" s="4">
        <v>9314702</v>
      </c>
      <c r="B108" s="16" t="s">
        <v>157</v>
      </c>
      <c r="C108" s="4">
        <v>70875413</v>
      </c>
      <c r="D108" s="3" t="s">
        <v>21</v>
      </c>
      <c r="E108" s="3" t="s">
        <v>160</v>
      </c>
      <c r="F108" s="12" t="s">
        <v>17</v>
      </c>
      <c r="G108" s="15">
        <v>61.797999999999995</v>
      </c>
      <c r="H108" s="14">
        <f>VLOOKUP(A:A,[1]List1!$A:$S,8,FALSE)</f>
        <v>478686</v>
      </c>
      <c r="I108" s="14">
        <f>VLOOKUP(A:A,[1]List1!$A:$S,11,FALSE)</f>
        <v>29104808.400000002</v>
      </c>
      <c r="J108" s="14">
        <v>5886000</v>
      </c>
      <c r="K108" s="5">
        <v>5886000</v>
      </c>
      <c r="L108" s="26" t="s">
        <v>562</v>
      </c>
      <c r="M108" s="6"/>
      <c r="N108" s="26">
        <f>VLOOKUP(A:A,[2]List1!$A:$S,16,FALSE)</f>
        <v>0</v>
      </c>
      <c r="O108" s="26">
        <f t="shared" si="1"/>
        <v>5886000</v>
      </c>
    </row>
    <row r="109" spans="1:15" ht="30" customHeight="1" x14ac:dyDescent="0.25">
      <c r="A109" s="4">
        <v>4854009</v>
      </c>
      <c r="B109" s="16" t="s">
        <v>161</v>
      </c>
      <c r="C109" s="4">
        <v>60460202</v>
      </c>
      <c r="D109" s="3" t="s">
        <v>13</v>
      </c>
      <c r="E109" s="3" t="s">
        <v>162</v>
      </c>
      <c r="F109" s="12" t="s">
        <v>17</v>
      </c>
      <c r="G109" s="15">
        <v>5</v>
      </c>
      <c r="H109" s="14">
        <f>VLOOKUP(A:A,[1]List1!$A:$S,8,FALSE)</f>
        <v>615463.19999999995</v>
      </c>
      <c r="I109" s="14">
        <f>VLOOKUP(A:A,[1]List1!$A:$S,11,FALSE)</f>
        <v>3077316</v>
      </c>
      <c r="J109" s="14">
        <v>1996000</v>
      </c>
      <c r="K109" s="5">
        <v>1754000</v>
      </c>
      <c r="L109" s="26"/>
      <c r="M109" s="6"/>
      <c r="N109" s="26">
        <f>VLOOKUP(A:A,[2]List1!$A:$S,16,FALSE)</f>
        <v>242000</v>
      </c>
      <c r="O109" s="26">
        <f t="shared" si="1"/>
        <v>1996000</v>
      </c>
    </row>
    <row r="110" spans="1:15" ht="30" customHeight="1" x14ac:dyDescent="0.25">
      <c r="A110" s="4">
        <v>5003673</v>
      </c>
      <c r="B110" s="16" t="s">
        <v>161</v>
      </c>
      <c r="C110" s="4">
        <v>60460202</v>
      </c>
      <c r="D110" s="3" t="s">
        <v>140</v>
      </c>
      <c r="E110" s="3" t="s">
        <v>163</v>
      </c>
      <c r="F110" s="12" t="s">
        <v>17</v>
      </c>
      <c r="G110" s="15">
        <v>2.7</v>
      </c>
      <c r="H110" s="14">
        <f>VLOOKUP(A:A,[1]List1!$A:$S,8,FALSE)</f>
        <v>624081.6</v>
      </c>
      <c r="I110" s="14">
        <f>VLOOKUP(A:A,[1]List1!$A:$S,11,FALSE)</f>
        <v>1685020.32</v>
      </c>
      <c r="J110" s="14">
        <v>1080000</v>
      </c>
      <c r="K110" s="5">
        <v>864000</v>
      </c>
      <c r="L110" s="26"/>
      <c r="M110" s="6"/>
      <c r="N110" s="26">
        <f>VLOOKUP(A:A,[2]List1!$A:$S,16,FALSE)</f>
        <v>147000</v>
      </c>
      <c r="O110" s="26">
        <f t="shared" si="1"/>
        <v>1011000</v>
      </c>
    </row>
    <row r="111" spans="1:15" ht="30" customHeight="1" x14ac:dyDescent="0.25">
      <c r="A111" s="4">
        <v>1203552</v>
      </c>
      <c r="B111" s="16" t="s">
        <v>164</v>
      </c>
      <c r="C111" s="4">
        <v>45250855</v>
      </c>
      <c r="D111" s="3" t="s">
        <v>165</v>
      </c>
      <c r="E111" s="3" t="s">
        <v>166</v>
      </c>
      <c r="F111" s="12" t="s">
        <v>17</v>
      </c>
      <c r="G111" s="15">
        <v>3.17</v>
      </c>
      <c r="H111" s="14">
        <f>VLOOKUP(A:A,[1]List1!$A:$S,8,FALSE)</f>
        <v>484500</v>
      </c>
      <c r="I111" s="14">
        <f>VLOOKUP(A:A,[1]List1!$A:$S,11,FALSE)</f>
        <v>1377409.0155512358</v>
      </c>
      <c r="J111" s="14">
        <v>650000</v>
      </c>
      <c r="K111" s="5">
        <v>650000</v>
      </c>
      <c r="L111" s="26"/>
      <c r="M111" s="6"/>
      <c r="N111" s="26">
        <f>VLOOKUP(A:A,[2]List1!$A:$S,16,FALSE)</f>
        <v>0</v>
      </c>
      <c r="O111" s="26">
        <f t="shared" si="1"/>
        <v>650000</v>
      </c>
    </row>
    <row r="112" spans="1:15" ht="30" customHeight="1" x14ac:dyDescent="0.25">
      <c r="A112" s="4">
        <v>6459769</v>
      </c>
      <c r="B112" s="16" t="s">
        <v>164</v>
      </c>
      <c r="C112" s="4">
        <v>45250855</v>
      </c>
      <c r="D112" s="3" t="s">
        <v>66</v>
      </c>
      <c r="E112" s="3" t="s">
        <v>167</v>
      </c>
      <c r="F112" s="12" t="s">
        <v>11</v>
      </c>
      <c r="G112" s="15">
        <v>3</v>
      </c>
      <c r="H112" s="14">
        <f>VLOOKUP(A:A,[1]List1!$A:$S,8,FALSE)</f>
        <v>393300</v>
      </c>
      <c r="I112" s="14">
        <f>VLOOKUP(A:A,[1]List1!$A:$S,11,FALSE)</f>
        <v>1035900</v>
      </c>
      <c r="J112" s="14">
        <v>600000</v>
      </c>
      <c r="K112" s="5">
        <v>579000</v>
      </c>
      <c r="L112" s="26"/>
      <c r="M112" s="6"/>
      <c r="N112" s="26">
        <f>VLOOKUP(A:A,[2]List1!$A:$S,16,FALSE)</f>
        <v>21000</v>
      </c>
      <c r="O112" s="26">
        <f t="shared" si="1"/>
        <v>600000</v>
      </c>
    </row>
    <row r="113" spans="1:15" ht="30" customHeight="1" x14ac:dyDescent="0.25">
      <c r="A113" s="4">
        <v>8779788</v>
      </c>
      <c r="B113" s="16" t="s">
        <v>164</v>
      </c>
      <c r="C113" s="4">
        <v>45250855</v>
      </c>
      <c r="D113" s="3" t="s">
        <v>49</v>
      </c>
      <c r="E113" s="3" t="s">
        <v>168</v>
      </c>
      <c r="F113" s="12" t="s">
        <v>11</v>
      </c>
      <c r="G113" s="15">
        <v>33</v>
      </c>
      <c r="H113" s="14">
        <f>VLOOKUP(A:A,[1]List1!$A:$S,8,FALSE)</f>
        <v>463102.2</v>
      </c>
      <c r="I113" s="14">
        <f>VLOOKUP(A:A,[1]List1!$A:$S,11,FALSE)</f>
        <v>9306372.5999999996</v>
      </c>
      <c r="J113" s="14">
        <v>2750000</v>
      </c>
      <c r="K113" s="5">
        <v>2750000</v>
      </c>
      <c r="L113" s="26"/>
      <c r="M113" s="6"/>
      <c r="N113" s="26">
        <f>VLOOKUP(A:A,[2]List1!$A:$S,16,FALSE)</f>
        <v>0</v>
      </c>
      <c r="O113" s="26">
        <f t="shared" si="1"/>
        <v>2750000</v>
      </c>
    </row>
    <row r="114" spans="1:15" ht="43.5" customHeight="1" x14ac:dyDescent="0.25">
      <c r="A114" s="4">
        <v>9570214</v>
      </c>
      <c r="B114" s="16" t="s">
        <v>164</v>
      </c>
      <c r="C114" s="4">
        <v>45250855</v>
      </c>
      <c r="D114" s="3" t="s">
        <v>66</v>
      </c>
      <c r="E114" s="3" t="s">
        <v>169</v>
      </c>
      <c r="F114" s="12" t="s">
        <v>11</v>
      </c>
      <c r="G114" s="15">
        <v>6</v>
      </c>
      <c r="H114" s="14">
        <f>VLOOKUP(A:A,[1]List1!$A:$S,8,FALSE)</f>
        <v>342000</v>
      </c>
      <c r="I114" s="14">
        <f>VLOOKUP(A:A,[1]List1!$A:$S,11,FALSE)</f>
        <v>1764000</v>
      </c>
      <c r="J114" s="14">
        <v>950000</v>
      </c>
      <c r="K114" s="5">
        <v>884000</v>
      </c>
      <c r="L114" s="26"/>
      <c r="M114" s="6"/>
      <c r="N114" s="26">
        <f>VLOOKUP(A:A,[2]List1!$A:$S,16,FALSE)</f>
        <v>66000</v>
      </c>
      <c r="O114" s="26">
        <f t="shared" si="1"/>
        <v>950000</v>
      </c>
    </row>
    <row r="115" spans="1:15" ht="30" customHeight="1" x14ac:dyDescent="0.25">
      <c r="A115" s="4">
        <v>9579136</v>
      </c>
      <c r="B115" s="16" t="s">
        <v>164</v>
      </c>
      <c r="C115" s="4">
        <v>45250855</v>
      </c>
      <c r="D115" s="3" t="s">
        <v>5</v>
      </c>
      <c r="E115" s="3" t="s">
        <v>170</v>
      </c>
      <c r="F115" s="12" t="s">
        <v>7</v>
      </c>
      <c r="G115" s="15">
        <v>860</v>
      </c>
      <c r="H115" s="14">
        <f>VLOOKUP(A:A,[1]List1!$A:$S,8,FALSE)</f>
        <v>399</v>
      </c>
      <c r="I115" s="14">
        <f>VLOOKUP(A:A,[1]List1!$A:$S,11,FALSE)</f>
        <v>265740</v>
      </c>
      <c r="J115" s="14">
        <v>175000</v>
      </c>
      <c r="K115" s="5">
        <v>130000</v>
      </c>
      <c r="L115" s="26"/>
      <c r="M115" s="6"/>
      <c r="N115" s="26">
        <f>VLOOKUP(A:A,[2]List1!$A:$S,16,FALSE)</f>
        <v>45000</v>
      </c>
      <c r="O115" s="26">
        <f t="shared" si="1"/>
        <v>175000</v>
      </c>
    </row>
    <row r="116" spans="1:15" ht="30" customHeight="1" x14ac:dyDescent="0.25">
      <c r="A116" s="4">
        <v>1379152</v>
      </c>
      <c r="B116" s="16" t="s">
        <v>171</v>
      </c>
      <c r="C116" s="4">
        <v>45248842</v>
      </c>
      <c r="D116" s="3" t="s">
        <v>34</v>
      </c>
      <c r="E116" s="3" t="s">
        <v>172</v>
      </c>
      <c r="F116" s="12" t="s">
        <v>17</v>
      </c>
      <c r="G116" s="15">
        <v>9.2100000000000009</v>
      </c>
      <c r="H116" s="14">
        <f>VLOOKUP(A:A,[1]List1!$A:$S,8,FALSE)</f>
        <v>475608</v>
      </c>
      <c r="I116" s="14">
        <f>VLOOKUP(A:A,[1]List1!$A:$S,11,FALSE)</f>
        <v>3941491.4159618802</v>
      </c>
      <c r="J116" s="14">
        <v>2581200</v>
      </c>
      <c r="K116" s="5">
        <v>2101000</v>
      </c>
      <c r="L116" s="26"/>
      <c r="M116" s="6"/>
      <c r="N116" s="26">
        <f>VLOOKUP(A:A,[2]List1!$A:$S,16,FALSE)</f>
        <v>480000</v>
      </c>
      <c r="O116" s="26">
        <f t="shared" si="1"/>
        <v>2581000</v>
      </c>
    </row>
    <row r="117" spans="1:15" ht="30" customHeight="1" x14ac:dyDescent="0.25">
      <c r="A117" s="4">
        <v>3491537</v>
      </c>
      <c r="B117" s="16" t="s">
        <v>171</v>
      </c>
      <c r="C117" s="4">
        <v>45248842</v>
      </c>
      <c r="D117" s="3" t="s">
        <v>18</v>
      </c>
      <c r="E117" s="3" t="s">
        <v>173</v>
      </c>
      <c r="F117" s="12" t="s">
        <v>11</v>
      </c>
      <c r="G117" s="15">
        <v>14</v>
      </c>
      <c r="H117" s="14">
        <f>VLOOKUP(A:A,[1]List1!$A:$S,8,FALSE)</f>
        <v>149454</v>
      </c>
      <c r="I117" s="14">
        <f>VLOOKUP(A:A,[1]List1!$A:$S,11,FALSE)</f>
        <v>2092356</v>
      </c>
      <c r="J117" s="14">
        <v>1665500</v>
      </c>
      <c r="K117" s="5">
        <v>0</v>
      </c>
      <c r="L117" s="26"/>
      <c r="M117" s="27" t="s">
        <v>563</v>
      </c>
      <c r="N117" s="26">
        <f>VLOOKUP(A:A,[2]List1!$A:$S,16,FALSE)</f>
        <v>0</v>
      </c>
      <c r="O117" s="26">
        <f t="shared" si="1"/>
        <v>0</v>
      </c>
    </row>
    <row r="118" spans="1:15" ht="30" customHeight="1" x14ac:dyDescent="0.25">
      <c r="A118" s="4">
        <v>3693098</v>
      </c>
      <c r="B118" s="16" t="s">
        <v>171</v>
      </c>
      <c r="C118" s="4">
        <v>45248842</v>
      </c>
      <c r="D118" s="3" t="s">
        <v>34</v>
      </c>
      <c r="E118" s="3" t="s">
        <v>174</v>
      </c>
      <c r="F118" s="12" t="s">
        <v>17</v>
      </c>
      <c r="G118" s="15">
        <v>9.6999999999999993</v>
      </c>
      <c r="H118" s="14">
        <f>VLOOKUP(A:A,[1]List1!$A:$S,8,FALSE)</f>
        <v>475608</v>
      </c>
      <c r="I118" s="14">
        <f>VLOOKUP(A:A,[1]List1!$A:$S,11,FALSE)</f>
        <v>4149035.8978723399</v>
      </c>
      <c r="J118" s="14">
        <v>2791200</v>
      </c>
      <c r="K118" s="5">
        <v>2212000</v>
      </c>
      <c r="L118" s="26"/>
      <c r="M118" s="6"/>
      <c r="N118" s="26">
        <f>VLOOKUP(A:A,[2]List1!$A:$S,16,FALSE)</f>
        <v>579000</v>
      </c>
      <c r="O118" s="26">
        <f t="shared" si="1"/>
        <v>2791000</v>
      </c>
    </row>
    <row r="119" spans="1:15" ht="30" customHeight="1" x14ac:dyDescent="0.25">
      <c r="A119" s="4">
        <v>5133042</v>
      </c>
      <c r="B119" s="16" t="s">
        <v>171</v>
      </c>
      <c r="C119" s="4">
        <v>45248842</v>
      </c>
      <c r="D119" s="3" t="s">
        <v>13</v>
      </c>
      <c r="E119" s="3" t="s">
        <v>175</v>
      </c>
      <c r="F119" s="12" t="s">
        <v>17</v>
      </c>
      <c r="G119" s="15">
        <v>10</v>
      </c>
      <c r="H119" s="14">
        <f>VLOOKUP(A:A,[1]List1!$A:$S,8,FALSE)</f>
        <v>512886</v>
      </c>
      <c r="I119" s="14">
        <f>VLOOKUP(A:A,[1]List1!$A:$S,11,FALSE)</f>
        <v>5128860</v>
      </c>
      <c r="J119" s="14">
        <v>4311200</v>
      </c>
      <c r="K119" s="5">
        <v>2924000</v>
      </c>
      <c r="L119" s="26"/>
      <c r="M119" s="6"/>
      <c r="N119" s="26">
        <f>VLOOKUP(A:A,[2]List1!$A:$S,16,FALSE)</f>
        <v>1154000</v>
      </c>
      <c r="O119" s="26">
        <f t="shared" si="1"/>
        <v>4078000</v>
      </c>
    </row>
    <row r="120" spans="1:15" ht="30" customHeight="1" x14ac:dyDescent="0.25">
      <c r="A120" s="4">
        <v>6694098</v>
      </c>
      <c r="B120" s="16" t="s">
        <v>171</v>
      </c>
      <c r="C120" s="4">
        <v>45248842</v>
      </c>
      <c r="D120" s="3" t="s">
        <v>74</v>
      </c>
      <c r="E120" s="3" t="s">
        <v>176</v>
      </c>
      <c r="F120" s="12" t="s">
        <v>17</v>
      </c>
      <c r="G120" s="15">
        <v>3.3</v>
      </c>
      <c r="H120" s="14">
        <f>VLOOKUP(A:A,[1]List1!$A:$S,8,FALSE)</f>
        <v>530784</v>
      </c>
      <c r="I120" s="14">
        <f>VLOOKUP(A:A,[1]List1!$A:$S,11,FALSE)</f>
        <v>1751587.2</v>
      </c>
      <c r="J120" s="14">
        <v>1436500</v>
      </c>
      <c r="K120" s="5">
        <v>998000</v>
      </c>
      <c r="L120" s="26"/>
      <c r="M120" s="6"/>
      <c r="N120" s="26">
        <f>VLOOKUP(A:A,[2]List1!$A:$S,16,FALSE)</f>
        <v>373000</v>
      </c>
      <c r="O120" s="26">
        <f t="shared" si="1"/>
        <v>1371000</v>
      </c>
    </row>
    <row r="121" spans="1:15" ht="30" customHeight="1" x14ac:dyDescent="0.25">
      <c r="A121" s="4">
        <v>6939487</v>
      </c>
      <c r="B121" s="16" t="s">
        <v>171</v>
      </c>
      <c r="C121" s="4">
        <v>45248842</v>
      </c>
      <c r="D121" s="3" t="s">
        <v>34</v>
      </c>
      <c r="E121" s="3" t="s">
        <v>177</v>
      </c>
      <c r="F121" s="12" t="s">
        <v>17</v>
      </c>
      <c r="G121" s="15">
        <v>11.3</v>
      </c>
      <c r="H121" s="14">
        <f>VLOOKUP(A:A,[1]List1!$A:$S,8,FALSE)</f>
        <v>475608</v>
      </c>
      <c r="I121" s="14">
        <f>VLOOKUP(A:A,[1]List1!$A:$S,11,FALSE)</f>
        <v>4825449.8896957804</v>
      </c>
      <c r="J121" s="14">
        <v>3066200</v>
      </c>
      <c r="K121" s="5">
        <v>2707000</v>
      </c>
      <c r="L121" s="26"/>
      <c r="M121" s="6"/>
      <c r="N121" s="26">
        <f>VLOOKUP(A:A,[2]List1!$A:$S,16,FALSE)</f>
        <v>359000</v>
      </c>
      <c r="O121" s="26">
        <f t="shared" si="1"/>
        <v>3066000</v>
      </c>
    </row>
    <row r="122" spans="1:15" ht="30" customHeight="1" x14ac:dyDescent="0.25">
      <c r="A122" s="4">
        <v>8756156</v>
      </c>
      <c r="B122" s="16" t="s">
        <v>171</v>
      </c>
      <c r="C122" s="4">
        <v>45248842</v>
      </c>
      <c r="D122" s="3" t="s">
        <v>140</v>
      </c>
      <c r="E122" s="3" t="s">
        <v>178</v>
      </c>
      <c r="F122" s="12" t="s">
        <v>17</v>
      </c>
      <c r="G122" s="15">
        <v>2.9</v>
      </c>
      <c r="H122" s="14">
        <f>VLOOKUP(A:A,[1]List1!$A:$S,8,FALSE)</f>
        <v>520068</v>
      </c>
      <c r="I122" s="14">
        <f>VLOOKUP(A:A,[1]List1!$A:$S,11,FALSE)</f>
        <v>1508197.2</v>
      </c>
      <c r="J122" s="14">
        <v>1275300</v>
      </c>
      <c r="K122" s="5">
        <v>859000</v>
      </c>
      <c r="L122" s="26"/>
      <c r="M122" s="6"/>
      <c r="N122" s="26">
        <f>VLOOKUP(A:A,[2]List1!$A:$S,16,FALSE)</f>
        <v>194000</v>
      </c>
      <c r="O122" s="26">
        <f t="shared" si="1"/>
        <v>1053000</v>
      </c>
    </row>
    <row r="123" spans="1:15" ht="30" customHeight="1" x14ac:dyDescent="0.25">
      <c r="A123" s="4">
        <v>6095107</v>
      </c>
      <c r="B123" s="16" t="s">
        <v>179</v>
      </c>
      <c r="C123" s="4">
        <v>62931270</v>
      </c>
      <c r="D123" s="3" t="s">
        <v>180</v>
      </c>
      <c r="E123" s="3" t="s">
        <v>181</v>
      </c>
      <c r="F123" s="12" t="s">
        <v>17</v>
      </c>
      <c r="G123" s="15">
        <v>5.31</v>
      </c>
      <c r="H123" s="14">
        <f>VLOOKUP(A:A,[1]List1!$A:$S,8,FALSE)</f>
        <v>532950</v>
      </c>
      <c r="I123" s="14">
        <f>VLOOKUP(A:A,[1]List1!$A:$S,11,FALSE)</f>
        <v>2829964.5</v>
      </c>
      <c r="J123" s="14">
        <v>1745262</v>
      </c>
      <c r="K123" s="5">
        <v>1452000</v>
      </c>
      <c r="L123" s="26"/>
      <c r="M123" s="6"/>
      <c r="N123" s="26">
        <f>VLOOKUP(A:A,[2]List1!$A:$S,16,FALSE)</f>
        <v>293000</v>
      </c>
      <c r="O123" s="26">
        <f t="shared" si="1"/>
        <v>1745000</v>
      </c>
    </row>
    <row r="124" spans="1:15" ht="30" customHeight="1" x14ac:dyDescent="0.25">
      <c r="A124" s="4">
        <v>6734853</v>
      </c>
      <c r="B124" s="16" t="s">
        <v>179</v>
      </c>
      <c r="C124" s="4">
        <v>62931270</v>
      </c>
      <c r="D124" s="3" t="s">
        <v>95</v>
      </c>
      <c r="E124" s="3" t="s">
        <v>182</v>
      </c>
      <c r="F124" s="12" t="s">
        <v>11</v>
      </c>
      <c r="G124" s="15">
        <v>4</v>
      </c>
      <c r="H124" s="14">
        <f>VLOOKUP(A:A,[1]List1!$A:$S,8,FALSE)</f>
        <v>526252.5</v>
      </c>
      <c r="I124" s="14">
        <f>VLOOKUP(A:A,[1]List1!$A:$S,11,FALSE)</f>
        <v>1625010</v>
      </c>
      <c r="J124" s="14">
        <v>767200</v>
      </c>
      <c r="K124" s="5">
        <v>767000</v>
      </c>
      <c r="L124" s="26"/>
      <c r="M124" s="6"/>
      <c r="N124" s="26">
        <f>VLOOKUP(A:A,[2]List1!$A:$S,16,FALSE)</f>
        <v>0</v>
      </c>
      <c r="O124" s="26">
        <f t="shared" si="1"/>
        <v>767000</v>
      </c>
    </row>
    <row r="125" spans="1:15" ht="30" customHeight="1" x14ac:dyDescent="0.25">
      <c r="A125" s="4">
        <v>7218271</v>
      </c>
      <c r="B125" s="16" t="s">
        <v>179</v>
      </c>
      <c r="C125" s="4">
        <v>62931270</v>
      </c>
      <c r="D125" s="3" t="s">
        <v>21</v>
      </c>
      <c r="E125" s="3" t="s">
        <v>134</v>
      </c>
      <c r="F125" s="12" t="s">
        <v>17</v>
      </c>
      <c r="G125" s="15">
        <v>3</v>
      </c>
      <c r="H125" s="14">
        <f>VLOOKUP(A:A,[1]List1!$A:$S,8,FALSE)</f>
        <v>526554.6</v>
      </c>
      <c r="I125" s="14">
        <f>VLOOKUP(A:A,[1]List1!$A:$S,11,FALSE)</f>
        <v>1366855.9182266009</v>
      </c>
      <c r="J125" s="14">
        <v>889000</v>
      </c>
      <c r="K125" s="5">
        <v>762000</v>
      </c>
      <c r="L125" s="26"/>
      <c r="M125" s="6"/>
      <c r="N125" s="26">
        <f>VLOOKUP(A:A,[2]List1!$A:$S,16,FALSE)</f>
        <v>127000</v>
      </c>
      <c r="O125" s="26">
        <f t="shared" si="1"/>
        <v>889000</v>
      </c>
    </row>
    <row r="126" spans="1:15" ht="30" customHeight="1" x14ac:dyDescent="0.25">
      <c r="A126" s="4">
        <v>8205465</v>
      </c>
      <c r="B126" s="16" t="s">
        <v>179</v>
      </c>
      <c r="C126" s="4">
        <v>62931270</v>
      </c>
      <c r="D126" s="3" t="s">
        <v>80</v>
      </c>
      <c r="E126" s="3" t="s">
        <v>183</v>
      </c>
      <c r="F126" s="12" t="s">
        <v>17</v>
      </c>
      <c r="G126" s="15">
        <v>3.8</v>
      </c>
      <c r="H126" s="14">
        <f>VLOOKUP(A:A,[1]List1!$A:$S,8,FALSE)</f>
        <v>491112</v>
      </c>
      <c r="I126" s="14">
        <f>VLOOKUP(A:A,[1]List1!$A:$S,11,FALSE)</f>
        <v>1866225.5999999999</v>
      </c>
      <c r="J126" s="14">
        <v>1185000</v>
      </c>
      <c r="K126" s="5">
        <v>1064000</v>
      </c>
      <c r="L126" s="26"/>
      <c r="M126" s="6"/>
      <c r="N126" s="26">
        <f>VLOOKUP(A:A,[2]List1!$A:$S,16,FALSE)</f>
        <v>121000</v>
      </c>
      <c r="O126" s="26">
        <f t="shared" si="1"/>
        <v>1185000</v>
      </c>
    </row>
    <row r="127" spans="1:15" ht="30" customHeight="1" x14ac:dyDescent="0.25">
      <c r="A127" s="4">
        <v>8614823</v>
      </c>
      <c r="B127" s="16" t="s">
        <v>179</v>
      </c>
      <c r="C127" s="4">
        <v>62931270</v>
      </c>
      <c r="D127" s="3" t="s">
        <v>109</v>
      </c>
      <c r="E127" s="3" t="s">
        <v>110</v>
      </c>
      <c r="F127" s="12" t="s">
        <v>11</v>
      </c>
      <c r="G127" s="15">
        <v>6</v>
      </c>
      <c r="H127" s="14">
        <f>VLOOKUP(A:A,[1]List1!$A:$S,8,FALSE)</f>
        <v>484152.3</v>
      </c>
      <c r="I127" s="14">
        <f>VLOOKUP(A:A,[1]List1!$A:$S,11,FALSE)</f>
        <v>2400913.7999999998</v>
      </c>
      <c r="J127" s="14">
        <v>1529500</v>
      </c>
      <c r="K127" s="5">
        <v>1328000</v>
      </c>
      <c r="L127" s="26"/>
      <c r="M127" s="6"/>
      <c r="N127" s="26">
        <f>VLOOKUP(A:A,[2]List1!$A:$S,16,FALSE)</f>
        <v>201000</v>
      </c>
      <c r="O127" s="26">
        <f t="shared" si="1"/>
        <v>1529000</v>
      </c>
    </row>
    <row r="128" spans="1:15" ht="30" customHeight="1" x14ac:dyDescent="0.25">
      <c r="A128" s="4">
        <v>8936839</v>
      </c>
      <c r="B128" s="16" t="s">
        <v>179</v>
      </c>
      <c r="C128" s="4">
        <v>62931270</v>
      </c>
      <c r="D128" s="3" t="s">
        <v>21</v>
      </c>
      <c r="E128" s="3" t="s">
        <v>184</v>
      </c>
      <c r="F128" s="12" t="s">
        <v>17</v>
      </c>
      <c r="G128" s="15">
        <v>9.1140000000000008</v>
      </c>
      <c r="H128" s="14">
        <f>VLOOKUP(A:A,[1]List1!$A:$S,8,FALSE)</f>
        <v>574423.19999999995</v>
      </c>
      <c r="I128" s="14">
        <f>VLOOKUP(A:A,[1]List1!$A:$S,11,FALSE)</f>
        <v>4950856.919999999</v>
      </c>
      <c r="J128" s="14">
        <v>2710000</v>
      </c>
      <c r="K128" s="5">
        <v>2710000</v>
      </c>
      <c r="L128" s="26"/>
      <c r="M128" s="6"/>
      <c r="N128" s="26">
        <f>VLOOKUP(A:A,[2]List1!$A:$S,16,FALSE)</f>
        <v>0</v>
      </c>
      <c r="O128" s="26">
        <f t="shared" si="1"/>
        <v>2710000</v>
      </c>
    </row>
    <row r="129" spans="1:15" ht="30" customHeight="1" x14ac:dyDescent="0.25">
      <c r="A129" s="4">
        <v>4880338</v>
      </c>
      <c r="B129" s="16" t="s">
        <v>185</v>
      </c>
      <c r="C129" s="4">
        <v>45248087</v>
      </c>
      <c r="D129" s="3" t="s">
        <v>25</v>
      </c>
      <c r="E129" s="3" t="s">
        <v>186</v>
      </c>
      <c r="F129" s="12" t="s">
        <v>11</v>
      </c>
      <c r="G129" s="15">
        <v>20</v>
      </c>
      <c r="H129" s="14">
        <f>VLOOKUP(A:A,[1]List1!$A:$S,8,FALSE)</f>
        <v>520911.6</v>
      </c>
      <c r="I129" s="14">
        <f>VLOOKUP(A:A,[1]List1!$A:$S,11,FALSE)</f>
        <v>7836055.1999999993</v>
      </c>
      <c r="J129" s="14">
        <v>2771670</v>
      </c>
      <c r="K129" s="5">
        <v>2771000</v>
      </c>
      <c r="L129" s="26"/>
      <c r="M129" s="6"/>
      <c r="N129" s="26">
        <f>VLOOKUP(A:A,[2]List1!$A:$S,16,FALSE)</f>
        <v>0</v>
      </c>
      <c r="O129" s="26">
        <f t="shared" si="1"/>
        <v>2771000</v>
      </c>
    </row>
    <row r="130" spans="1:15" ht="30" customHeight="1" x14ac:dyDescent="0.25">
      <c r="A130" s="4">
        <v>7476422</v>
      </c>
      <c r="B130" s="16" t="s">
        <v>185</v>
      </c>
      <c r="C130" s="4">
        <v>45248087</v>
      </c>
      <c r="D130" s="3" t="s">
        <v>66</v>
      </c>
      <c r="E130" s="3" t="s">
        <v>67</v>
      </c>
      <c r="F130" s="12" t="s">
        <v>11</v>
      </c>
      <c r="G130" s="15">
        <v>16</v>
      </c>
      <c r="H130" s="14">
        <f>VLOOKUP(A:A,[1]List1!$A:$S,8,FALSE)</f>
        <v>342000</v>
      </c>
      <c r="I130" s="14">
        <f>VLOOKUP(A:A,[1]List1!$A:$S,11,FALSE)</f>
        <v>4704000</v>
      </c>
      <c r="J130" s="14">
        <v>1377800</v>
      </c>
      <c r="K130" s="5">
        <v>1377000</v>
      </c>
      <c r="L130" s="26"/>
      <c r="M130" s="6"/>
      <c r="N130" s="26">
        <f>VLOOKUP(A:A,[2]List1!$A:$S,16,FALSE)</f>
        <v>0</v>
      </c>
      <c r="O130" s="26">
        <f t="shared" si="1"/>
        <v>1377000</v>
      </c>
    </row>
    <row r="131" spans="1:15" ht="30" customHeight="1" x14ac:dyDescent="0.25">
      <c r="A131" s="4">
        <v>9098772</v>
      </c>
      <c r="B131" s="16" t="s">
        <v>185</v>
      </c>
      <c r="C131" s="4">
        <v>45248087</v>
      </c>
      <c r="D131" s="3" t="s">
        <v>165</v>
      </c>
      <c r="E131" s="3" t="s">
        <v>187</v>
      </c>
      <c r="F131" s="12" t="s">
        <v>17</v>
      </c>
      <c r="G131" s="15">
        <v>4.8</v>
      </c>
      <c r="H131" s="14">
        <f>VLOOKUP(A:A,[1]List1!$A:$S,8,FALSE)</f>
        <v>484500</v>
      </c>
      <c r="I131" s="14">
        <f>VLOOKUP(A:A,[1]List1!$A:$S,11,FALSE)</f>
        <v>2087482.0320490964</v>
      </c>
      <c r="J131" s="14">
        <v>1313542</v>
      </c>
      <c r="K131" s="5">
        <v>1171000</v>
      </c>
      <c r="L131" s="26"/>
      <c r="M131" s="6"/>
      <c r="N131" s="26">
        <f>VLOOKUP(A:A,[2]List1!$A:$S,16,FALSE)</f>
        <v>142000</v>
      </c>
      <c r="O131" s="26">
        <f t="shared" si="1"/>
        <v>1313000</v>
      </c>
    </row>
    <row r="132" spans="1:15" ht="30" customHeight="1" x14ac:dyDescent="0.25">
      <c r="A132" s="4">
        <v>3457142</v>
      </c>
      <c r="B132" s="16" t="s">
        <v>188</v>
      </c>
      <c r="C132" s="4">
        <v>26517132</v>
      </c>
      <c r="D132" s="3" t="s">
        <v>80</v>
      </c>
      <c r="E132" s="3" t="s">
        <v>189</v>
      </c>
      <c r="F132" s="12" t="s">
        <v>17</v>
      </c>
      <c r="G132" s="15">
        <v>3.68</v>
      </c>
      <c r="H132" s="14">
        <f>VLOOKUP(A:A,[1]List1!$A:$S,8,FALSE)</f>
        <v>491112</v>
      </c>
      <c r="I132" s="14">
        <f>VLOOKUP(A:A,[1]List1!$A:$S,11,FALSE)</f>
        <v>1807292.1600000001</v>
      </c>
      <c r="J132" s="14">
        <v>1421330</v>
      </c>
      <c r="K132" s="5">
        <v>1030000</v>
      </c>
      <c r="L132" s="26"/>
      <c r="M132" s="6"/>
      <c r="N132" s="26">
        <f>VLOOKUP(A:A,[2]List1!$A:$S,16,FALSE)</f>
        <v>391000</v>
      </c>
      <c r="O132" s="26">
        <f t="shared" ref="O132:O195" si="2">N132+K132</f>
        <v>1421000</v>
      </c>
    </row>
    <row r="133" spans="1:15" ht="30" customHeight="1" x14ac:dyDescent="0.25">
      <c r="A133" s="4">
        <v>7997622</v>
      </c>
      <c r="B133" s="16" t="s">
        <v>190</v>
      </c>
      <c r="C133" s="4">
        <v>26604655</v>
      </c>
      <c r="D133" s="3" t="s">
        <v>80</v>
      </c>
      <c r="E133" s="3" t="s">
        <v>190</v>
      </c>
      <c r="F133" s="12" t="s">
        <v>17</v>
      </c>
      <c r="G133" s="15">
        <v>5.65</v>
      </c>
      <c r="H133" s="14">
        <f>VLOOKUP(A:A,[1]List1!$A:$S,8,FALSE)</f>
        <v>491112</v>
      </c>
      <c r="I133" s="14">
        <f>VLOOKUP(A:A,[1]List1!$A:$S,11,FALSE)</f>
        <v>2774782.8000000003</v>
      </c>
      <c r="J133" s="14">
        <v>1731000</v>
      </c>
      <c r="K133" s="5">
        <v>1423000</v>
      </c>
      <c r="L133" s="26"/>
      <c r="M133" s="6"/>
      <c r="N133" s="26">
        <f>VLOOKUP(A:A,[2]List1!$A:$S,16,FALSE)</f>
        <v>308000</v>
      </c>
      <c r="O133" s="26">
        <f t="shared" si="2"/>
        <v>1731000</v>
      </c>
    </row>
    <row r="134" spans="1:15" ht="30" customHeight="1" x14ac:dyDescent="0.25">
      <c r="A134" s="4">
        <v>9270655</v>
      </c>
      <c r="B134" s="16" t="s">
        <v>191</v>
      </c>
      <c r="C134" s="4">
        <v>26629712</v>
      </c>
      <c r="D134" s="3" t="s">
        <v>80</v>
      </c>
      <c r="E134" s="3" t="s">
        <v>192</v>
      </c>
      <c r="F134" s="12" t="s">
        <v>17</v>
      </c>
      <c r="G134" s="15">
        <v>2.95</v>
      </c>
      <c r="H134" s="14">
        <f>VLOOKUP(A:A,[1]List1!$A:$S,8,FALSE)</f>
        <v>491112</v>
      </c>
      <c r="I134" s="14">
        <f>VLOOKUP(A:A,[1]List1!$A:$S,11,FALSE)</f>
        <v>1448780.4000000001</v>
      </c>
      <c r="J134" s="14">
        <v>1193375</v>
      </c>
      <c r="K134" s="5">
        <v>826000</v>
      </c>
      <c r="L134" s="26"/>
      <c r="M134" s="6"/>
      <c r="N134" s="26">
        <f>VLOOKUP(A:A,[2]List1!$A:$S,16,FALSE)</f>
        <v>367000</v>
      </c>
      <c r="O134" s="26">
        <f t="shared" si="2"/>
        <v>1193000</v>
      </c>
    </row>
    <row r="135" spans="1:15" ht="30" customHeight="1" x14ac:dyDescent="0.25">
      <c r="A135" s="4">
        <v>2285108</v>
      </c>
      <c r="B135" s="16" t="s">
        <v>193</v>
      </c>
      <c r="C135" s="4">
        <v>47611162</v>
      </c>
      <c r="D135" s="3" t="s">
        <v>34</v>
      </c>
      <c r="E135" s="3" t="s">
        <v>194</v>
      </c>
      <c r="F135" s="12" t="s">
        <v>17</v>
      </c>
      <c r="G135" s="15">
        <v>5</v>
      </c>
      <c r="H135" s="14">
        <f>VLOOKUP(A:A,[1]List1!$A:$S,8,FALSE)</f>
        <v>475608</v>
      </c>
      <c r="I135" s="14">
        <f>VLOOKUP(A:A,[1]List1!$A:$S,11,FALSE)</f>
        <v>2072098.970221505</v>
      </c>
      <c r="J135" s="14">
        <v>1481100</v>
      </c>
      <c r="K135" s="5">
        <v>1157000</v>
      </c>
      <c r="L135" s="26"/>
      <c r="M135" s="6"/>
      <c r="N135" s="26">
        <f>VLOOKUP(A:A,[2]List1!$A:$S,16,FALSE)</f>
        <v>324000</v>
      </c>
      <c r="O135" s="26">
        <f t="shared" si="2"/>
        <v>1481000</v>
      </c>
    </row>
    <row r="136" spans="1:15" ht="30" customHeight="1" x14ac:dyDescent="0.25">
      <c r="A136" s="4">
        <v>1068030</v>
      </c>
      <c r="B136" s="16" t="s">
        <v>195</v>
      </c>
      <c r="C136" s="4">
        <v>66005167</v>
      </c>
      <c r="D136" s="3" t="s">
        <v>36</v>
      </c>
      <c r="E136" s="3" t="s">
        <v>196</v>
      </c>
      <c r="F136" s="12" t="s">
        <v>17</v>
      </c>
      <c r="G136" s="15">
        <v>2.8</v>
      </c>
      <c r="H136" s="14">
        <f>VLOOKUP(A:A,[1]List1!$A:$S,8,FALSE)</f>
        <v>521550</v>
      </c>
      <c r="I136" s="14">
        <f>VLOOKUP(A:A,[1]List1!$A:$S,11,FALSE)</f>
        <v>1460340</v>
      </c>
      <c r="J136" s="14">
        <v>990000</v>
      </c>
      <c r="K136" s="5">
        <v>832000</v>
      </c>
      <c r="L136" s="26"/>
      <c r="M136" s="6"/>
      <c r="N136" s="26">
        <f>VLOOKUP(A:A,[2]List1!$A:$S,16,FALSE)</f>
        <v>158000</v>
      </c>
      <c r="O136" s="26">
        <f t="shared" si="2"/>
        <v>990000</v>
      </c>
    </row>
    <row r="137" spans="1:15" ht="30" customHeight="1" x14ac:dyDescent="0.25">
      <c r="A137" s="4">
        <v>7591273</v>
      </c>
      <c r="B137" s="16" t="s">
        <v>195</v>
      </c>
      <c r="C137" s="4">
        <v>66005167</v>
      </c>
      <c r="D137" s="3" t="s">
        <v>197</v>
      </c>
      <c r="E137" s="3" t="s">
        <v>198</v>
      </c>
      <c r="F137" s="12" t="s">
        <v>11</v>
      </c>
      <c r="G137" s="15">
        <v>11</v>
      </c>
      <c r="H137" s="14">
        <f>VLOOKUP(A:A,[1]List1!$A:$S,8,FALSE)</f>
        <v>310878</v>
      </c>
      <c r="I137" s="14">
        <f>VLOOKUP(A:A,[1]List1!$A:$S,11,FALSE)</f>
        <v>3419658</v>
      </c>
      <c r="J137" s="14">
        <v>2320000</v>
      </c>
      <c r="K137" s="5">
        <v>0</v>
      </c>
      <c r="L137" s="26"/>
      <c r="M137" s="27" t="s">
        <v>563</v>
      </c>
      <c r="N137" s="26">
        <f>VLOOKUP(A:A,[2]List1!$A:$S,16,FALSE)</f>
        <v>0</v>
      </c>
      <c r="O137" s="26">
        <f t="shared" si="2"/>
        <v>0</v>
      </c>
    </row>
    <row r="138" spans="1:15" ht="30" customHeight="1" x14ac:dyDescent="0.25">
      <c r="A138" s="4">
        <v>7923241</v>
      </c>
      <c r="B138" s="16" t="s">
        <v>195</v>
      </c>
      <c r="C138" s="4">
        <v>66005167</v>
      </c>
      <c r="D138" s="3" t="s">
        <v>15</v>
      </c>
      <c r="E138" s="3" t="s">
        <v>199</v>
      </c>
      <c r="F138" s="12" t="s">
        <v>17</v>
      </c>
      <c r="G138" s="15">
        <v>0.6</v>
      </c>
      <c r="H138" s="14">
        <f>VLOOKUP(A:A,[1]List1!$A:$S,8,FALSE)</f>
        <v>522690</v>
      </c>
      <c r="I138" s="14">
        <f>VLOOKUP(A:A,[1]List1!$A:$S,11,FALSE)</f>
        <v>313614</v>
      </c>
      <c r="J138" s="14">
        <v>225000</v>
      </c>
      <c r="K138" s="5">
        <v>160000</v>
      </c>
      <c r="L138" s="26"/>
      <c r="M138" s="6"/>
      <c r="N138" s="26">
        <f>VLOOKUP(A:A,[2]List1!$A:$S,16,FALSE)</f>
        <v>62000</v>
      </c>
      <c r="O138" s="26">
        <f t="shared" si="2"/>
        <v>222000</v>
      </c>
    </row>
    <row r="139" spans="1:15" ht="30" customHeight="1" x14ac:dyDescent="0.25">
      <c r="A139" s="4">
        <v>8149284</v>
      </c>
      <c r="B139" s="16" t="s">
        <v>195</v>
      </c>
      <c r="C139" s="4">
        <v>66005167</v>
      </c>
      <c r="D139" s="3" t="s">
        <v>197</v>
      </c>
      <c r="E139" s="3" t="s">
        <v>200</v>
      </c>
      <c r="F139" s="12" t="s">
        <v>11</v>
      </c>
      <c r="G139" s="15">
        <v>6</v>
      </c>
      <c r="H139" s="14">
        <f>VLOOKUP(A:A,[1]List1!$A:$S,8,FALSE)</f>
        <v>310878</v>
      </c>
      <c r="I139" s="14">
        <f>VLOOKUP(A:A,[1]List1!$A:$S,11,FALSE)</f>
        <v>1865268</v>
      </c>
      <c r="J139" s="14">
        <v>910000</v>
      </c>
      <c r="K139" s="5">
        <v>0</v>
      </c>
      <c r="L139" s="26"/>
      <c r="M139" s="27" t="s">
        <v>563</v>
      </c>
      <c r="N139" s="26">
        <f>VLOOKUP(A:A,[2]List1!$A:$S,16,FALSE)</f>
        <v>0</v>
      </c>
      <c r="O139" s="26">
        <f t="shared" si="2"/>
        <v>0</v>
      </c>
    </row>
    <row r="140" spans="1:15" ht="30" customHeight="1" x14ac:dyDescent="0.25">
      <c r="A140" s="4">
        <v>1941603</v>
      </c>
      <c r="B140" s="16" t="s">
        <v>201</v>
      </c>
      <c r="C140" s="4">
        <v>70872651</v>
      </c>
      <c r="D140" s="3" t="s">
        <v>66</v>
      </c>
      <c r="E140" s="3" t="s">
        <v>67</v>
      </c>
      <c r="F140" s="12" t="s">
        <v>11</v>
      </c>
      <c r="G140" s="15">
        <v>12</v>
      </c>
      <c r="H140" s="14">
        <f>VLOOKUP(A:A,[1]List1!$A:$S,8,FALSE)</f>
        <v>342000</v>
      </c>
      <c r="I140" s="14">
        <f>VLOOKUP(A:A,[1]List1!$A:$S,11,FALSE)</f>
        <v>3528000</v>
      </c>
      <c r="J140" s="14">
        <v>1340000</v>
      </c>
      <c r="K140" s="5">
        <v>1340000</v>
      </c>
      <c r="L140" s="26" t="s">
        <v>562</v>
      </c>
      <c r="M140" s="6"/>
      <c r="N140" s="26">
        <f>VLOOKUP(A:A,[2]List1!$A:$S,16,FALSE)</f>
        <v>0</v>
      </c>
      <c r="O140" s="26">
        <f t="shared" si="2"/>
        <v>1340000</v>
      </c>
    </row>
    <row r="141" spans="1:15" ht="30" customHeight="1" x14ac:dyDescent="0.25">
      <c r="A141" s="4">
        <v>3196616</v>
      </c>
      <c r="B141" s="16" t="s">
        <v>201</v>
      </c>
      <c r="C141" s="4">
        <v>70872651</v>
      </c>
      <c r="D141" s="3" t="s">
        <v>25</v>
      </c>
      <c r="E141" s="3" t="s">
        <v>186</v>
      </c>
      <c r="F141" s="12" t="s">
        <v>11</v>
      </c>
      <c r="G141" s="15">
        <v>50</v>
      </c>
      <c r="H141" s="14">
        <f>VLOOKUP(A:A,[1]List1!$A:$S,8,FALSE)</f>
        <v>615622.80000000005</v>
      </c>
      <c r="I141" s="14">
        <f>VLOOKUP(A:A,[1]List1!$A:$S,11,FALSE)</f>
        <v>21577140.000000004</v>
      </c>
      <c r="J141" s="14">
        <v>6968000</v>
      </c>
      <c r="K141" s="5">
        <v>4460000</v>
      </c>
      <c r="L141" s="26" t="s">
        <v>562</v>
      </c>
      <c r="M141" s="6"/>
      <c r="N141" s="26">
        <f>VLOOKUP(A:A,[2]List1!$A:$S,16,FALSE)</f>
        <v>0</v>
      </c>
      <c r="O141" s="26">
        <f t="shared" si="2"/>
        <v>4460000</v>
      </c>
    </row>
    <row r="142" spans="1:15" ht="30" customHeight="1" x14ac:dyDescent="0.25">
      <c r="A142" s="4">
        <v>3745375</v>
      </c>
      <c r="B142" s="16" t="s">
        <v>201</v>
      </c>
      <c r="C142" s="4">
        <v>70872651</v>
      </c>
      <c r="D142" s="3" t="s">
        <v>80</v>
      </c>
      <c r="E142" s="3" t="s">
        <v>202</v>
      </c>
      <c r="F142" s="12" t="s">
        <v>17</v>
      </c>
      <c r="G142" s="15">
        <v>7.9</v>
      </c>
      <c r="H142" s="14">
        <f>VLOOKUP(A:A,[1]List1!$A:$S,8,FALSE)</f>
        <v>491112</v>
      </c>
      <c r="I142" s="14">
        <f>VLOOKUP(A:A,[1]List1!$A:$S,11,FALSE)</f>
        <v>4616452.8</v>
      </c>
      <c r="J142" s="14">
        <v>1200000</v>
      </c>
      <c r="K142" s="5">
        <v>988000</v>
      </c>
      <c r="L142" s="26" t="s">
        <v>562</v>
      </c>
      <c r="M142" s="6"/>
      <c r="N142" s="26">
        <f>VLOOKUP(A:A,[2]List1!$A:$S,16,FALSE)</f>
        <v>0</v>
      </c>
      <c r="O142" s="26">
        <f t="shared" si="2"/>
        <v>988000</v>
      </c>
    </row>
    <row r="143" spans="1:15" ht="30" customHeight="1" x14ac:dyDescent="0.25">
      <c r="A143" s="4">
        <v>5576769</v>
      </c>
      <c r="B143" s="16" t="s">
        <v>201</v>
      </c>
      <c r="C143" s="4">
        <v>70872651</v>
      </c>
      <c r="D143" s="3" t="s">
        <v>9</v>
      </c>
      <c r="E143" s="3" t="s">
        <v>41</v>
      </c>
      <c r="F143" s="12" t="s">
        <v>11</v>
      </c>
      <c r="G143" s="15">
        <v>8</v>
      </c>
      <c r="H143" s="14">
        <f>VLOOKUP(A:A,[1]List1!$A:$S,8,FALSE)</f>
        <v>615622.80000000005</v>
      </c>
      <c r="I143" s="14">
        <f>VLOOKUP(A:A,[1]List1!$A:$S,11,FALSE)</f>
        <v>3388982.4000000004</v>
      </c>
      <c r="J143" s="14">
        <v>938000</v>
      </c>
      <c r="K143" s="5">
        <v>58000</v>
      </c>
      <c r="L143" s="26" t="s">
        <v>562</v>
      </c>
      <c r="M143" s="6"/>
      <c r="N143" s="26">
        <f>VLOOKUP(A:A,[2]List1!$A:$S,16,FALSE)</f>
        <v>0</v>
      </c>
      <c r="O143" s="26">
        <f t="shared" si="2"/>
        <v>58000</v>
      </c>
    </row>
    <row r="144" spans="1:15" ht="30" customHeight="1" x14ac:dyDescent="0.25">
      <c r="A144" s="4">
        <v>2833408</v>
      </c>
      <c r="B144" s="16" t="s">
        <v>203</v>
      </c>
      <c r="C144" s="4">
        <v>70872708</v>
      </c>
      <c r="D144" s="3" t="s">
        <v>25</v>
      </c>
      <c r="E144" s="3" t="s">
        <v>204</v>
      </c>
      <c r="F144" s="12" t="s">
        <v>11</v>
      </c>
      <c r="G144" s="15">
        <v>54</v>
      </c>
      <c r="H144" s="14">
        <f>VLOOKUP(A:A,[1]List1!$A:$S,8,FALSE)</f>
        <v>520911.6</v>
      </c>
      <c r="I144" s="14">
        <f>VLOOKUP(A:A,[1]List1!$A:$S,11,FALSE)</f>
        <v>19362138</v>
      </c>
      <c r="J144" s="14">
        <v>6500000</v>
      </c>
      <c r="K144" s="5">
        <v>4997000</v>
      </c>
      <c r="L144" s="26" t="s">
        <v>562</v>
      </c>
      <c r="M144" s="6"/>
      <c r="N144" s="26">
        <f>VLOOKUP(A:A,[2]List1!$A:$S,16,FALSE)</f>
        <v>0</v>
      </c>
      <c r="O144" s="26">
        <f t="shared" si="2"/>
        <v>4997000</v>
      </c>
    </row>
    <row r="145" spans="1:15" ht="30" customHeight="1" x14ac:dyDescent="0.25">
      <c r="A145" s="4">
        <v>6837343</v>
      </c>
      <c r="B145" s="16" t="s">
        <v>203</v>
      </c>
      <c r="C145" s="4">
        <v>70872708</v>
      </c>
      <c r="D145" s="3" t="s">
        <v>49</v>
      </c>
      <c r="E145" s="3" t="s">
        <v>205</v>
      </c>
      <c r="F145" s="12" t="s">
        <v>11</v>
      </c>
      <c r="G145" s="15">
        <v>4</v>
      </c>
      <c r="H145" s="14">
        <f>VLOOKUP(A:A,[1]List1!$A:$S,8,FALSE)</f>
        <v>463102.2</v>
      </c>
      <c r="I145" s="14">
        <f>VLOOKUP(A:A,[1]List1!$A:$S,11,FALSE)</f>
        <v>1156408.8</v>
      </c>
      <c r="J145" s="14">
        <v>400000</v>
      </c>
      <c r="K145" s="5">
        <v>159000</v>
      </c>
      <c r="L145" s="26" t="s">
        <v>562</v>
      </c>
      <c r="M145" s="6"/>
      <c r="N145" s="26">
        <f>VLOOKUP(A:A,[2]List1!$A:$S,16,FALSE)</f>
        <v>0</v>
      </c>
      <c r="O145" s="26">
        <f t="shared" si="2"/>
        <v>159000</v>
      </c>
    </row>
    <row r="146" spans="1:15" ht="30" customHeight="1" x14ac:dyDescent="0.25">
      <c r="A146" s="4">
        <v>2686088</v>
      </c>
      <c r="B146" s="16" t="s">
        <v>206</v>
      </c>
      <c r="C146" s="4">
        <v>70874387</v>
      </c>
      <c r="D146" s="3" t="s">
        <v>25</v>
      </c>
      <c r="E146" s="3" t="s">
        <v>206</v>
      </c>
      <c r="F146" s="12" t="s">
        <v>11</v>
      </c>
      <c r="G146" s="15">
        <v>79</v>
      </c>
      <c r="H146" s="14">
        <f>VLOOKUP(A:A,[1]List1!$A:$S,8,FALSE)</f>
        <v>544589.4</v>
      </c>
      <c r="I146" s="14">
        <f>VLOOKUP(A:A,[1]List1!$A:$S,11,FALSE)</f>
        <v>28214562.600000001</v>
      </c>
      <c r="J146" s="14">
        <v>2499804</v>
      </c>
      <c r="K146" s="5">
        <v>2499000</v>
      </c>
      <c r="L146" s="26" t="s">
        <v>562</v>
      </c>
      <c r="M146" s="6"/>
      <c r="N146" s="26">
        <f>VLOOKUP(A:A,[2]List1!$A:$S,16,FALSE)</f>
        <v>0</v>
      </c>
      <c r="O146" s="26">
        <f t="shared" si="2"/>
        <v>2499000</v>
      </c>
    </row>
    <row r="147" spans="1:15" ht="30" customHeight="1" x14ac:dyDescent="0.25">
      <c r="A147" s="4">
        <v>3023866</v>
      </c>
      <c r="B147" s="16" t="s">
        <v>206</v>
      </c>
      <c r="C147" s="4">
        <v>70874387</v>
      </c>
      <c r="D147" s="3" t="s">
        <v>9</v>
      </c>
      <c r="E147" s="3" t="s">
        <v>207</v>
      </c>
      <c r="F147" s="12" t="s">
        <v>11</v>
      </c>
      <c r="G147" s="15">
        <v>5</v>
      </c>
      <c r="H147" s="14">
        <f>VLOOKUP(A:A,[1]List1!$A:$S,8,FALSE)</f>
        <v>615622.80000000005</v>
      </c>
      <c r="I147" s="14">
        <f>VLOOKUP(A:A,[1]List1!$A:$S,11,FALSE)</f>
        <v>2118114</v>
      </c>
      <c r="J147" s="14">
        <v>249975</v>
      </c>
      <c r="K147" s="5">
        <v>29000</v>
      </c>
      <c r="L147" s="26" t="s">
        <v>562</v>
      </c>
      <c r="M147" s="6"/>
      <c r="N147" s="26">
        <f>VLOOKUP(A:A,[2]List1!$A:$S,16,FALSE)</f>
        <v>0</v>
      </c>
      <c r="O147" s="26">
        <f t="shared" si="2"/>
        <v>29000</v>
      </c>
    </row>
    <row r="148" spans="1:15" ht="30" customHeight="1" x14ac:dyDescent="0.25">
      <c r="A148" s="4">
        <v>6111111</v>
      </c>
      <c r="B148" s="16" t="s">
        <v>208</v>
      </c>
      <c r="C148" s="4">
        <v>70879567</v>
      </c>
      <c r="D148" s="3" t="s">
        <v>109</v>
      </c>
      <c r="E148" s="3" t="s">
        <v>109</v>
      </c>
      <c r="F148" s="12" t="s">
        <v>11</v>
      </c>
      <c r="G148" s="15">
        <v>8</v>
      </c>
      <c r="H148" s="14">
        <f>VLOOKUP(A:A,[1]List1!$A:$S,8,FALSE)</f>
        <v>463102.2</v>
      </c>
      <c r="I148" s="14">
        <f>VLOOKUP(A:A,[1]List1!$A:$S,11,FALSE)</f>
        <v>3495919.8000000003</v>
      </c>
      <c r="J148" s="14">
        <v>1021000</v>
      </c>
      <c r="K148" s="5">
        <v>1021000</v>
      </c>
      <c r="L148" s="26" t="s">
        <v>562</v>
      </c>
      <c r="M148" s="6"/>
      <c r="N148" s="26">
        <f>VLOOKUP(A:A,[2]List1!$A:$S,16,FALSE)</f>
        <v>0</v>
      </c>
      <c r="O148" s="26">
        <f t="shared" si="2"/>
        <v>1021000</v>
      </c>
    </row>
    <row r="149" spans="1:15" ht="30" customHeight="1" x14ac:dyDescent="0.25">
      <c r="A149" s="4">
        <v>9398029</v>
      </c>
      <c r="B149" s="16" t="s">
        <v>208</v>
      </c>
      <c r="C149" s="4">
        <v>70879567</v>
      </c>
      <c r="D149" s="3" t="s">
        <v>25</v>
      </c>
      <c r="E149" s="3" t="s">
        <v>186</v>
      </c>
      <c r="F149" s="12" t="s">
        <v>11</v>
      </c>
      <c r="G149" s="15">
        <v>47</v>
      </c>
      <c r="H149" s="14">
        <f>VLOOKUP(A:A,[1]List1!$A:$S,8,FALSE)</f>
        <v>473556</v>
      </c>
      <c r="I149" s="14">
        <f>VLOOKUP(A:A,[1]List1!$A:$S,11,FALSE)</f>
        <v>13953132</v>
      </c>
      <c r="J149" s="14">
        <v>2516000</v>
      </c>
      <c r="K149" s="5">
        <v>2516000</v>
      </c>
      <c r="L149" s="26" t="s">
        <v>562</v>
      </c>
      <c r="M149" s="6"/>
      <c r="N149" s="26">
        <f>VLOOKUP(A:A,[2]List1!$A:$S,16,FALSE)</f>
        <v>0</v>
      </c>
      <c r="O149" s="26">
        <f t="shared" si="2"/>
        <v>2516000</v>
      </c>
    </row>
    <row r="150" spans="1:15" ht="30" customHeight="1" x14ac:dyDescent="0.25">
      <c r="A150" s="4">
        <v>1610260</v>
      </c>
      <c r="B150" s="16" t="s">
        <v>209</v>
      </c>
      <c r="C150" s="4">
        <v>70890285</v>
      </c>
      <c r="D150" s="3" t="s">
        <v>25</v>
      </c>
      <c r="E150" s="3" t="s">
        <v>210</v>
      </c>
      <c r="F150" s="12" t="s">
        <v>11</v>
      </c>
      <c r="G150" s="15">
        <v>74</v>
      </c>
      <c r="H150" s="14">
        <f>VLOOKUP(A:A,[1]List1!$A:$S,8,FALSE)</f>
        <v>520911.6</v>
      </c>
      <c r="I150" s="14">
        <f>VLOOKUP(A:A,[1]List1!$A:$S,11,FALSE)</f>
        <v>25167458.399999999</v>
      </c>
      <c r="J150" s="14">
        <v>7000000</v>
      </c>
      <c r="K150" s="5">
        <v>5217000</v>
      </c>
      <c r="L150" s="26" t="s">
        <v>562</v>
      </c>
      <c r="M150" s="6"/>
      <c r="N150" s="26">
        <f>VLOOKUP(A:A,[2]List1!$A:$S,16,FALSE)</f>
        <v>0</v>
      </c>
      <c r="O150" s="26">
        <f t="shared" si="2"/>
        <v>5217000</v>
      </c>
    </row>
    <row r="151" spans="1:15" ht="30" customHeight="1" x14ac:dyDescent="0.25">
      <c r="A151" s="4">
        <v>7985683</v>
      </c>
      <c r="B151" s="16" t="s">
        <v>211</v>
      </c>
      <c r="C151" s="4">
        <v>70873046</v>
      </c>
      <c r="D151" s="3" t="s">
        <v>25</v>
      </c>
      <c r="E151" s="3" t="s">
        <v>211</v>
      </c>
      <c r="F151" s="12" t="s">
        <v>11</v>
      </c>
      <c r="G151" s="15">
        <v>151</v>
      </c>
      <c r="H151" s="14">
        <f>VLOOKUP(A:A,[1]List1!$A:$S,8,FALSE)</f>
        <v>520911.6</v>
      </c>
      <c r="I151" s="14">
        <f>VLOOKUP(A:A,[1]List1!$A:$S,11,FALSE)</f>
        <v>51357651.599999994</v>
      </c>
      <c r="J151" s="14">
        <v>12650000</v>
      </c>
      <c r="K151" s="5">
        <v>10062000</v>
      </c>
      <c r="L151" s="26" t="s">
        <v>562</v>
      </c>
      <c r="M151" s="6"/>
      <c r="N151" s="26">
        <f>VLOOKUP(A:A,[2]List1!$A:$S,16,FALSE)</f>
        <v>0</v>
      </c>
      <c r="O151" s="26">
        <f t="shared" si="2"/>
        <v>10062000</v>
      </c>
    </row>
    <row r="152" spans="1:15" ht="30" customHeight="1" x14ac:dyDescent="0.25">
      <c r="A152" s="4">
        <v>2754189</v>
      </c>
      <c r="B152" s="16" t="s">
        <v>212</v>
      </c>
      <c r="C152" s="4">
        <v>70875839</v>
      </c>
      <c r="D152" s="3" t="s">
        <v>9</v>
      </c>
      <c r="E152" s="3" t="s">
        <v>213</v>
      </c>
      <c r="F152" s="12" t="s">
        <v>11</v>
      </c>
      <c r="G152" s="15">
        <v>15</v>
      </c>
      <c r="H152" s="14">
        <f>VLOOKUP(A:A,[1]List1!$A:$S,8,FALSE)</f>
        <v>591945</v>
      </c>
      <c r="I152" s="14">
        <f>VLOOKUP(A:A,[1]List1!$A:$S,11,FALSE)</f>
        <v>6179175</v>
      </c>
      <c r="J152" s="14">
        <v>3000000</v>
      </c>
      <c r="K152" s="5">
        <v>0</v>
      </c>
      <c r="L152" s="26" t="s">
        <v>562</v>
      </c>
      <c r="M152" s="31" t="s">
        <v>566</v>
      </c>
      <c r="N152" s="26">
        <f>VLOOKUP(A:A,[2]List1!$A:$S,16,FALSE)</f>
        <v>0</v>
      </c>
      <c r="O152" s="26">
        <f t="shared" si="2"/>
        <v>0</v>
      </c>
    </row>
    <row r="153" spans="1:15" ht="30" customHeight="1" x14ac:dyDescent="0.25">
      <c r="A153" s="4">
        <v>5694323</v>
      </c>
      <c r="B153" s="16" t="s">
        <v>212</v>
      </c>
      <c r="C153" s="4">
        <v>70875839</v>
      </c>
      <c r="D153" s="3" t="s">
        <v>49</v>
      </c>
      <c r="E153" s="3" t="s">
        <v>212</v>
      </c>
      <c r="F153" s="12" t="s">
        <v>11</v>
      </c>
      <c r="G153" s="15">
        <v>172</v>
      </c>
      <c r="H153" s="14">
        <f>VLOOKUP(A:A,[1]List1!$A:$S,8,FALSE)</f>
        <v>425212.02</v>
      </c>
      <c r="I153" s="14">
        <f>VLOOKUP(A:A,[1]List1!$A:$S,11,FALSE)</f>
        <v>44720467.439999998</v>
      </c>
      <c r="J153" s="14">
        <v>10000000</v>
      </c>
      <c r="K153" s="14">
        <v>9078000</v>
      </c>
      <c r="L153" s="26" t="s">
        <v>562</v>
      </c>
      <c r="M153" s="6"/>
      <c r="N153" s="26">
        <f>VLOOKUP(A:A,[2]List1!$A:$S,16,FALSE)</f>
        <v>0</v>
      </c>
      <c r="O153" s="26">
        <f t="shared" si="2"/>
        <v>9078000</v>
      </c>
    </row>
    <row r="154" spans="1:15" ht="30" customHeight="1" x14ac:dyDescent="0.25">
      <c r="A154" s="4">
        <v>1034718</v>
      </c>
      <c r="B154" s="16" t="s">
        <v>214</v>
      </c>
      <c r="C154" s="4">
        <v>70875880</v>
      </c>
      <c r="D154" s="3" t="s">
        <v>49</v>
      </c>
      <c r="E154" s="3" t="s">
        <v>215</v>
      </c>
      <c r="F154" s="12" t="s">
        <v>11</v>
      </c>
      <c r="G154" s="15">
        <v>56</v>
      </c>
      <c r="H154" s="14">
        <f>VLOOKUP(A:A,[1]List1!$A:$S,8,FALSE)</f>
        <v>463102.2</v>
      </c>
      <c r="I154" s="14">
        <f>VLOOKUP(A:A,[1]List1!$A:$S,11,FALSE)</f>
        <v>16117723.199999999</v>
      </c>
      <c r="J154" s="14">
        <v>1904000</v>
      </c>
      <c r="K154" s="5">
        <v>1904000</v>
      </c>
      <c r="L154" s="26" t="s">
        <v>562</v>
      </c>
      <c r="M154" s="6"/>
      <c r="N154" s="26">
        <f>VLOOKUP(A:A,[2]List1!$A:$S,16,FALSE)</f>
        <v>0</v>
      </c>
      <c r="O154" s="26">
        <f t="shared" si="2"/>
        <v>1904000</v>
      </c>
    </row>
    <row r="155" spans="1:15" ht="30" customHeight="1" x14ac:dyDescent="0.25">
      <c r="A155" s="4">
        <v>1563654</v>
      </c>
      <c r="B155" s="16" t="s">
        <v>216</v>
      </c>
      <c r="C155" s="4">
        <v>70875316</v>
      </c>
      <c r="D155" s="3" t="s">
        <v>9</v>
      </c>
      <c r="E155" s="3" t="s">
        <v>216</v>
      </c>
      <c r="F155" s="12" t="s">
        <v>11</v>
      </c>
      <c r="G155" s="15">
        <v>19</v>
      </c>
      <c r="H155" s="14">
        <f>VLOOKUP(A:A,[1]List1!$A:$S,8,FALSE)</f>
        <v>520911.6</v>
      </c>
      <c r="I155" s="14">
        <f>VLOOKUP(A:A,[1]List1!$A:$S,11,FALSE)</f>
        <v>6429320.4000000004</v>
      </c>
      <c r="J155" s="14">
        <v>600000</v>
      </c>
      <c r="K155" s="5">
        <v>600000</v>
      </c>
      <c r="L155" s="26" t="s">
        <v>562</v>
      </c>
      <c r="M155" s="6"/>
      <c r="N155" s="26">
        <f>VLOOKUP(A:A,[2]List1!$A:$S,16,FALSE)</f>
        <v>0</v>
      </c>
      <c r="O155" s="26">
        <f t="shared" si="2"/>
        <v>600000</v>
      </c>
    </row>
    <row r="156" spans="1:15" ht="30" customHeight="1" x14ac:dyDescent="0.25">
      <c r="A156" s="4">
        <v>2318143</v>
      </c>
      <c r="B156" s="16" t="s">
        <v>216</v>
      </c>
      <c r="C156" s="4">
        <v>70875316</v>
      </c>
      <c r="D156" s="3" t="s">
        <v>49</v>
      </c>
      <c r="E156" s="3" t="s">
        <v>216</v>
      </c>
      <c r="F156" s="12" t="s">
        <v>11</v>
      </c>
      <c r="G156" s="15">
        <v>273</v>
      </c>
      <c r="H156" s="14">
        <f>VLOOKUP(A:A,[1]List1!$A:$S,8,FALSE)</f>
        <v>421002</v>
      </c>
      <c r="I156" s="14">
        <f>VLOOKUP(A:A,[1]List1!$A:$S,11,FALSE)</f>
        <v>68169546</v>
      </c>
      <c r="J156" s="14">
        <v>8400000</v>
      </c>
      <c r="K156" s="5">
        <v>8400000</v>
      </c>
      <c r="L156" s="26" t="s">
        <v>562</v>
      </c>
      <c r="M156" s="6"/>
      <c r="N156" s="26">
        <f>VLOOKUP(A:A,[2]List1!$A:$S,16,FALSE)</f>
        <v>0</v>
      </c>
      <c r="O156" s="26">
        <f t="shared" si="2"/>
        <v>8400000</v>
      </c>
    </row>
    <row r="157" spans="1:15" ht="30" customHeight="1" x14ac:dyDescent="0.25">
      <c r="A157" s="4">
        <v>5674949</v>
      </c>
      <c r="B157" s="16" t="s">
        <v>216</v>
      </c>
      <c r="C157" s="4">
        <v>70875316</v>
      </c>
      <c r="D157" s="3" t="s">
        <v>95</v>
      </c>
      <c r="E157" s="3" t="s">
        <v>217</v>
      </c>
      <c r="F157" s="12" t="s">
        <v>11</v>
      </c>
      <c r="G157" s="15">
        <v>19</v>
      </c>
      <c r="H157" s="14">
        <f>VLOOKUP(A:A,[1]List1!$A:$S,8,FALSE)</f>
        <v>421002</v>
      </c>
      <c r="I157" s="14">
        <f>VLOOKUP(A:A,[1]List1!$A:$S,11,FALSE)</f>
        <v>5719038</v>
      </c>
      <c r="J157" s="14">
        <v>1000000</v>
      </c>
      <c r="K157" s="5">
        <v>1000000</v>
      </c>
      <c r="L157" s="26" t="s">
        <v>562</v>
      </c>
      <c r="M157" s="6"/>
      <c r="N157" s="26">
        <f>VLOOKUP(A:A,[2]List1!$A:$S,16,FALSE)</f>
        <v>0</v>
      </c>
      <c r="O157" s="26">
        <f t="shared" si="2"/>
        <v>1000000</v>
      </c>
    </row>
    <row r="158" spans="1:15" ht="30" customHeight="1" x14ac:dyDescent="0.25">
      <c r="A158" s="4">
        <v>1150788</v>
      </c>
      <c r="B158" s="16" t="s">
        <v>218</v>
      </c>
      <c r="C158" s="4">
        <v>70875111</v>
      </c>
      <c r="D158" s="3" t="s">
        <v>49</v>
      </c>
      <c r="E158" s="3" t="s">
        <v>218</v>
      </c>
      <c r="F158" s="12" t="s">
        <v>11</v>
      </c>
      <c r="G158" s="15">
        <v>200</v>
      </c>
      <c r="H158" s="14">
        <f>VLOOKUP(A:A,[1]List1!$A:$S,8,FALSE)</f>
        <v>421002</v>
      </c>
      <c r="I158" s="14">
        <f>VLOOKUP(A:A,[1]List1!$A:$S,11,FALSE)</f>
        <v>49832400</v>
      </c>
      <c r="J158" s="14">
        <v>10200000</v>
      </c>
      <c r="K158" s="5">
        <v>9792000</v>
      </c>
      <c r="L158" s="26" t="s">
        <v>562</v>
      </c>
      <c r="M158" s="6"/>
      <c r="N158" s="26">
        <f>VLOOKUP(A:A,[2]List1!$A:$S,16,FALSE)</f>
        <v>0</v>
      </c>
      <c r="O158" s="26">
        <f t="shared" si="2"/>
        <v>9792000</v>
      </c>
    </row>
    <row r="159" spans="1:15" ht="30" customHeight="1" x14ac:dyDescent="0.25">
      <c r="A159" s="4">
        <v>4734424</v>
      </c>
      <c r="B159" s="16" t="s">
        <v>218</v>
      </c>
      <c r="C159" s="4">
        <v>70875111</v>
      </c>
      <c r="D159" s="3" t="s">
        <v>95</v>
      </c>
      <c r="E159" s="3" t="s">
        <v>96</v>
      </c>
      <c r="F159" s="12" t="s">
        <v>11</v>
      </c>
      <c r="G159" s="15">
        <v>20</v>
      </c>
      <c r="H159" s="14">
        <f>VLOOKUP(A:A,[1]List1!$A:$S,8,FALSE)</f>
        <v>421002</v>
      </c>
      <c r="I159" s="14">
        <f>VLOOKUP(A:A,[1]List1!$A:$S,11,FALSE)</f>
        <v>6020040</v>
      </c>
      <c r="J159" s="14">
        <v>1500000</v>
      </c>
      <c r="K159" s="5">
        <v>1500000</v>
      </c>
      <c r="L159" s="26" t="s">
        <v>562</v>
      </c>
      <c r="M159" s="6"/>
      <c r="N159" s="26">
        <f>VLOOKUP(A:A,[2]List1!$A:$S,16,FALSE)</f>
        <v>0</v>
      </c>
      <c r="O159" s="26">
        <f t="shared" si="2"/>
        <v>1500000</v>
      </c>
    </row>
    <row r="160" spans="1:15" ht="30" customHeight="1" x14ac:dyDescent="0.25">
      <c r="A160" s="4">
        <v>5790050</v>
      </c>
      <c r="B160" s="16" t="s">
        <v>218</v>
      </c>
      <c r="C160" s="4">
        <v>70875111</v>
      </c>
      <c r="D160" s="3" t="s">
        <v>21</v>
      </c>
      <c r="E160" s="3" t="s">
        <v>219</v>
      </c>
      <c r="F160" s="12" t="s">
        <v>17</v>
      </c>
      <c r="G160" s="15">
        <v>4</v>
      </c>
      <c r="H160" s="14">
        <f>VLOOKUP(A:A,[1]List1!$A:$S,8,FALSE)</f>
        <v>526554.6</v>
      </c>
      <c r="I160" s="14">
        <f>VLOOKUP(A:A,[1]List1!$A:$S,11,FALSE)</f>
        <v>1785863.6328159645</v>
      </c>
      <c r="J160" s="14">
        <v>750000</v>
      </c>
      <c r="K160" s="5">
        <v>229000</v>
      </c>
      <c r="L160" s="26" t="s">
        <v>562</v>
      </c>
      <c r="M160" s="6"/>
      <c r="N160" s="26">
        <f>VLOOKUP(A:A,[2]List1!$A:$S,16,FALSE)</f>
        <v>0</v>
      </c>
      <c r="O160" s="26">
        <f t="shared" si="2"/>
        <v>229000</v>
      </c>
    </row>
    <row r="161" spans="1:15" ht="30" customHeight="1" x14ac:dyDescent="0.25">
      <c r="A161" s="4">
        <v>1496299</v>
      </c>
      <c r="B161" s="16" t="s">
        <v>220</v>
      </c>
      <c r="C161" s="4">
        <v>70876258</v>
      </c>
      <c r="D161" s="3" t="s">
        <v>49</v>
      </c>
      <c r="E161" s="3" t="s">
        <v>220</v>
      </c>
      <c r="F161" s="12" t="s">
        <v>11</v>
      </c>
      <c r="G161" s="15">
        <v>78</v>
      </c>
      <c r="H161" s="14">
        <f>VLOOKUP(A:A,[1]List1!$A:$S,8,FALSE)</f>
        <v>463102.2</v>
      </c>
      <c r="I161" s="14">
        <f>VLOOKUP(A:A,[1]List1!$A:$S,11,FALSE)</f>
        <v>22765971.600000001</v>
      </c>
      <c r="J161" s="14">
        <v>2687000</v>
      </c>
      <c r="K161" s="5">
        <v>2687000</v>
      </c>
      <c r="L161" s="26" t="s">
        <v>562</v>
      </c>
      <c r="M161" s="6"/>
      <c r="N161" s="26">
        <f>VLOOKUP(A:A,[2]List1!$A:$S,16,FALSE)</f>
        <v>0</v>
      </c>
      <c r="O161" s="26">
        <f t="shared" si="2"/>
        <v>2687000</v>
      </c>
    </row>
    <row r="162" spans="1:15" ht="30" customHeight="1" x14ac:dyDescent="0.25">
      <c r="A162" s="4">
        <v>4205630</v>
      </c>
      <c r="B162" s="16" t="s">
        <v>220</v>
      </c>
      <c r="C162" s="4">
        <v>70876258</v>
      </c>
      <c r="D162" s="3" t="s">
        <v>9</v>
      </c>
      <c r="E162" s="3" t="s">
        <v>220</v>
      </c>
      <c r="F162" s="12" t="s">
        <v>11</v>
      </c>
      <c r="G162" s="15">
        <v>60</v>
      </c>
      <c r="H162" s="14">
        <f>VLOOKUP(A:A,[1]List1!$A:$S,8,FALSE)</f>
        <v>544589.4</v>
      </c>
      <c r="I162" s="14">
        <f>VLOOKUP(A:A,[1]List1!$A:$S,11,FALSE)</f>
        <v>21335364</v>
      </c>
      <c r="J162" s="14">
        <v>2696000</v>
      </c>
      <c r="K162" s="5">
        <v>2696000</v>
      </c>
      <c r="L162" s="26" t="s">
        <v>562</v>
      </c>
      <c r="M162" s="6"/>
      <c r="N162" s="26">
        <f>VLOOKUP(A:A,[2]List1!$A:$S,16,FALSE)</f>
        <v>0</v>
      </c>
      <c r="O162" s="26">
        <f t="shared" si="2"/>
        <v>2696000</v>
      </c>
    </row>
    <row r="163" spans="1:15" ht="30" customHeight="1" x14ac:dyDescent="0.25">
      <c r="A163" s="4">
        <v>7316443</v>
      </c>
      <c r="B163" s="16" t="s">
        <v>221</v>
      </c>
      <c r="C163" s="4">
        <v>70876886</v>
      </c>
      <c r="D163" s="3" t="s">
        <v>49</v>
      </c>
      <c r="E163" s="3" t="s">
        <v>221</v>
      </c>
      <c r="F163" s="12" t="s">
        <v>11</v>
      </c>
      <c r="G163" s="15">
        <v>65</v>
      </c>
      <c r="H163" s="14">
        <f>VLOOKUP(A:A,[1]List1!$A:$S,8,FALSE)</f>
        <v>463102.2</v>
      </c>
      <c r="I163" s="14">
        <f>VLOOKUP(A:A,[1]List1!$A:$S,11,FALSE)</f>
        <v>18953643</v>
      </c>
      <c r="J163" s="14">
        <v>4250000</v>
      </c>
      <c r="K163" s="5">
        <v>724000</v>
      </c>
      <c r="L163" s="26" t="s">
        <v>562</v>
      </c>
      <c r="M163" s="6"/>
      <c r="N163" s="26">
        <f>VLOOKUP(A:A,[2]List1!$A:$S,16,FALSE)</f>
        <v>0</v>
      </c>
      <c r="O163" s="26">
        <f t="shared" si="2"/>
        <v>724000</v>
      </c>
    </row>
    <row r="164" spans="1:15" ht="30" customHeight="1" x14ac:dyDescent="0.25">
      <c r="A164" s="4">
        <v>5491825</v>
      </c>
      <c r="B164" s="16" t="s">
        <v>222</v>
      </c>
      <c r="C164" s="4">
        <v>70876606</v>
      </c>
      <c r="D164" s="3" t="s">
        <v>49</v>
      </c>
      <c r="E164" s="3" t="s">
        <v>222</v>
      </c>
      <c r="F164" s="12" t="s">
        <v>11</v>
      </c>
      <c r="G164" s="15">
        <v>260</v>
      </c>
      <c r="H164" s="14">
        <f>VLOOKUP(A:A,[1]List1!$A:$S,8,FALSE)</f>
        <v>421002</v>
      </c>
      <c r="I164" s="14">
        <f>VLOOKUP(A:A,[1]List1!$A:$S,11,FALSE)</f>
        <v>65120520</v>
      </c>
      <c r="J164" s="14">
        <v>9800000</v>
      </c>
      <c r="K164" s="17">
        <v>9800000</v>
      </c>
      <c r="L164" s="26" t="s">
        <v>562</v>
      </c>
      <c r="M164" s="6"/>
      <c r="N164" s="26">
        <f>VLOOKUP(A:A,[2]List1!$A:$S,16,FALSE)</f>
        <v>0</v>
      </c>
      <c r="O164" s="26">
        <f t="shared" si="2"/>
        <v>9800000</v>
      </c>
    </row>
    <row r="165" spans="1:15" ht="30" customHeight="1" x14ac:dyDescent="0.25">
      <c r="A165" s="4">
        <v>5106420</v>
      </c>
      <c r="B165" s="16" t="s">
        <v>223</v>
      </c>
      <c r="C165" s="4">
        <v>70872996</v>
      </c>
      <c r="D165" s="3" t="s">
        <v>9</v>
      </c>
      <c r="E165" s="3" t="s">
        <v>224</v>
      </c>
      <c r="F165" s="12" t="s">
        <v>11</v>
      </c>
      <c r="G165" s="15">
        <v>119</v>
      </c>
      <c r="H165" s="14">
        <f>VLOOKUP(A:A,[1]List1!$A:$S,8,FALSE)</f>
        <v>473556</v>
      </c>
      <c r="I165" s="14">
        <f>VLOOKUP(A:A,[1]List1!$A:$S,11,FALSE)</f>
        <v>35485164</v>
      </c>
      <c r="J165" s="14">
        <v>6240000</v>
      </c>
      <c r="K165" s="5">
        <v>6240000</v>
      </c>
      <c r="L165" s="26" t="s">
        <v>562</v>
      </c>
      <c r="M165" s="6"/>
      <c r="N165" s="26">
        <f>VLOOKUP(A:A,[2]List1!$A:$S,16,FALSE)</f>
        <v>0</v>
      </c>
      <c r="O165" s="26">
        <f t="shared" si="2"/>
        <v>6240000</v>
      </c>
    </row>
    <row r="166" spans="1:15" ht="30" customHeight="1" x14ac:dyDescent="0.25">
      <c r="A166" s="4">
        <v>5137635</v>
      </c>
      <c r="B166" s="16" t="s">
        <v>223</v>
      </c>
      <c r="C166" s="4">
        <v>70872996</v>
      </c>
      <c r="D166" s="3" t="s">
        <v>49</v>
      </c>
      <c r="E166" s="3" t="s">
        <v>205</v>
      </c>
      <c r="F166" s="12" t="s">
        <v>11</v>
      </c>
      <c r="G166" s="15">
        <v>92</v>
      </c>
      <c r="H166" s="14">
        <f>VLOOKUP(A:A,[1]List1!$A:$S,8,FALSE)</f>
        <v>421002</v>
      </c>
      <c r="I166" s="14">
        <f>VLOOKUP(A:A,[1]List1!$A:$S,11,FALSE)</f>
        <v>23660184</v>
      </c>
      <c r="J166" s="14">
        <v>3560000</v>
      </c>
      <c r="K166" s="5">
        <v>3560000</v>
      </c>
      <c r="L166" s="26" t="s">
        <v>562</v>
      </c>
      <c r="M166" s="6"/>
      <c r="N166" s="26">
        <f>VLOOKUP(A:A,[2]List1!$A:$S,16,FALSE)</f>
        <v>0</v>
      </c>
      <c r="O166" s="26">
        <f t="shared" si="2"/>
        <v>3560000</v>
      </c>
    </row>
    <row r="167" spans="1:15" ht="30" customHeight="1" x14ac:dyDescent="0.25">
      <c r="A167" s="4">
        <v>6755519</v>
      </c>
      <c r="B167" s="16" t="s">
        <v>225</v>
      </c>
      <c r="C167" s="4">
        <v>70874212</v>
      </c>
      <c r="D167" s="3" t="s">
        <v>49</v>
      </c>
      <c r="E167" s="3" t="s">
        <v>226</v>
      </c>
      <c r="F167" s="12" t="s">
        <v>11</v>
      </c>
      <c r="G167" s="15">
        <v>152</v>
      </c>
      <c r="H167" s="14">
        <f>VLOOKUP(A:A,[1]List1!$A:$S,8,FALSE)</f>
        <v>421002</v>
      </c>
      <c r="I167" s="14">
        <f>VLOOKUP(A:A,[1]List1!$A:$S,11,FALSE)</f>
        <v>37544304</v>
      </c>
      <c r="J167" s="14">
        <v>3800000</v>
      </c>
      <c r="K167" s="5">
        <v>3800000</v>
      </c>
      <c r="L167" s="26" t="s">
        <v>562</v>
      </c>
      <c r="M167" s="6"/>
      <c r="N167" s="26">
        <f>VLOOKUP(A:A,[2]List1!$A:$S,16,FALSE)</f>
        <v>0</v>
      </c>
      <c r="O167" s="26">
        <f t="shared" si="2"/>
        <v>3800000</v>
      </c>
    </row>
    <row r="168" spans="1:15" ht="30" customHeight="1" x14ac:dyDescent="0.25">
      <c r="A168" s="4">
        <v>3705368</v>
      </c>
      <c r="B168" s="16" t="s">
        <v>227</v>
      </c>
      <c r="C168" s="4">
        <v>70875707</v>
      </c>
      <c r="D168" s="3" t="s">
        <v>49</v>
      </c>
      <c r="E168" s="3" t="s">
        <v>227</v>
      </c>
      <c r="F168" s="12" t="s">
        <v>11</v>
      </c>
      <c r="G168" s="15">
        <v>218</v>
      </c>
      <c r="H168" s="14">
        <f>VLOOKUP(A:A,[1]List1!$A:$S,8,FALSE)</f>
        <v>421002</v>
      </c>
      <c r="I168" s="14">
        <f>VLOOKUP(A:A,[1]List1!$A:$S,11,FALSE)</f>
        <v>55754436</v>
      </c>
      <c r="J168" s="14">
        <v>7400000</v>
      </c>
      <c r="K168" s="5">
        <v>7400000</v>
      </c>
      <c r="L168" s="26" t="s">
        <v>562</v>
      </c>
      <c r="M168" s="6"/>
      <c r="N168" s="26">
        <f>VLOOKUP(A:A,[2]List1!$A:$S,16,FALSE)</f>
        <v>0</v>
      </c>
      <c r="O168" s="26">
        <f t="shared" si="2"/>
        <v>7400000</v>
      </c>
    </row>
    <row r="169" spans="1:15" ht="30" customHeight="1" x14ac:dyDescent="0.25">
      <c r="A169" s="4">
        <v>6393259</v>
      </c>
      <c r="B169" s="16" t="s">
        <v>227</v>
      </c>
      <c r="C169" s="4">
        <v>70875707</v>
      </c>
      <c r="D169" s="3" t="s">
        <v>9</v>
      </c>
      <c r="E169" s="3" t="s">
        <v>227</v>
      </c>
      <c r="F169" s="12" t="s">
        <v>11</v>
      </c>
      <c r="G169" s="15">
        <v>30</v>
      </c>
      <c r="H169" s="14">
        <f>VLOOKUP(A:A,[1]List1!$A:$S,8,FALSE)</f>
        <v>520911.6</v>
      </c>
      <c r="I169" s="14">
        <f>VLOOKUP(A:A,[1]List1!$A:$S,11,FALSE)</f>
        <v>10371348</v>
      </c>
      <c r="J169" s="14">
        <v>2400000</v>
      </c>
      <c r="K169" s="5">
        <v>2400000</v>
      </c>
      <c r="L169" s="26" t="s">
        <v>562</v>
      </c>
      <c r="M169" s="6"/>
      <c r="N169" s="26">
        <f>VLOOKUP(A:A,[2]List1!$A:$S,16,FALSE)</f>
        <v>0</v>
      </c>
      <c r="O169" s="26">
        <f t="shared" si="2"/>
        <v>2400000</v>
      </c>
    </row>
    <row r="170" spans="1:15" ht="30" customHeight="1" x14ac:dyDescent="0.25">
      <c r="A170" s="4">
        <v>4521132</v>
      </c>
      <c r="B170" s="16" t="s">
        <v>228</v>
      </c>
      <c r="C170" s="4">
        <v>71294287</v>
      </c>
      <c r="D170" s="3" t="s">
        <v>49</v>
      </c>
      <c r="E170" s="3" t="s">
        <v>228</v>
      </c>
      <c r="F170" s="12" t="s">
        <v>11</v>
      </c>
      <c r="G170" s="15">
        <v>258</v>
      </c>
      <c r="H170" s="14">
        <f>VLOOKUP(A:A,[1]List1!$A:$S,8,FALSE)</f>
        <v>421002</v>
      </c>
      <c r="I170" s="14">
        <f>VLOOKUP(A:A,[1]List1!$A:$S,11,FALSE)</f>
        <v>66210516</v>
      </c>
      <c r="J170" s="14">
        <v>14000000</v>
      </c>
      <c r="K170" s="5">
        <v>9659000</v>
      </c>
      <c r="L170" s="26" t="s">
        <v>562</v>
      </c>
      <c r="M170" s="6"/>
      <c r="N170" s="26">
        <f>VLOOKUP(A:A,[2]List1!$A:$S,16,FALSE)</f>
        <v>0</v>
      </c>
      <c r="O170" s="26">
        <f t="shared" si="2"/>
        <v>9659000</v>
      </c>
    </row>
    <row r="171" spans="1:15" ht="30" customHeight="1" x14ac:dyDescent="0.25">
      <c r="A171" s="4">
        <v>6797737</v>
      </c>
      <c r="B171" s="16" t="s">
        <v>229</v>
      </c>
      <c r="C171" s="4">
        <v>70871256</v>
      </c>
      <c r="D171" s="3" t="s">
        <v>49</v>
      </c>
      <c r="E171" s="3" t="s">
        <v>229</v>
      </c>
      <c r="F171" s="12" t="s">
        <v>11</v>
      </c>
      <c r="G171" s="15">
        <v>60</v>
      </c>
      <c r="H171" s="14">
        <f>VLOOKUP(A:A,[1]List1!$A:$S,8,FALSE)</f>
        <v>421002</v>
      </c>
      <c r="I171" s="14">
        <f>VLOOKUP(A:A,[1]List1!$A:$S,11,FALSE)</f>
        <v>15000120</v>
      </c>
      <c r="J171" s="14">
        <v>2000000</v>
      </c>
      <c r="K171" s="5">
        <v>1404000</v>
      </c>
      <c r="L171" s="26" t="s">
        <v>562</v>
      </c>
      <c r="M171" s="6"/>
      <c r="N171" s="26">
        <f>VLOOKUP(A:A,[2]List1!$A:$S,16,FALSE)</f>
        <v>0</v>
      </c>
      <c r="O171" s="26">
        <f t="shared" si="2"/>
        <v>1404000</v>
      </c>
    </row>
    <row r="172" spans="1:15" ht="30" customHeight="1" x14ac:dyDescent="0.25">
      <c r="A172" s="4">
        <v>6664660</v>
      </c>
      <c r="B172" s="16" t="s">
        <v>230</v>
      </c>
      <c r="C172" s="4">
        <v>70878030</v>
      </c>
      <c r="D172" s="3" t="s">
        <v>9</v>
      </c>
      <c r="E172" s="3" t="s">
        <v>9</v>
      </c>
      <c r="F172" s="12" t="s">
        <v>11</v>
      </c>
      <c r="G172" s="15">
        <v>131</v>
      </c>
      <c r="H172" s="14">
        <f>VLOOKUP(A:A,[1]List1!$A:$S,8,FALSE)</f>
        <v>497233.8</v>
      </c>
      <c r="I172" s="14">
        <f>VLOOKUP(A:A,[1]List1!$A:$S,11,FALSE)</f>
        <v>49820134.799999997</v>
      </c>
      <c r="J172" s="14">
        <v>12000000</v>
      </c>
      <c r="K172" s="5">
        <v>5104000</v>
      </c>
      <c r="L172" s="26" t="s">
        <v>562</v>
      </c>
      <c r="M172" s="6"/>
      <c r="N172" s="26">
        <f>VLOOKUP(A:A,[2]List1!$A:$S,16,FALSE)</f>
        <v>0</v>
      </c>
      <c r="O172" s="26">
        <f t="shared" si="2"/>
        <v>5104000</v>
      </c>
    </row>
    <row r="173" spans="1:15" ht="30" customHeight="1" x14ac:dyDescent="0.25">
      <c r="A173" s="4">
        <v>9596823</v>
      </c>
      <c r="B173" s="16" t="s">
        <v>230</v>
      </c>
      <c r="C173" s="4">
        <v>70878030</v>
      </c>
      <c r="D173" s="3" t="s">
        <v>49</v>
      </c>
      <c r="E173" s="3" t="s">
        <v>49</v>
      </c>
      <c r="F173" s="12" t="s">
        <v>11</v>
      </c>
      <c r="G173" s="15">
        <v>85</v>
      </c>
      <c r="H173" s="14">
        <f>VLOOKUP(A:A,[1]List1!$A:$S,8,FALSE)</f>
        <v>463102.2</v>
      </c>
      <c r="I173" s="14">
        <f>VLOOKUP(A:A,[1]List1!$A:$S,11,FALSE)</f>
        <v>24735687</v>
      </c>
      <c r="J173" s="14">
        <v>7000000</v>
      </c>
      <c r="K173" s="5">
        <v>2765000</v>
      </c>
      <c r="L173" s="26" t="s">
        <v>562</v>
      </c>
      <c r="M173" s="6"/>
      <c r="N173" s="26">
        <f>VLOOKUP(A:A,[2]List1!$A:$S,16,FALSE)</f>
        <v>0</v>
      </c>
      <c r="O173" s="26">
        <f t="shared" si="2"/>
        <v>2765000</v>
      </c>
    </row>
    <row r="174" spans="1:15" ht="30" customHeight="1" x14ac:dyDescent="0.25">
      <c r="A174" s="4">
        <v>5220610</v>
      </c>
      <c r="B174" s="16" t="s">
        <v>231</v>
      </c>
      <c r="C174" s="4">
        <v>70872741</v>
      </c>
      <c r="D174" s="3" t="s">
        <v>9</v>
      </c>
      <c r="E174" s="3" t="s">
        <v>231</v>
      </c>
      <c r="F174" s="12" t="s">
        <v>11</v>
      </c>
      <c r="G174" s="15">
        <v>135</v>
      </c>
      <c r="H174" s="14">
        <f>VLOOKUP(A:A,[1]List1!$A:$S,8,FALSE)</f>
        <v>520911.6</v>
      </c>
      <c r="I174" s="14">
        <f>VLOOKUP(A:A,[1]List1!$A:$S,11,FALSE)</f>
        <v>47175066</v>
      </c>
      <c r="J174" s="14">
        <v>19703275</v>
      </c>
      <c r="K174" s="5">
        <v>15857000</v>
      </c>
      <c r="L174" s="26" t="s">
        <v>562</v>
      </c>
      <c r="M174" s="6"/>
      <c r="N174" s="26">
        <f>VLOOKUP(A:A,[2]List1!$A:$S,16,FALSE)</f>
        <v>0</v>
      </c>
      <c r="O174" s="26">
        <f t="shared" si="2"/>
        <v>15857000</v>
      </c>
    </row>
    <row r="175" spans="1:15" ht="30" customHeight="1" x14ac:dyDescent="0.25">
      <c r="A175" s="4">
        <v>7455379</v>
      </c>
      <c r="B175" s="16" t="s">
        <v>232</v>
      </c>
      <c r="C175" s="4">
        <v>70875308</v>
      </c>
      <c r="D175" s="3" t="s">
        <v>9</v>
      </c>
      <c r="E175" s="3" t="s">
        <v>41</v>
      </c>
      <c r="F175" s="12" t="s">
        <v>11</v>
      </c>
      <c r="G175" s="15">
        <v>269</v>
      </c>
      <c r="H175" s="14">
        <f>VLOOKUP(A:A,[1]List1!$A:$S,8,FALSE)</f>
        <v>473556</v>
      </c>
      <c r="I175" s="14">
        <f>VLOOKUP(A:A,[1]List1!$A:$S,11,FALSE)</f>
        <v>82218564</v>
      </c>
      <c r="J175" s="14">
        <v>16000000</v>
      </c>
      <c r="K175" s="5">
        <v>16000000</v>
      </c>
      <c r="L175" s="26" t="s">
        <v>562</v>
      </c>
      <c r="M175" s="6"/>
      <c r="N175" s="26">
        <f>VLOOKUP(A:A,[2]List1!$A:$S,16,FALSE)</f>
        <v>0</v>
      </c>
      <c r="O175" s="26">
        <f t="shared" si="2"/>
        <v>16000000</v>
      </c>
    </row>
    <row r="176" spans="1:15" ht="30" customHeight="1" x14ac:dyDescent="0.25">
      <c r="A176" s="4">
        <v>6816677</v>
      </c>
      <c r="B176" s="16" t="s">
        <v>233</v>
      </c>
      <c r="C176" s="4">
        <v>24252999</v>
      </c>
      <c r="D176" s="3" t="s">
        <v>66</v>
      </c>
      <c r="E176" s="3" t="s">
        <v>234</v>
      </c>
      <c r="F176" s="12" t="s">
        <v>11</v>
      </c>
      <c r="G176" s="15">
        <v>14</v>
      </c>
      <c r="H176" s="14">
        <f>VLOOKUP(A:A,[1]List1!$A:$S,8,FALSE)</f>
        <v>342000</v>
      </c>
      <c r="I176" s="14">
        <f>VLOOKUP(A:A,[1]List1!$A:$S,11,FALSE)</f>
        <v>4116000</v>
      </c>
      <c r="J176" s="14">
        <v>1459500</v>
      </c>
      <c r="K176" s="5">
        <v>1459000</v>
      </c>
      <c r="L176" s="26"/>
      <c r="M176" s="6"/>
      <c r="N176" s="26">
        <f>VLOOKUP(A:A,[2]List1!$A:$S,16,FALSE)</f>
        <v>0</v>
      </c>
      <c r="O176" s="26">
        <f t="shared" si="2"/>
        <v>1459000</v>
      </c>
    </row>
    <row r="177" spans="1:15" ht="30" customHeight="1" x14ac:dyDescent="0.25">
      <c r="A177" s="4">
        <v>6856235</v>
      </c>
      <c r="B177" s="16" t="s">
        <v>233</v>
      </c>
      <c r="C177" s="4">
        <v>24252999</v>
      </c>
      <c r="D177" s="3" t="s">
        <v>21</v>
      </c>
      <c r="E177" s="3" t="s">
        <v>235</v>
      </c>
      <c r="F177" s="12" t="s">
        <v>17</v>
      </c>
      <c r="G177" s="15">
        <v>6.8</v>
      </c>
      <c r="H177" s="14">
        <f>VLOOKUP(A:A,[1]List1!$A:$S,8,FALSE)</f>
        <v>478686</v>
      </c>
      <c r="I177" s="14">
        <f>VLOOKUP(A:A,[1]List1!$A:$S,11,FALSE)</f>
        <v>2909935.1676578289</v>
      </c>
      <c r="J177" s="14">
        <v>2131000</v>
      </c>
      <c r="K177" s="5">
        <v>1631000</v>
      </c>
      <c r="L177" s="26"/>
      <c r="M177" s="6"/>
      <c r="N177" s="26">
        <f>VLOOKUP(A:A,[2]List1!$A:$S,16,FALSE)</f>
        <v>500000</v>
      </c>
      <c r="O177" s="26">
        <f t="shared" si="2"/>
        <v>2131000</v>
      </c>
    </row>
    <row r="178" spans="1:15" ht="45" customHeight="1" x14ac:dyDescent="0.25">
      <c r="A178" s="4">
        <v>3723605</v>
      </c>
      <c r="B178" s="16" t="s">
        <v>236</v>
      </c>
      <c r="C178" s="4">
        <v>24847763</v>
      </c>
      <c r="D178" s="3" t="s">
        <v>9</v>
      </c>
      <c r="E178" s="3" t="s">
        <v>236</v>
      </c>
      <c r="F178" s="12" t="s">
        <v>11</v>
      </c>
      <c r="G178" s="15">
        <v>0</v>
      </c>
      <c r="H178" s="14">
        <f>VLOOKUP(A:A,[1]List1!$A:$S,8,FALSE)</f>
        <v>520911.6</v>
      </c>
      <c r="I178" s="14">
        <f>VLOOKUP(A:A,[1]List1!$A:$S,11,FALSE)</f>
        <v>0</v>
      </c>
      <c r="J178" s="14">
        <v>2630000</v>
      </c>
      <c r="K178" s="5">
        <v>0</v>
      </c>
      <c r="L178" s="26"/>
      <c r="M178" s="27" t="s">
        <v>564</v>
      </c>
      <c r="N178" s="26">
        <f>VLOOKUP(A:A,[2]List1!$A:$S,16,FALSE)</f>
        <v>0</v>
      </c>
      <c r="O178" s="26">
        <f t="shared" si="2"/>
        <v>0</v>
      </c>
    </row>
    <row r="179" spans="1:15" ht="45" customHeight="1" x14ac:dyDescent="0.25">
      <c r="A179" s="4">
        <v>7366943</v>
      </c>
      <c r="B179" s="16" t="s">
        <v>236</v>
      </c>
      <c r="C179" s="4">
        <v>24847763</v>
      </c>
      <c r="D179" s="3" t="s">
        <v>49</v>
      </c>
      <c r="E179" s="3" t="s">
        <v>236</v>
      </c>
      <c r="F179" s="12" t="s">
        <v>11</v>
      </c>
      <c r="G179" s="15">
        <v>0</v>
      </c>
      <c r="H179" s="14">
        <f>VLOOKUP(A:A,[1]List1!$A:$S,8,FALSE)</f>
        <v>421002</v>
      </c>
      <c r="I179" s="14">
        <f>VLOOKUP(A:A,[1]List1!$A:$S,11,FALSE)</f>
        <v>0</v>
      </c>
      <c r="J179" s="14">
        <v>698000</v>
      </c>
      <c r="K179" s="5">
        <v>0</v>
      </c>
      <c r="L179" s="26"/>
      <c r="M179" s="27" t="s">
        <v>564</v>
      </c>
      <c r="N179" s="26">
        <f>VLOOKUP(A:A,[2]List1!$A:$S,16,FALSE)</f>
        <v>0</v>
      </c>
      <c r="O179" s="26">
        <f t="shared" si="2"/>
        <v>0</v>
      </c>
    </row>
    <row r="180" spans="1:15" ht="30" customHeight="1" x14ac:dyDescent="0.25">
      <c r="A180" s="4">
        <v>3089460</v>
      </c>
      <c r="B180" s="16" t="s">
        <v>237</v>
      </c>
      <c r="C180" s="4">
        <v>70875430</v>
      </c>
      <c r="D180" s="3" t="s">
        <v>165</v>
      </c>
      <c r="E180" s="3" t="s">
        <v>238</v>
      </c>
      <c r="F180" s="12" t="s">
        <v>17</v>
      </c>
      <c r="G180" s="15">
        <v>16.600000000000001</v>
      </c>
      <c r="H180" s="14">
        <f>VLOOKUP(A:A,[1]List1!$A:$S,8,FALSE)</f>
        <v>484500</v>
      </c>
      <c r="I180" s="14">
        <f>VLOOKUP(A:A,[1]List1!$A:$S,11,FALSE)</f>
        <v>6914487.6106194695</v>
      </c>
      <c r="J180" s="14">
        <v>1250000</v>
      </c>
      <c r="K180" s="5">
        <v>1250000</v>
      </c>
      <c r="L180" s="26" t="s">
        <v>562</v>
      </c>
      <c r="M180" s="6"/>
      <c r="N180" s="26">
        <f>VLOOKUP(A:A,[2]List1!$A:$S,16,FALSE)</f>
        <v>0</v>
      </c>
      <c r="O180" s="26">
        <f t="shared" si="2"/>
        <v>1250000</v>
      </c>
    </row>
    <row r="181" spans="1:15" ht="30" customHeight="1" x14ac:dyDescent="0.25">
      <c r="A181" s="4">
        <v>4009025</v>
      </c>
      <c r="B181" s="16" t="s">
        <v>237</v>
      </c>
      <c r="C181" s="4">
        <v>70875430</v>
      </c>
      <c r="D181" s="3" t="s">
        <v>66</v>
      </c>
      <c r="E181" s="3" t="s">
        <v>66</v>
      </c>
      <c r="F181" s="12" t="s">
        <v>11</v>
      </c>
      <c r="G181" s="15">
        <v>27</v>
      </c>
      <c r="H181" s="14">
        <f>VLOOKUP(A:A,[1]List1!$A:$S,8,FALSE)</f>
        <v>342000</v>
      </c>
      <c r="I181" s="14">
        <f>VLOOKUP(A:A,[1]List1!$A:$S,11,FALSE)</f>
        <v>7938000</v>
      </c>
      <c r="J181" s="14">
        <v>1900000</v>
      </c>
      <c r="K181" s="5">
        <v>1900000</v>
      </c>
      <c r="L181" s="26" t="s">
        <v>562</v>
      </c>
      <c r="M181" s="6"/>
      <c r="N181" s="26">
        <f>VLOOKUP(A:A,[2]List1!$A:$S,16,FALSE)</f>
        <v>0</v>
      </c>
      <c r="O181" s="26">
        <f t="shared" si="2"/>
        <v>1900000</v>
      </c>
    </row>
    <row r="182" spans="1:15" ht="30" customHeight="1" x14ac:dyDescent="0.25">
      <c r="A182" s="4">
        <v>9116511</v>
      </c>
      <c r="B182" s="16" t="s">
        <v>237</v>
      </c>
      <c r="C182" s="4">
        <v>70875430</v>
      </c>
      <c r="D182" s="3" t="s">
        <v>109</v>
      </c>
      <c r="E182" s="3" t="s">
        <v>239</v>
      </c>
      <c r="F182" s="12" t="s">
        <v>11</v>
      </c>
      <c r="G182" s="15">
        <v>23</v>
      </c>
      <c r="H182" s="14">
        <f>VLOOKUP(A:A,[1]List1!$A:$S,8,FALSE)</f>
        <v>421002</v>
      </c>
      <c r="I182" s="14">
        <f>VLOOKUP(A:A,[1]List1!$A:$S,11,FALSE)</f>
        <v>7751046</v>
      </c>
      <c r="J182" s="14">
        <v>1350000</v>
      </c>
      <c r="K182" s="5">
        <v>1350000</v>
      </c>
      <c r="L182" s="26" t="s">
        <v>562</v>
      </c>
      <c r="M182" s="6"/>
      <c r="N182" s="26">
        <f>VLOOKUP(A:A,[2]List1!$A:$S,16,FALSE)</f>
        <v>0</v>
      </c>
      <c r="O182" s="26">
        <f t="shared" si="2"/>
        <v>1350000</v>
      </c>
    </row>
    <row r="183" spans="1:15" ht="30" customHeight="1" x14ac:dyDescent="0.25">
      <c r="A183" s="12">
        <v>9892491</v>
      </c>
      <c r="B183" s="16" t="s">
        <v>237</v>
      </c>
      <c r="C183" s="4">
        <v>70875430</v>
      </c>
      <c r="D183" s="3" t="s">
        <v>25</v>
      </c>
      <c r="E183" s="3" t="s">
        <v>240</v>
      </c>
      <c r="F183" s="12" t="s">
        <v>11</v>
      </c>
      <c r="G183" s="15">
        <v>38</v>
      </c>
      <c r="H183" s="14">
        <f>VLOOKUP(A:A,[1]List1!$A:$S,8,FALSE)</f>
        <v>662978.4</v>
      </c>
      <c r="I183" s="14">
        <f>VLOOKUP(A:A,[1]List1!$A:$S,11,FALSE)</f>
        <v>18761179.199999999</v>
      </c>
      <c r="J183" s="14">
        <v>3350000</v>
      </c>
      <c r="K183" s="5">
        <v>1652000</v>
      </c>
      <c r="L183" s="26" t="s">
        <v>562</v>
      </c>
      <c r="M183" s="6"/>
      <c r="N183" s="26">
        <f>VLOOKUP(A:A,[2]List1!$A:$S,16,FALSE)</f>
        <v>0</v>
      </c>
      <c r="O183" s="26">
        <f t="shared" si="2"/>
        <v>1652000</v>
      </c>
    </row>
    <row r="184" spans="1:15" ht="30" customHeight="1" x14ac:dyDescent="0.25">
      <c r="A184" s="4">
        <v>1405648</v>
      </c>
      <c r="B184" s="16" t="s">
        <v>241</v>
      </c>
      <c r="C184" s="4">
        <v>26204673</v>
      </c>
      <c r="D184" s="3" t="s">
        <v>49</v>
      </c>
      <c r="E184" s="3" t="s">
        <v>242</v>
      </c>
      <c r="F184" s="12" t="s">
        <v>11</v>
      </c>
      <c r="G184" s="15">
        <v>52</v>
      </c>
      <c r="H184" s="14">
        <f>VLOOKUP(A:A,[1]List1!$A:$S,8,FALSE)</f>
        <v>505202.4</v>
      </c>
      <c r="I184" s="14">
        <f>VLOOKUP(A:A,[1]List1!$A:$S,11,FALSE)</f>
        <v>17006524.800000001</v>
      </c>
      <c r="J184" s="14">
        <v>12048000</v>
      </c>
      <c r="K184" s="5">
        <v>7708000</v>
      </c>
      <c r="L184" s="26"/>
      <c r="M184" s="6"/>
      <c r="N184" s="26">
        <f>VLOOKUP(A:A,[2]List1!$A:$S,16,FALSE)</f>
        <v>4340000</v>
      </c>
      <c r="O184" s="26">
        <f t="shared" si="2"/>
        <v>12048000</v>
      </c>
    </row>
    <row r="185" spans="1:15" ht="30" customHeight="1" x14ac:dyDescent="0.25">
      <c r="A185" s="4">
        <v>5649583</v>
      </c>
      <c r="B185" s="16" t="s">
        <v>241</v>
      </c>
      <c r="C185" s="4">
        <v>26204673</v>
      </c>
      <c r="D185" s="3" t="s">
        <v>5</v>
      </c>
      <c r="E185" s="3" t="s">
        <v>5</v>
      </c>
      <c r="F185" s="12" t="s">
        <v>7</v>
      </c>
      <c r="G185" s="15">
        <v>23060</v>
      </c>
      <c r="H185" s="14">
        <f>VLOOKUP(A:A,[1]List1!$A:$S,8,FALSE)</f>
        <v>399</v>
      </c>
      <c r="I185" s="14">
        <f>VLOOKUP(A:A,[1]List1!$A:$S,11,FALSE)</f>
        <v>7125540</v>
      </c>
      <c r="J185" s="14">
        <v>2840000</v>
      </c>
      <c r="K185" s="5">
        <v>2840000</v>
      </c>
      <c r="L185" s="26"/>
      <c r="M185" s="6"/>
      <c r="N185" s="26">
        <f>VLOOKUP(A:A,[2]List1!$A:$S,16,FALSE)</f>
        <v>0</v>
      </c>
      <c r="O185" s="26">
        <f t="shared" si="2"/>
        <v>2840000</v>
      </c>
    </row>
    <row r="186" spans="1:15" ht="30" customHeight="1" x14ac:dyDescent="0.25">
      <c r="A186" s="4">
        <v>3677490</v>
      </c>
      <c r="B186" s="16" t="s">
        <v>243</v>
      </c>
      <c r="C186" s="4">
        <v>65400143</v>
      </c>
      <c r="D186" s="3" t="s">
        <v>95</v>
      </c>
      <c r="E186" s="3" t="s">
        <v>244</v>
      </c>
      <c r="F186" s="12" t="s">
        <v>11</v>
      </c>
      <c r="G186" s="15">
        <v>13</v>
      </c>
      <c r="H186" s="14">
        <f>VLOOKUP(A:A,[1]List1!$A:$S,8,FALSE)</f>
        <v>484152.3</v>
      </c>
      <c r="I186" s="14">
        <f>VLOOKUP(A:A,[1]List1!$A:$S,11,FALSE)</f>
        <v>4733979.8999999994</v>
      </c>
      <c r="J186" s="14">
        <v>1572000</v>
      </c>
      <c r="K186" s="5">
        <v>1572000</v>
      </c>
      <c r="L186" s="26"/>
      <c r="M186" s="6"/>
      <c r="N186" s="26">
        <f>VLOOKUP(A:A,[2]List1!$A:$S,16,FALSE)</f>
        <v>0</v>
      </c>
      <c r="O186" s="26">
        <f t="shared" si="2"/>
        <v>1572000</v>
      </c>
    </row>
    <row r="187" spans="1:15" ht="30" customHeight="1" x14ac:dyDescent="0.25">
      <c r="A187" s="4">
        <v>7336957</v>
      </c>
      <c r="B187" s="16" t="s">
        <v>243</v>
      </c>
      <c r="C187" s="4">
        <v>65400143</v>
      </c>
      <c r="D187" s="3" t="s">
        <v>21</v>
      </c>
      <c r="E187" s="3" t="s">
        <v>245</v>
      </c>
      <c r="F187" s="12" t="s">
        <v>17</v>
      </c>
      <c r="G187" s="15">
        <v>6.55</v>
      </c>
      <c r="H187" s="14">
        <f>VLOOKUP(A:A,[1]List1!$A:$S,8,FALSE)</f>
        <v>478686</v>
      </c>
      <c r="I187" s="14">
        <f>VLOOKUP(A:A,[1]List1!$A:$S,11,FALSE)</f>
        <v>2994750.5999999996</v>
      </c>
      <c r="J187" s="14">
        <v>715000</v>
      </c>
      <c r="K187" s="5">
        <v>715000</v>
      </c>
      <c r="L187" s="26"/>
      <c r="M187" s="6"/>
      <c r="N187" s="26">
        <f>VLOOKUP(A:A,[2]List1!$A:$S,16,FALSE)</f>
        <v>0</v>
      </c>
      <c r="O187" s="26">
        <f t="shared" si="2"/>
        <v>715000</v>
      </c>
    </row>
    <row r="188" spans="1:15" ht="30" customHeight="1" x14ac:dyDescent="0.25">
      <c r="A188" s="4">
        <v>9216842</v>
      </c>
      <c r="B188" s="16" t="s">
        <v>243</v>
      </c>
      <c r="C188" s="4">
        <v>65400143</v>
      </c>
      <c r="D188" s="3" t="s">
        <v>246</v>
      </c>
      <c r="E188" s="3" t="s">
        <v>247</v>
      </c>
      <c r="F188" s="12" t="s">
        <v>11</v>
      </c>
      <c r="G188" s="15">
        <v>2</v>
      </c>
      <c r="H188" s="14">
        <f>VLOOKUP(A:A,[1]List1!$A:$S,8,FALSE)</f>
        <v>358758</v>
      </c>
      <c r="I188" s="14">
        <f>VLOOKUP(A:A,[1]List1!$A:$S,11,FALSE)</f>
        <v>477516</v>
      </c>
      <c r="J188" s="14">
        <v>130000</v>
      </c>
      <c r="K188" s="5">
        <v>130000</v>
      </c>
      <c r="L188" s="26"/>
      <c r="M188" s="6"/>
      <c r="N188" s="26">
        <f>VLOOKUP(A:A,[2]List1!$A:$S,16,FALSE)</f>
        <v>0</v>
      </c>
      <c r="O188" s="26">
        <f t="shared" si="2"/>
        <v>130000</v>
      </c>
    </row>
    <row r="189" spans="1:15" ht="30" customHeight="1" x14ac:dyDescent="0.25">
      <c r="A189" s="4">
        <v>5524798</v>
      </c>
      <c r="B189" s="16" t="s">
        <v>248</v>
      </c>
      <c r="C189" s="4">
        <v>63833069</v>
      </c>
      <c r="D189" s="3" t="s">
        <v>25</v>
      </c>
      <c r="E189" s="3" t="s">
        <v>248</v>
      </c>
      <c r="F189" s="12" t="s">
        <v>11</v>
      </c>
      <c r="G189" s="15">
        <v>76</v>
      </c>
      <c r="H189" s="14">
        <f>VLOOKUP(A:A,[1]List1!$A:$S,8,FALSE)</f>
        <v>520911.6</v>
      </c>
      <c r="I189" s="14">
        <f>VLOOKUP(A:A,[1]List1!$A:$S,11,FALSE)</f>
        <v>25897281.600000001</v>
      </c>
      <c r="J189" s="14">
        <v>11030000</v>
      </c>
      <c r="K189" s="5">
        <v>11030000</v>
      </c>
      <c r="L189" s="26"/>
      <c r="M189" s="6"/>
      <c r="N189" s="26">
        <f>VLOOKUP(A:A,[2]List1!$A:$S,16,FALSE)</f>
        <v>0</v>
      </c>
      <c r="O189" s="26">
        <f t="shared" si="2"/>
        <v>11030000</v>
      </c>
    </row>
    <row r="190" spans="1:15" ht="30" customHeight="1" x14ac:dyDescent="0.25">
      <c r="A190" s="4">
        <v>8590832</v>
      </c>
      <c r="B190" s="16" t="s">
        <v>249</v>
      </c>
      <c r="C190" s="4">
        <v>70876720</v>
      </c>
      <c r="D190" s="3" t="s">
        <v>66</v>
      </c>
      <c r="E190" s="3" t="s">
        <v>249</v>
      </c>
      <c r="F190" s="12" t="s">
        <v>11</v>
      </c>
      <c r="G190" s="15">
        <v>14</v>
      </c>
      <c r="H190" s="14">
        <f>VLOOKUP(A:A,[1]List1!$A:$S,8,FALSE)</f>
        <v>342000</v>
      </c>
      <c r="I190" s="14">
        <f>VLOOKUP(A:A,[1]List1!$A:$S,11,FALSE)</f>
        <v>4116000</v>
      </c>
      <c r="J190" s="14">
        <v>918600</v>
      </c>
      <c r="K190" s="5">
        <v>918000</v>
      </c>
      <c r="L190" s="26" t="s">
        <v>562</v>
      </c>
      <c r="M190" s="6"/>
      <c r="N190" s="26">
        <f>VLOOKUP(A:A,[2]List1!$A:$S,16,FALSE)</f>
        <v>0</v>
      </c>
      <c r="O190" s="26">
        <f t="shared" si="2"/>
        <v>918000</v>
      </c>
    </row>
    <row r="191" spans="1:15" ht="30" customHeight="1" x14ac:dyDescent="0.25">
      <c r="A191" s="18">
        <v>8860370</v>
      </c>
      <c r="B191" s="16" t="s">
        <v>249</v>
      </c>
      <c r="C191" s="4">
        <v>70876720</v>
      </c>
      <c r="D191" s="3" t="s">
        <v>9</v>
      </c>
      <c r="E191" s="3" t="s">
        <v>249</v>
      </c>
      <c r="F191" s="12" t="s">
        <v>11</v>
      </c>
      <c r="G191" s="15">
        <v>96</v>
      </c>
      <c r="H191" s="14">
        <f>VLOOKUP(A:A,[1]List1!$A:$S,8,FALSE)</f>
        <v>544589.4</v>
      </c>
      <c r="I191" s="14">
        <f>VLOOKUP(A:A,[1]List1!$A:$S,11,FALSE)</f>
        <v>36836582.400000006</v>
      </c>
      <c r="J191" s="14">
        <v>10806600</v>
      </c>
      <c r="K191" s="5">
        <v>9889000</v>
      </c>
      <c r="L191" s="26" t="s">
        <v>562</v>
      </c>
      <c r="M191" s="6"/>
      <c r="N191" s="26">
        <f>VLOOKUP(A:A,[2]List1!$A:$S,16,FALSE)</f>
        <v>0</v>
      </c>
      <c r="O191" s="26">
        <f t="shared" si="2"/>
        <v>9889000</v>
      </c>
    </row>
    <row r="192" spans="1:15" ht="30" customHeight="1" x14ac:dyDescent="0.25">
      <c r="A192" s="4">
        <v>6639000</v>
      </c>
      <c r="B192" s="16" t="s">
        <v>250</v>
      </c>
      <c r="C192" s="4">
        <v>70887195</v>
      </c>
      <c r="D192" s="3" t="s">
        <v>25</v>
      </c>
      <c r="E192" s="3" t="s">
        <v>250</v>
      </c>
      <c r="F192" s="12" t="s">
        <v>11</v>
      </c>
      <c r="G192" s="15">
        <v>64</v>
      </c>
      <c r="H192" s="14">
        <f>VLOOKUP(A:A,[1]List1!$A:$S,8,FALSE)</f>
        <v>544589.4</v>
      </c>
      <c r="I192" s="14">
        <f>VLOOKUP(A:A,[1]List1!$A:$S,11,FALSE)</f>
        <v>22637721.600000001</v>
      </c>
      <c r="J192" s="14">
        <v>3500000</v>
      </c>
      <c r="K192" s="5">
        <v>3500000</v>
      </c>
      <c r="L192" s="26" t="s">
        <v>562</v>
      </c>
      <c r="M192" s="6"/>
      <c r="N192" s="26">
        <f>VLOOKUP(A:A,[2]List1!$A:$S,16,FALSE)</f>
        <v>0</v>
      </c>
      <c r="O192" s="26">
        <f t="shared" si="2"/>
        <v>3500000</v>
      </c>
    </row>
    <row r="193" spans="1:15" ht="30" customHeight="1" x14ac:dyDescent="0.25">
      <c r="A193" s="4">
        <v>4933607</v>
      </c>
      <c r="B193" s="16" t="s">
        <v>251</v>
      </c>
      <c r="C193" s="4">
        <v>45241848</v>
      </c>
      <c r="D193" s="3" t="s">
        <v>43</v>
      </c>
      <c r="E193" s="3" t="s">
        <v>252</v>
      </c>
      <c r="F193" s="12" t="s">
        <v>17</v>
      </c>
      <c r="G193" s="15">
        <v>3.6</v>
      </c>
      <c r="H193" s="14">
        <f>VLOOKUP(A:A,[1]List1!$A:$S,8,FALSE)</f>
        <v>779418</v>
      </c>
      <c r="I193" s="14">
        <f>VLOOKUP(A:A,[1]List1!$A:$S,11,FALSE)</f>
        <v>2805904.8000000003</v>
      </c>
      <c r="J193" s="14">
        <v>2920000</v>
      </c>
      <c r="K193" s="5">
        <v>603000</v>
      </c>
      <c r="L193" s="26" t="s">
        <v>562</v>
      </c>
      <c r="M193" s="6"/>
      <c r="N193" s="26">
        <f>VLOOKUP(A:A,[2]List1!$A:$S,16,FALSE)</f>
        <v>0</v>
      </c>
      <c r="O193" s="26">
        <f t="shared" si="2"/>
        <v>603000</v>
      </c>
    </row>
    <row r="194" spans="1:15" ht="30" customHeight="1" x14ac:dyDescent="0.25">
      <c r="A194" s="4">
        <v>6352589</v>
      </c>
      <c r="B194" s="16" t="s">
        <v>251</v>
      </c>
      <c r="C194" s="4">
        <v>45241848</v>
      </c>
      <c r="D194" s="3" t="s">
        <v>91</v>
      </c>
      <c r="E194" s="3" t="s">
        <v>253</v>
      </c>
      <c r="F194" s="12" t="s">
        <v>17</v>
      </c>
      <c r="G194" s="15">
        <v>4.0999999999999996</v>
      </c>
      <c r="H194" s="14">
        <f>VLOOKUP(A:A,[1]List1!$A:$S,8,FALSE)</f>
        <v>687055.2</v>
      </c>
      <c r="I194" s="14">
        <f>VLOOKUP(A:A,[1]List1!$A:$S,11,FALSE)</f>
        <v>2816926.3199999994</v>
      </c>
      <c r="J194" s="14">
        <v>3830000</v>
      </c>
      <c r="K194" s="5">
        <v>806000</v>
      </c>
      <c r="L194" s="26" t="s">
        <v>562</v>
      </c>
      <c r="M194" s="6"/>
      <c r="N194" s="26">
        <f>VLOOKUP(A:A,[2]List1!$A:$S,16,FALSE)</f>
        <v>0</v>
      </c>
      <c r="O194" s="26">
        <f t="shared" si="2"/>
        <v>806000</v>
      </c>
    </row>
    <row r="195" spans="1:15" ht="30" customHeight="1" x14ac:dyDescent="0.25">
      <c r="A195" s="4">
        <v>8861629</v>
      </c>
      <c r="B195" s="16" t="s">
        <v>254</v>
      </c>
      <c r="C195" s="4">
        <v>71240713</v>
      </c>
      <c r="D195" s="3" t="s">
        <v>34</v>
      </c>
      <c r="E195" s="3" t="s">
        <v>35</v>
      </c>
      <c r="F195" s="12" t="s">
        <v>17</v>
      </c>
      <c r="G195" s="15">
        <v>9.1</v>
      </c>
      <c r="H195" s="14">
        <f>VLOOKUP(A:A,[1]List1!$A:$S,8,FALSE)</f>
        <v>475608</v>
      </c>
      <c r="I195" s="14">
        <f>VLOOKUP(A:A,[1]List1!$A:$S,11,FALSE)</f>
        <v>4222909.2573751202</v>
      </c>
      <c r="J195" s="14">
        <v>400000</v>
      </c>
      <c r="K195" s="5">
        <v>400000</v>
      </c>
      <c r="L195" s="28" t="s">
        <v>575</v>
      </c>
      <c r="M195" s="6"/>
      <c r="N195" s="26">
        <f>VLOOKUP(A:A,[2]List1!$A:$S,16,FALSE)</f>
        <v>0</v>
      </c>
      <c r="O195" s="26">
        <f t="shared" si="2"/>
        <v>400000</v>
      </c>
    </row>
    <row r="196" spans="1:15" ht="30" customHeight="1" x14ac:dyDescent="0.25">
      <c r="A196" s="4">
        <v>9291032</v>
      </c>
      <c r="B196" s="16" t="s">
        <v>255</v>
      </c>
      <c r="C196" s="4">
        <v>70926654</v>
      </c>
      <c r="D196" s="3" t="s">
        <v>34</v>
      </c>
      <c r="E196" s="3" t="s">
        <v>255</v>
      </c>
      <c r="F196" s="12" t="s">
        <v>17</v>
      </c>
      <c r="G196" s="15">
        <v>1.8</v>
      </c>
      <c r="H196" s="14">
        <f>VLOOKUP(A:A,[1]List1!$A:$S,8,FALSE)</f>
        <v>475608</v>
      </c>
      <c r="I196" s="14">
        <f>VLOOKUP(A:A,[1]List1!$A:$S,11,FALSE)</f>
        <v>786033.92721275426</v>
      </c>
      <c r="J196" s="14">
        <v>351900</v>
      </c>
      <c r="K196" s="5">
        <v>248000</v>
      </c>
      <c r="L196" s="28" t="s">
        <v>574</v>
      </c>
      <c r="M196" s="6"/>
      <c r="N196" s="26">
        <f>VLOOKUP(A:A,[2]List1!$A:$S,16,FALSE)</f>
        <v>103000</v>
      </c>
      <c r="O196" s="26">
        <f t="shared" ref="O196:O259" si="3">N196+K196</f>
        <v>351000</v>
      </c>
    </row>
    <row r="197" spans="1:15" ht="30" customHeight="1" x14ac:dyDescent="0.25">
      <c r="A197" s="4">
        <v>1986477</v>
      </c>
      <c r="B197" s="16" t="s">
        <v>256</v>
      </c>
      <c r="C197" s="4">
        <v>26544431</v>
      </c>
      <c r="D197" s="3" t="s">
        <v>36</v>
      </c>
      <c r="E197" s="3" t="s">
        <v>257</v>
      </c>
      <c r="F197" s="12" t="s">
        <v>17</v>
      </c>
      <c r="G197" s="15">
        <v>1.02</v>
      </c>
      <c r="H197" s="14">
        <f>VLOOKUP(A:A,[1]List1!$A:$S,8,FALSE)</f>
        <v>730170</v>
      </c>
      <c r="I197" s="14">
        <f>VLOOKUP(A:A,[1]List1!$A:$S,11,FALSE)</f>
        <v>2920680</v>
      </c>
      <c r="J197" s="14">
        <v>422358</v>
      </c>
      <c r="K197" s="5">
        <v>382000</v>
      </c>
      <c r="L197" s="26"/>
      <c r="M197" s="6"/>
      <c r="N197" s="26">
        <f>VLOOKUP(A:A,[2]List1!$A:$S,16,FALSE)</f>
        <v>40000</v>
      </c>
      <c r="O197" s="26">
        <f t="shared" si="3"/>
        <v>422000</v>
      </c>
    </row>
    <row r="198" spans="1:15" ht="30" customHeight="1" x14ac:dyDescent="0.25">
      <c r="A198" s="4">
        <v>7064139</v>
      </c>
      <c r="B198" s="16" t="s">
        <v>256</v>
      </c>
      <c r="C198" s="4">
        <v>26544431</v>
      </c>
      <c r="D198" s="3" t="s">
        <v>13</v>
      </c>
      <c r="E198" s="3" t="s">
        <v>257</v>
      </c>
      <c r="F198" s="12" t="s">
        <v>17</v>
      </c>
      <c r="G198" s="15">
        <v>2.62</v>
      </c>
      <c r="H198" s="14">
        <f>VLOOKUP(A:A,[1]List1!$A:$S,8,FALSE)</f>
        <v>718040.4</v>
      </c>
      <c r="I198" s="14">
        <f>VLOOKUP(A:A,[1]List1!$A:$S,11,FALSE)</f>
        <v>4308242.4000000004</v>
      </c>
      <c r="J198" s="14">
        <v>1036431</v>
      </c>
      <c r="K198" s="5">
        <v>965000</v>
      </c>
      <c r="L198" s="26"/>
      <c r="M198" s="6"/>
      <c r="N198" s="26">
        <f>VLOOKUP(A:A,[2]List1!$A:$S,16,FALSE)</f>
        <v>71000</v>
      </c>
      <c r="O198" s="26">
        <f t="shared" si="3"/>
        <v>1036000</v>
      </c>
    </row>
    <row r="199" spans="1:15" ht="45" customHeight="1" x14ac:dyDescent="0.25">
      <c r="A199" s="4">
        <v>8225913</v>
      </c>
      <c r="B199" s="16" t="s">
        <v>256</v>
      </c>
      <c r="C199" s="4">
        <v>26544431</v>
      </c>
      <c r="D199" s="3" t="s">
        <v>140</v>
      </c>
      <c r="E199" s="3" t="s">
        <v>258</v>
      </c>
      <c r="F199" s="12" t="s">
        <v>17</v>
      </c>
      <c r="G199" s="15">
        <v>6.1</v>
      </c>
      <c r="H199" s="14">
        <f>VLOOKUP(A:A,[1]List1!$A:$S,8,FALSE)</f>
        <v>572074.80000000005</v>
      </c>
      <c r="I199" s="14">
        <f>VLOOKUP(A:A,[1]List1!$A:$S,11,FALSE)</f>
        <v>3489656.2800000003</v>
      </c>
      <c r="J199" s="14">
        <v>2228624</v>
      </c>
      <c r="K199" s="5">
        <v>1790000</v>
      </c>
      <c r="L199" s="26"/>
      <c r="M199" s="6"/>
      <c r="N199" s="26">
        <f>VLOOKUP(A:A,[2]List1!$A:$S,16,FALSE)</f>
        <v>438000</v>
      </c>
      <c r="O199" s="26">
        <f t="shared" si="3"/>
        <v>2228000</v>
      </c>
    </row>
    <row r="200" spans="1:15" ht="30" customHeight="1" x14ac:dyDescent="0.25">
      <c r="A200" s="4">
        <v>7877605</v>
      </c>
      <c r="B200" s="16" t="s">
        <v>259</v>
      </c>
      <c r="C200" s="4">
        <v>24743054</v>
      </c>
      <c r="D200" s="3" t="s">
        <v>180</v>
      </c>
      <c r="E200" s="3" t="s">
        <v>260</v>
      </c>
      <c r="F200" s="12" t="s">
        <v>17</v>
      </c>
      <c r="G200" s="15">
        <v>5.46</v>
      </c>
      <c r="H200" s="14">
        <f>VLOOKUP(A:A,[1]List1!$A:$S,8,FALSE)</f>
        <v>532950</v>
      </c>
      <c r="I200" s="14">
        <f>VLOOKUP(A:A,[1]List1!$A:$S,11,FALSE)</f>
        <v>2909907</v>
      </c>
      <c r="J200" s="14">
        <v>2334749</v>
      </c>
      <c r="K200" s="5">
        <v>1327000</v>
      </c>
      <c r="L200" s="26"/>
      <c r="M200" s="6"/>
      <c r="N200" s="26">
        <f>VLOOKUP(A:A,[2]List1!$A:$S,16,FALSE)</f>
        <v>967000</v>
      </c>
      <c r="O200" s="26">
        <f t="shared" si="3"/>
        <v>2294000</v>
      </c>
    </row>
    <row r="201" spans="1:15" ht="30" customHeight="1" x14ac:dyDescent="0.25">
      <c r="A201" s="4">
        <v>6009799</v>
      </c>
      <c r="B201" s="16" t="s">
        <v>261</v>
      </c>
      <c r="C201" s="4">
        <v>65998871</v>
      </c>
      <c r="D201" s="3" t="s">
        <v>197</v>
      </c>
      <c r="E201" s="3" t="s">
        <v>262</v>
      </c>
      <c r="F201" s="12" t="s">
        <v>11</v>
      </c>
      <c r="G201" s="15">
        <v>12</v>
      </c>
      <c r="H201" s="14">
        <f>VLOOKUP(A:A,[1]List1!$A:$S,8,FALSE)</f>
        <v>310878</v>
      </c>
      <c r="I201" s="14">
        <f>VLOOKUP(A:A,[1]List1!$A:$S,11,FALSE)</f>
        <v>3730536</v>
      </c>
      <c r="J201" s="14">
        <v>2700060</v>
      </c>
      <c r="K201" s="5">
        <v>0</v>
      </c>
      <c r="L201" s="26"/>
      <c r="M201" s="27" t="s">
        <v>563</v>
      </c>
      <c r="N201" s="26">
        <f>VLOOKUP(A:A,[2]List1!$A:$S,16,FALSE)</f>
        <v>0</v>
      </c>
      <c r="O201" s="26">
        <f t="shared" si="3"/>
        <v>0</v>
      </c>
    </row>
    <row r="202" spans="1:15" ht="45" customHeight="1" x14ac:dyDescent="0.25">
      <c r="A202" s="4">
        <v>1599488</v>
      </c>
      <c r="B202" s="16" t="s">
        <v>263</v>
      </c>
      <c r="C202" s="4">
        <v>26554364</v>
      </c>
      <c r="D202" s="3" t="s">
        <v>36</v>
      </c>
      <c r="E202" s="3" t="s">
        <v>70</v>
      </c>
      <c r="F202" s="12" t="s">
        <v>17</v>
      </c>
      <c r="G202" s="15">
        <v>0</v>
      </c>
      <c r="H202" s="14">
        <f>VLOOKUP(A:A,[1]List1!$A:$S,8,FALSE)</f>
        <v>521550</v>
      </c>
      <c r="I202" s="14">
        <f>VLOOKUP(A:A,[1]List1!$A:$S,11,FALSE)</f>
        <v>0</v>
      </c>
      <c r="J202" s="14">
        <v>432601</v>
      </c>
      <c r="K202" s="5">
        <v>0</v>
      </c>
      <c r="L202" s="26"/>
      <c r="M202" s="27" t="s">
        <v>564</v>
      </c>
      <c r="N202" s="26">
        <f>VLOOKUP(A:A,[2]List1!$A:$S,16,FALSE)</f>
        <v>0</v>
      </c>
      <c r="O202" s="26">
        <f t="shared" si="3"/>
        <v>0</v>
      </c>
    </row>
    <row r="203" spans="1:15" ht="30" customHeight="1" x14ac:dyDescent="0.25">
      <c r="A203" s="4">
        <v>4317858</v>
      </c>
      <c r="B203" s="16" t="s">
        <v>263</v>
      </c>
      <c r="C203" s="4">
        <v>26554364</v>
      </c>
      <c r="D203" s="3" t="s">
        <v>21</v>
      </c>
      <c r="E203" s="3" t="s">
        <v>264</v>
      </c>
      <c r="F203" s="12" t="s">
        <v>17</v>
      </c>
      <c r="G203" s="15">
        <v>10</v>
      </c>
      <c r="H203" s="14">
        <f>VLOOKUP(A:A,[1]List1!$A:$S,8,FALSE)</f>
        <v>526554.6</v>
      </c>
      <c r="I203" s="14">
        <f>VLOOKUP(A:A,[1]List1!$A:$S,11,FALSE)</f>
        <v>4606302.7993693333</v>
      </c>
      <c r="J203" s="14">
        <v>3446944</v>
      </c>
      <c r="K203" s="5">
        <v>2300000</v>
      </c>
      <c r="L203" s="26"/>
      <c r="M203" s="6"/>
      <c r="N203" s="26">
        <f>VLOOKUP(A:A,[2]List1!$A:$S,16,FALSE)</f>
        <v>1146000</v>
      </c>
      <c r="O203" s="26">
        <f t="shared" si="3"/>
        <v>3446000</v>
      </c>
    </row>
    <row r="204" spans="1:15" ht="30" customHeight="1" x14ac:dyDescent="0.25">
      <c r="A204" s="4">
        <v>1958443</v>
      </c>
      <c r="B204" s="16" t="s">
        <v>265</v>
      </c>
      <c r="C204" s="4">
        <v>62937260</v>
      </c>
      <c r="D204" s="3" t="s">
        <v>36</v>
      </c>
      <c r="E204" s="3" t="s">
        <v>266</v>
      </c>
      <c r="F204" s="12" t="s">
        <v>17</v>
      </c>
      <c r="G204" s="15">
        <v>7.3689999999999998</v>
      </c>
      <c r="H204" s="14">
        <f>VLOOKUP(A:A,[1]List1!$A:$S,8,FALSE)</f>
        <v>521550</v>
      </c>
      <c r="I204" s="14">
        <f>VLOOKUP(A:A,[1]List1!$A:$S,11,FALSE)</f>
        <v>4104598.5</v>
      </c>
      <c r="J204" s="14">
        <v>2058501</v>
      </c>
      <c r="K204" s="5">
        <v>1862000</v>
      </c>
      <c r="L204" s="26"/>
      <c r="M204" s="6"/>
      <c r="N204" s="26">
        <f>VLOOKUP(A:A,[2]List1!$A:$S,16,FALSE)</f>
        <v>196000</v>
      </c>
      <c r="O204" s="26">
        <f t="shared" si="3"/>
        <v>2058000</v>
      </c>
    </row>
    <row r="205" spans="1:15" ht="30" customHeight="1" x14ac:dyDescent="0.25">
      <c r="A205" s="4">
        <v>2442718</v>
      </c>
      <c r="B205" s="16" t="s">
        <v>265</v>
      </c>
      <c r="C205" s="4">
        <v>62937260</v>
      </c>
      <c r="D205" s="3" t="s">
        <v>36</v>
      </c>
      <c r="E205" s="3" t="s">
        <v>267</v>
      </c>
      <c r="F205" s="12" t="s">
        <v>17</v>
      </c>
      <c r="G205" s="15">
        <v>4.6100000000000003</v>
      </c>
      <c r="H205" s="14">
        <f>VLOOKUP(A:A,[1]List1!$A:$S,8,FALSE)</f>
        <v>521550</v>
      </c>
      <c r="I205" s="14">
        <f>VLOOKUP(A:A,[1]List1!$A:$S,11,FALSE)</f>
        <v>2404345.5</v>
      </c>
      <c r="J205" s="14">
        <v>1302418</v>
      </c>
      <c r="K205" s="5">
        <v>1233000</v>
      </c>
      <c r="L205" s="26"/>
      <c r="M205" s="6"/>
      <c r="N205" s="26">
        <f>VLOOKUP(A:A,[2]List1!$A:$S,16,FALSE)</f>
        <v>69000</v>
      </c>
      <c r="O205" s="26">
        <f t="shared" si="3"/>
        <v>1302000</v>
      </c>
    </row>
    <row r="206" spans="1:15" ht="30" customHeight="1" x14ac:dyDescent="0.25">
      <c r="A206" s="4">
        <v>4097321</v>
      </c>
      <c r="B206" s="16" t="s">
        <v>265</v>
      </c>
      <c r="C206" s="4">
        <v>62937260</v>
      </c>
      <c r="D206" s="3" t="s">
        <v>66</v>
      </c>
      <c r="E206" s="3" t="s">
        <v>67</v>
      </c>
      <c r="F206" s="12" t="s">
        <v>11</v>
      </c>
      <c r="G206" s="15">
        <v>6</v>
      </c>
      <c r="H206" s="14">
        <f>VLOOKUP(A:A,[1]List1!$A:$S,8,FALSE)</f>
        <v>342000</v>
      </c>
      <c r="I206" s="14">
        <f>VLOOKUP(A:A,[1]List1!$A:$S,11,FALSE)</f>
        <v>1764000</v>
      </c>
      <c r="J206" s="14">
        <v>705615</v>
      </c>
      <c r="K206" s="5">
        <v>705000</v>
      </c>
      <c r="L206" s="26"/>
      <c r="M206" s="6"/>
      <c r="N206" s="26">
        <f>VLOOKUP(A:A,[2]List1!$A:$S,16,FALSE)</f>
        <v>0</v>
      </c>
      <c r="O206" s="26">
        <f t="shared" si="3"/>
        <v>705000</v>
      </c>
    </row>
    <row r="207" spans="1:15" ht="30" customHeight="1" x14ac:dyDescent="0.25">
      <c r="A207" s="4">
        <v>7369889</v>
      </c>
      <c r="B207" s="16" t="s">
        <v>265</v>
      </c>
      <c r="C207" s="4">
        <v>62937260</v>
      </c>
      <c r="D207" s="3" t="s">
        <v>87</v>
      </c>
      <c r="E207" s="3" t="s">
        <v>268</v>
      </c>
      <c r="F207" s="12" t="s">
        <v>17</v>
      </c>
      <c r="G207" s="15">
        <v>2.2000000000000002</v>
      </c>
      <c r="H207" s="14">
        <f>VLOOKUP(A:A,[1]List1!$A:$S,8,FALSE)</f>
        <v>513570</v>
      </c>
      <c r="I207" s="14">
        <f>VLOOKUP(A:A,[1]List1!$A:$S,11,FALSE)</f>
        <v>1129854</v>
      </c>
      <c r="J207" s="14">
        <v>840486</v>
      </c>
      <c r="K207" s="5">
        <v>644000</v>
      </c>
      <c r="L207" s="26"/>
      <c r="M207" s="6"/>
      <c r="N207" s="26">
        <f>VLOOKUP(A:A,[2]List1!$A:$S,16,FALSE)</f>
        <v>196000</v>
      </c>
      <c r="O207" s="26">
        <f t="shared" si="3"/>
        <v>840000</v>
      </c>
    </row>
    <row r="208" spans="1:15" ht="30" customHeight="1" x14ac:dyDescent="0.25">
      <c r="A208" s="4">
        <v>5869358</v>
      </c>
      <c r="B208" s="16" t="s">
        <v>269</v>
      </c>
      <c r="C208" s="4">
        <v>49368222</v>
      </c>
      <c r="D208" s="3" t="s">
        <v>34</v>
      </c>
      <c r="E208" s="3" t="s">
        <v>269</v>
      </c>
      <c r="F208" s="12" t="s">
        <v>17</v>
      </c>
      <c r="G208" s="15">
        <v>11.4</v>
      </c>
      <c r="H208" s="14">
        <f>VLOOKUP(A:A,[1]List1!$A:$S,8,FALSE)</f>
        <v>475608</v>
      </c>
      <c r="I208" s="14">
        <f>VLOOKUP(A:A,[1]List1!$A:$S,11,FALSE)</f>
        <v>5046313.4075782541</v>
      </c>
      <c r="J208" s="14">
        <v>4216500</v>
      </c>
      <c r="K208" s="5">
        <v>2847000</v>
      </c>
      <c r="L208" s="26"/>
      <c r="M208" s="6"/>
      <c r="N208" s="26">
        <f>VLOOKUP(A:A,[2]List1!$A:$S,16,FALSE)</f>
        <v>1323000</v>
      </c>
      <c r="O208" s="26">
        <f t="shared" si="3"/>
        <v>4170000</v>
      </c>
    </row>
    <row r="209" spans="1:15" ht="30" customHeight="1" x14ac:dyDescent="0.25">
      <c r="A209" s="4">
        <v>6598219</v>
      </c>
      <c r="B209" s="16" t="s">
        <v>269</v>
      </c>
      <c r="C209" s="4">
        <v>49368222</v>
      </c>
      <c r="D209" s="3" t="s">
        <v>95</v>
      </c>
      <c r="E209" s="3" t="s">
        <v>269</v>
      </c>
      <c r="F209" s="12" t="s">
        <v>17</v>
      </c>
      <c r="G209" s="15">
        <v>2.8</v>
      </c>
      <c r="H209" s="14">
        <f>VLOOKUP(A:A,[1]List1!$A:$S,8,FALSE)</f>
        <v>480624</v>
      </c>
      <c r="I209" s="14">
        <f>VLOOKUP(A:A,[1]List1!$A:$S,11,FALSE)</f>
        <v>1215269.4405271828</v>
      </c>
      <c r="J209" s="14">
        <v>699500</v>
      </c>
      <c r="K209" s="5">
        <v>580000</v>
      </c>
      <c r="L209" s="26"/>
      <c r="M209" s="6"/>
      <c r="N209" s="26">
        <f>VLOOKUP(A:A,[2]List1!$A:$S,16,FALSE)</f>
        <v>119000</v>
      </c>
      <c r="O209" s="26">
        <f t="shared" si="3"/>
        <v>699000</v>
      </c>
    </row>
    <row r="210" spans="1:15" ht="30" customHeight="1" x14ac:dyDescent="0.25">
      <c r="A210" s="4">
        <v>9622182</v>
      </c>
      <c r="B210" s="16" t="s">
        <v>270</v>
      </c>
      <c r="C210" s="4">
        <v>47009730</v>
      </c>
      <c r="D210" s="3" t="s">
        <v>34</v>
      </c>
      <c r="E210" s="3" t="s">
        <v>271</v>
      </c>
      <c r="F210" s="12" t="s">
        <v>17</v>
      </c>
      <c r="G210" s="15">
        <v>6.2</v>
      </c>
      <c r="H210" s="14">
        <f>VLOOKUP(A:A,[1]List1!$A:$S,8,FALSE)</f>
        <v>475608</v>
      </c>
      <c r="I210" s="14">
        <f>VLOOKUP(A:A,[1]List1!$A:$S,11,FALSE)</f>
        <v>2532356.0176358707</v>
      </c>
      <c r="J210" s="14">
        <v>1363800</v>
      </c>
      <c r="K210" s="5">
        <v>1199000</v>
      </c>
      <c r="L210" s="26"/>
      <c r="M210" s="6"/>
      <c r="N210" s="26">
        <f>VLOOKUP(A:A,[2]List1!$A:$S,16,FALSE)</f>
        <v>164000</v>
      </c>
      <c r="O210" s="26">
        <f t="shared" si="3"/>
        <v>1363000</v>
      </c>
    </row>
    <row r="211" spans="1:15" ht="30" customHeight="1" x14ac:dyDescent="0.25">
      <c r="A211" s="4">
        <v>3596205</v>
      </c>
      <c r="B211" s="16" t="s">
        <v>272</v>
      </c>
      <c r="C211" s="4">
        <v>26520818</v>
      </c>
      <c r="D211" s="3" t="s">
        <v>45</v>
      </c>
      <c r="E211" s="3" t="s">
        <v>273</v>
      </c>
      <c r="F211" s="12" t="s">
        <v>17</v>
      </c>
      <c r="G211" s="15">
        <v>3</v>
      </c>
      <c r="H211" s="14">
        <f>VLOOKUP(A:A,[1]List1!$A:$S,8,FALSE)</f>
        <v>494988</v>
      </c>
      <c r="I211" s="14">
        <f>VLOOKUP(A:A,[1]List1!$A:$S,11,FALSE)</f>
        <v>1484964</v>
      </c>
      <c r="J211" s="14">
        <v>1152000</v>
      </c>
      <c r="K211" s="5">
        <v>0</v>
      </c>
      <c r="L211" s="26"/>
      <c r="M211" s="27" t="s">
        <v>563</v>
      </c>
      <c r="N211" s="26">
        <f>VLOOKUP(A:A,[2]List1!$A:$S,16,FALSE)</f>
        <v>0</v>
      </c>
      <c r="O211" s="26">
        <f t="shared" si="3"/>
        <v>0</v>
      </c>
    </row>
    <row r="212" spans="1:15" ht="30" customHeight="1" x14ac:dyDescent="0.25">
      <c r="A212" s="4">
        <v>4314291</v>
      </c>
      <c r="B212" s="16" t="s">
        <v>272</v>
      </c>
      <c r="C212" s="4">
        <v>26520818</v>
      </c>
      <c r="D212" s="3" t="s">
        <v>43</v>
      </c>
      <c r="E212" s="3" t="s">
        <v>274</v>
      </c>
      <c r="F212" s="12" t="s">
        <v>17</v>
      </c>
      <c r="G212" s="15">
        <v>3.7149999999999999</v>
      </c>
      <c r="H212" s="14">
        <f>VLOOKUP(A:A,[1]List1!$A:$S,8,FALSE)</f>
        <v>519612</v>
      </c>
      <c r="I212" s="14">
        <f>VLOOKUP(A:A,[1]List1!$A:$S,11,FALSE)</f>
        <v>2234331.6</v>
      </c>
      <c r="J212" s="14">
        <v>1248000</v>
      </c>
      <c r="K212" s="5">
        <v>1045000</v>
      </c>
      <c r="L212" s="26"/>
      <c r="M212" s="6"/>
      <c r="N212" s="26">
        <f>VLOOKUP(A:A,[2]List1!$A:$S,16,FALSE)</f>
        <v>203000</v>
      </c>
      <c r="O212" s="26">
        <f t="shared" si="3"/>
        <v>1248000</v>
      </c>
    </row>
    <row r="213" spans="1:15" ht="30" customHeight="1" x14ac:dyDescent="0.25">
      <c r="A213" s="4">
        <v>5600223</v>
      </c>
      <c r="B213" s="16" t="s">
        <v>275</v>
      </c>
      <c r="C213" s="4">
        <v>60435194</v>
      </c>
      <c r="D213" s="3" t="s">
        <v>5</v>
      </c>
      <c r="E213" s="3" t="s">
        <v>276</v>
      </c>
      <c r="F213" s="12" t="s">
        <v>7</v>
      </c>
      <c r="G213" s="15">
        <v>8060</v>
      </c>
      <c r="H213" s="14">
        <f>VLOOKUP(A:A,[1]List1!$A:$S,8,FALSE)</f>
        <v>399</v>
      </c>
      <c r="I213" s="14">
        <f>VLOOKUP(A:A,[1]List1!$A:$S,11,FALSE)</f>
        <v>2490540</v>
      </c>
      <c r="J213" s="14">
        <v>1300000</v>
      </c>
      <c r="K213" s="5">
        <v>1300000</v>
      </c>
      <c r="L213" s="26"/>
      <c r="M213" s="6"/>
      <c r="N213" s="26">
        <f>VLOOKUP(A:A,[2]List1!$A:$S,16,FALSE)</f>
        <v>0</v>
      </c>
      <c r="O213" s="26">
        <f t="shared" si="3"/>
        <v>1300000</v>
      </c>
    </row>
    <row r="214" spans="1:15" ht="30" customHeight="1" x14ac:dyDescent="0.25">
      <c r="A214" s="4">
        <v>5686245</v>
      </c>
      <c r="B214" s="16" t="s">
        <v>275</v>
      </c>
      <c r="C214" s="4">
        <v>60435194</v>
      </c>
      <c r="D214" s="3" t="s">
        <v>34</v>
      </c>
      <c r="E214" s="3" t="s">
        <v>277</v>
      </c>
      <c r="F214" s="12" t="s">
        <v>17</v>
      </c>
      <c r="G214" s="15">
        <v>7.4</v>
      </c>
      <c r="H214" s="14">
        <f>VLOOKUP(A:A,[1]List1!$A:$S,8,FALSE)</f>
        <v>475608</v>
      </c>
      <c r="I214" s="14">
        <f>VLOOKUP(A:A,[1]List1!$A:$S,11,FALSE)</f>
        <v>3225395.6056900858</v>
      </c>
      <c r="J214" s="14">
        <v>1750000</v>
      </c>
      <c r="K214" s="5">
        <v>1750000</v>
      </c>
      <c r="L214" s="26"/>
      <c r="M214" s="6"/>
      <c r="N214" s="26">
        <f>VLOOKUP(A:A,[2]List1!$A:$S,16,FALSE)</f>
        <v>0</v>
      </c>
      <c r="O214" s="26">
        <f t="shared" si="3"/>
        <v>1750000</v>
      </c>
    </row>
    <row r="215" spans="1:15" ht="30" customHeight="1" x14ac:dyDescent="0.25">
      <c r="A215" s="4">
        <v>6798291</v>
      </c>
      <c r="B215" s="16" t="s">
        <v>278</v>
      </c>
      <c r="C215" s="4">
        <v>47068531</v>
      </c>
      <c r="D215" s="3" t="s">
        <v>5</v>
      </c>
      <c r="E215" s="3" t="s">
        <v>279</v>
      </c>
      <c r="F215" s="12" t="s">
        <v>7</v>
      </c>
      <c r="G215" s="15">
        <v>13000</v>
      </c>
      <c r="H215" s="14">
        <f>VLOOKUP(A:A,[1]List1!$A:$S,8,FALSE)</f>
        <v>399</v>
      </c>
      <c r="I215" s="14">
        <f>VLOOKUP(A:A,[1]List1!$A:$S,11,FALSE)</f>
        <v>4017000</v>
      </c>
      <c r="J215" s="14">
        <v>4486933</v>
      </c>
      <c r="K215" s="5">
        <v>1977000</v>
      </c>
      <c r="L215" s="26"/>
      <c r="M215" s="6"/>
      <c r="N215" s="26">
        <f>VLOOKUP(A:A,[2]List1!$A:$S,16,FALSE)</f>
        <v>1139000</v>
      </c>
      <c r="O215" s="26">
        <f t="shared" si="3"/>
        <v>3116000</v>
      </c>
    </row>
    <row r="216" spans="1:15" ht="30" customHeight="1" x14ac:dyDescent="0.25">
      <c r="A216" s="4">
        <v>1921508</v>
      </c>
      <c r="B216" s="16" t="s">
        <v>280</v>
      </c>
      <c r="C216" s="4">
        <v>45701822</v>
      </c>
      <c r="D216" s="3" t="s">
        <v>66</v>
      </c>
      <c r="E216" s="3" t="s">
        <v>281</v>
      </c>
      <c r="F216" s="12" t="s">
        <v>11</v>
      </c>
      <c r="G216" s="15">
        <v>8</v>
      </c>
      <c r="H216" s="14">
        <f>VLOOKUP(A:A,[1]List1!$A:$S,8,FALSE)</f>
        <v>342000</v>
      </c>
      <c r="I216" s="14">
        <f>VLOOKUP(A:A,[1]List1!$A:$S,11,FALSE)</f>
        <v>2352000</v>
      </c>
      <c r="J216" s="14">
        <v>1545259</v>
      </c>
      <c r="K216" s="5">
        <v>1244000</v>
      </c>
      <c r="L216" s="26"/>
      <c r="M216" s="6"/>
      <c r="N216" s="26">
        <f>VLOOKUP(A:A,[2]List1!$A:$S,16,FALSE)</f>
        <v>301000</v>
      </c>
      <c r="O216" s="26">
        <f t="shared" si="3"/>
        <v>1545000</v>
      </c>
    </row>
    <row r="217" spans="1:15" ht="30" customHeight="1" x14ac:dyDescent="0.25">
      <c r="A217" s="4">
        <v>3028203</v>
      </c>
      <c r="B217" s="16" t="s">
        <v>280</v>
      </c>
      <c r="C217" s="4">
        <v>45701822</v>
      </c>
      <c r="D217" s="3" t="s">
        <v>87</v>
      </c>
      <c r="E217" s="3" t="s">
        <v>282</v>
      </c>
      <c r="F217" s="12" t="s">
        <v>17</v>
      </c>
      <c r="G217" s="15">
        <v>7.1</v>
      </c>
      <c r="H217" s="14">
        <f>VLOOKUP(A:A,[1]List1!$A:$S,8,FALSE)</f>
        <v>513570</v>
      </c>
      <c r="I217" s="14">
        <f>VLOOKUP(A:A,[1]List1!$A:$S,11,FALSE)</f>
        <v>3646347</v>
      </c>
      <c r="J217" s="14">
        <v>3059826</v>
      </c>
      <c r="K217" s="5">
        <v>1871000</v>
      </c>
      <c r="L217" s="26"/>
      <c r="M217" s="6"/>
      <c r="N217" s="26">
        <f>VLOOKUP(A:A,[2]List1!$A:$S,16,FALSE)</f>
        <v>826000</v>
      </c>
      <c r="O217" s="26">
        <f t="shared" si="3"/>
        <v>2697000</v>
      </c>
    </row>
    <row r="218" spans="1:15" ht="30" customHeight="1" x14ac:dyDescent="0.25">
      <c r="A218" s="4">
        <v>5363645</v>
      </c>
      <c r="B218" s="16" t="s">
        <v>280</v>
      </c>
      <c r="C218" s="4">
        <v>45701822</v>
      </c>
      <c r="D218" s="3" t="s">
        <v>80</v>
      </c>
      <c r="E218" s="3" t="s">
        <v>283</v>
      </c>
      <c r="F218" s="12" t="s">
        <v>17</v>
      </c>
      <c r="G218" s="15">
        <v>3.2</v>
      </c>
      <c r="H218" s="14">
        <f>VLOOKUP(A:A,[1]List1!$A:$S,8,FALSE)</f>
        <v>491112</v>
      </c>
      <c r="I218" s="14">
        <f>VLOOKUP(A:A,[1]List1!$A:$S,11,FALSE)</f>
        <v>1571558.4000000001</v>
      </c>
      <c r="J218" s="14">
        <v>1345561</v>
      </c>
      <c r="K218" s="5">
        <v>896000</v>
      </c>
      <c r="L218" s="26"/>
      <c r="M218" s="6"/>
      <c r="N218" s="26">
        <f>VLOOKUP(A:A,[2]List1!$A:$S,16,FALSE)</f>
        <v>338000</v>
      </c>
      <c r="O218" s="26">
        <f t="shared" si="3"/>
        <v>1234000</v>
      </c>
    </row>
    <row r="219" spans="1:15" ht="30" customHeight="1" x14ac:dyDescent="0.25">
      <c r="A219" s="4">
        <v>6088130</v>
      </c>
      <c r="B219" s="16" t="s">
        <v>280</v>
      </c>
      <c r="C219" s="4">
        <v>45701822</v>
      </c>
      <c r="D219" s="3" t="s">
        <v>80</v>
      </c>
      <c r="E219" s="3" t="s">
        <v>284</v>
      </c>
      <c r="F219" s="12" t="s">
        <v>17</v>
      </c>
      <c r="G219" s="15">
        <v>9.1999999999999993</v>
      </c>
      <c r="H219" s="14">
        <f>VLOOKUP(A:A,[1]List1!$A:$S,8,FALSE)</f>
        <v>491112</v>
      </c>
      <c r="I219" s="14">
        <f>VLOOKUP(A:A,[1]List1!$A:$S,11,FALSE)</f>
        <v>4518230.3999999994</v>
      </c>
      <c r="J219" s="14">
        <v>3685751</v>
      </c>
      <c r="K219" s="5">
        <v>2576000</v>
      </c>
      <c r="L219" s="26"/>
      <c r="M219" s="6"/>
      <c r="N219" s="26">
        <f>VLOOKUP(A:A,[2]List1!$A:$S,16,FALSE)</f>
        <v>1043000</v>
      </c>
      <c r="O219" s="26">
        <f t="shared" si="3"/>
        <v>3619000</v>
      </c>
    </row>
    <row r="220" spans="1:15" ht="30" customHeight="1" x14ac:dyDescent="0.25">
      <c r="A220" s="4">
        <v>6380193</v>
      </c>
      <c r="B220" s="16" t="s">
        <v>280</v>
      </c>
      <c r="C220" s="4">
        <v>45701822</v>
      </c>
      <c r="D220" s="3" t="s">
        <v>13</v>
      </c>
      <c r="E220" s="3" t="s">
        <v>285</v>
      </c>
      <c r="F220" s="12" t="s">
        <v>17</v>
      </c>
      <c r="G220" s="15">
        <v>4.5</v>
      </c>
      <c r="H220" s="14">
        <f>VLOOKUP(A:A,[1]List1!$A:$S,8,FALSE)</f>
        <v>512886</v>
      </c>
      <c r="I220" s="14">
        <f>VLOOKUP(A:A,[1]List1!$A:$S,11,FALSE)</f>
        <v>2307987</v>
      </c>
      <c r="J220" s="14">
        <v>2260500</v>
      </c>
      <c r="K220" s="5">
        <v>1250000</v>
      </c>
      <c r="L220" s="26"/>
      <c r="M220" s="6"/>
      <c r="N220" s="26">
        <f>VLOOKUP(A:A,[2]List1!$A:$S,16,FALSE)</f>
        <v>365000</v>
      </c>
      <c r="O220" s="26">
        <f t="shared" si="3"/>
        <v>1615000</v>
      </c>
    </row>
    <row r="221" spans="1:15" ht="30" customHeight="1" x14ac:dyDescent="0.25">
      <c r="A221" s="4">
        <v>7802447</v>
      </c>
      <c r="B221" s="16" t="s">
        <v>280</v>
      </c>
      <c r="C221" s="4">
        <v>45701822</v>
      </c>
      <c r="D221" s="3" t="s">
        <v>36</v>
      </c>
      <c r="E221" s="3" t="s">
        <v>286</v>
      </c>
      <c r="F221" s="12" t="s">
        <v>17</v>
      </c>
      <c r="G221" s="15">
        <v>13.413</v>
      </c>
      <c r="H221" s="14">
        <f>VLOOKUP(A:A,[1]List1!$A:$S,8,FALSE)</f>
        <v>521550</v>
      </c>
      <c r="I221" s="14">
        <f>VLOOKUP(A:A,[1]List1!$A:$S,11,FALSE)</f>
        <v>7145235</v>
      </c>
      <c r="J221" s="14">
        <v>5496659</v>
      </c>
      <c r="K221" s="5">
        <v>3589000</v>
      </c>
      <c r="L221" s="26"/>
      <c r="M221" s="6"/>
      <c r="N221" s="26">
        <f>VLOOKUP(A:A,[2]List1!$A:$S,16,FALSE)</f>
        <v>1735000</v>
      </c>
      <c r="O221" s="26">
        <f t="shared" si="3"/>
        <v>5324000</v>
      </c>
    </row>
    <row r="222" spans="1:15" ht="30" customHeight="1" x14ac:dyDescent="0.25">
      <c r="A222" s="4">
        <v>8298186</v>
      </c>
      <c r="B222" s="16" t="s">
        <v>280</v>
      </c>
      <c r="C222" s="4">
        <v>45701822</v>
      </c>
      <c r="D222" s="3" t="s">
        <v>36</v>
      </c>
      <c r="E222" s="3" t="s">
        <v>287</v>
      </c>
      <c r="F222" s="12" t="s">
        <v>17</v>
      </c>
      <c r="G222" s="15">
        <v>9.1490000000000009</v>
      </c>
      <c r="H222" s="14">
        <f>VLOOKUP(A:A,[1]List1!$A:$S,8,FALSE)</f>
        <v>521550</v>
      </c>
      <c r="I222" s="14">
        <f>VLOOKUP(A:A,[1]List1!$A:$S,11,FALSE)</f>
        <v>4798260</v>
      </c>
      <c r="J222" s="14">
        <v>3624534</v>
      </c>
      <c r="K222" s="5">
        <v>2720000</v>
      </c>
      <c r="L222" s="26"/>
      <c r="M222" s="6"/>
      <c r="N222" s="26">
        <f>VLOOKUP(A:A,[2]List1!$A:$S,16,FALSE)</f>
        <v>904000</v>
      </c>
      <c r="O222" s="26">
        <f t="shared" si="3"/>
        <v>3624000</v>
      </c>
    </row>
    <row r="223" spans="1:15" ht="30" customHeight="1" x14ac:dyDescent="0.25">
      <c r="A223" s="4">
        <v>8785871</v>
      </c>
      <c r="B223" s="16" t="s">
        <v>280</v>
      </c>
      <c r="C223" s="4">
        <v>45701822</v>
      </c>
      <c r="D223" s="3" t="s">
        <v>36</v>
      </c>
      <c r="E223" s="3" t="s">
        <v>288</v>
      </c>
      <c r="F223" s="12" t="s">
        <v>17</v>
      </c>
      <c r="G223" s="15">
        <v>9.1</v>
      </c>
      <c r="H223" s="14">
        <f>VLOOKUP(A:A,[1]List1!$A:$S,8,FALSE)</f>
        <v>547627.5</v>
      </c>
      <c r="I223" s="14">
        <f>VLOOKUP(A:A,[1]List1!$A:$S,11,FALSE)</f>
        <v>4983410.25</v>
      </c>
      <c r="J223" s="14">
        <v>4200768</v>
      </c>
      <c r="K223" s="5">
        <v>2706000</v>
      </c>
      <c r="L223" s="26"/>
      <c r="M223" s="6"/>
      <c r="N223" s="26">
        <f>VLOOKUP(A:A,[2]List1!$A:$S,16,FALSE)</f>
        <v>1227000</v>
      </c>
      <c r="O223" s="26">
        <f t="shared" si="3"/>
        <v>3933000</v>
      </c>
    </row>
    <row r="224" spans="1:15" ht="30" customHeight="1" x14ac:dyDescent="0.25">
      <c r="A224" s="4">
        <v>9066218</v>
      </c>
      <c r="B224" s="16" t="s">
        <v>280</v>
      </c>
      <c r="C224" s="4">
        <v>45701822</v>
      </c>
      <c r="D224" s="3" t="s">
        <v>66</v>
      </c>
      <c r="E224" s="3" t="s">
        <v>289</v>
      </c>
      <c r="F224" s="12" t="s">
        <v>11</v>
      </c>
      <c r="G224" s="15">
        <v>12</v>
      </c>
      <c r="H224" s="14">
        <f>VLOOKUP(A:A,[1]List1!$A:$S,8,FALSE)</f>
        <v>342000</v>
      </c>
      <c r="I224" s="14">
        <f>VLOOKUP(A:A,[1]List1!$A:$S,11,FALSE)</f>
        <v>3870000</v>
      </c>
      <c r="J224" s="14">
        <v>1756368</v>
      </c>
      <c r="K224" s="5">
        <v>1756000</v>
      </c>
      <c r="L224" s="26"/>
      <c r="M224" s="6"/>
      <c r="N224" s="26">
        <f>VLOOKUP(A:A,[2]List1!$A:$S,16,FALSE)</f>
        <v>0</v>
      </c>
      <c r="O224" s="26">
        <f t="shared" si="3"/>
        <v>1756000</v>
      </c>
    </row>
    <row r="225" spans="1:15" ht="30" customHeight="1" x14ac:dyDescent="0.25">
      <c r="A225" s="4">
        <v>9663170</v>
      </c>
      <c r="B225" s="16" t="s">
        <v>280</v>
      </c>
      <c r="C225" s="4">
        <v>45701822</v>
      </c>
      <c r="D225" s="3" t="s">
        <v>68</v>
      </c>
      <c r="E225" s="3" t="s">
        <v>290</v>
      </c>
      <c r="F225" s="12" t="s">
        <v>17</v>
      </c>
      <c r="G225" s="15">
        <v>2.7</v>
      </c>
      <c r="H225" s="14">
        <f>VLOOKUP(A:A,[1]List1!$A:$S,8,FALSE)</f>
        <v>506616</v>
      </c>
      <c r="I225" s="14">
        <f>VLOOKUP(A:A,[1]List1!$A:$S,11,FALSE)</f>
        <v>1326196.5333333334</v>
      </c>
      <c r="J225" s="14">
        <v>1175962</v>
      </c>
      <c r="K225" s="5">
        <v>715000</v>
      </c>
      <c r="L225" s="26"/>
      <c r="M225" s="6"/>
      <c r="N225" s="26">
        <f>VLOOKUP(A:A,[2]List1!$A:$S,16,FALSE)</f>
        <v>251000</v>
      </c>
      <c r="O225" s="26">
        <f t="shared" si="3"/>
        <v>966000</v>
      </c>
    </row>
    <row r="226" spans="1:15" ht="30" customHeight="1" x14ac:dyDescent="0.25">
      <c r="A226" s="4">
        <v>8061430</v>
      </c>
      <c r="B226" s="16" t="s">
        <v>291</v>
      </c>
      <c r="C226" s="4">
        <v>24724017</v>
      </c>
      <c r="D226" s="3" t="s">
        <v>36</v>
      </c>
      <c r="E226" s="3" t="s">
        <v>292</v>
      </c>
      <c r="F226" s="12" t="s">
        <v>17</v>
      </c>
      <c r="G226" s="15">
        <v>7.2450000000000001</v>
      </c>
      <c r="H226" s="14">
        <f>VLOOKUP(A:A,[1]List1!$A:$S,8,FALSE)</f>
        <v>521550</v>
      </c>
      <c r="I226" s="14">
        <f>VLOOKUP(A:A,[1]List1!$A:$S,11,FALSE)</f>
        <v>3817746</v>
      </c>
      <c r="J226" s="14">
        <v>2488632</v>
      </c>
      <c r="K226" s="5">
        <v>2154000</v>
      </c>
      <c r="L226" s="26"/>
      <c r="M226" s="6"/>
      <c r="N226" s="26">
        <f>VLOOKUP(A:A,[2]List1!$A:$S,16,FALSE)</f>
        <v>334000</v>
      </c>
      <c r="O226" s="26">
        <f t="shared" si="3"/>
        <v>2488000</v>
      </c>
    </row>
    <row r="227" spans="1:15" ht="30" customHeight="1" x14ac:dyDescent="0.25">
      <c r="A227" s="4">
        <v>9301232</v>
      </c>
      <c r="B227" s="16" t="s">
        <v>291</v>
      </c>
      <c r="C227" s="4">
        <v>24724017</v>
      </c>
      <c r="D227" s="3" t="s">
        <v>36</v>
      </c>
      <c r="E227" s="3" t="s">
        <v>293</v>
      </c>
      <c r="F227" s="12" t="s">
        <v>17</v>
      </c>
      <c r="G227" s="15">
        <v>13.13</v>
      </c>
      <c r="H227" s="14">
        <f>VLOOKUP(A:A,[1]List1!$A:$S,8,FALSE)</f>
        <v>521550</v>
      </c>
      <c r="I227" s="14">
        <f>VLOOKUP(A:A,[1]List1!$A:$S,11,FALSE)</f>
        <v>6847951.5</v>
      </c>
      <c r="J227" s="14">
        <v>4805747</v>
      </c>
      <c r="K227" s="5">
        <v>3904000</v>
      </c>
      <c r="L227" s="26"/>
      <c r="M227" s="6"/>
      <c r="N227" s="26">
        <f>VLOOKUP(A:A,[2]List1!$A:$S,16,FALSE)</f>
        <v>901000</v>
      </c>
      <c r="O227" s="26">
        <f t="shared" si="3"/>
        <v>4805000</v>
      </c>
    </row>
    <row r="228" spans="1:15" ht="30" customHeight="1" x14ac:dyDescent="0.25">
      <c r="A228" s="4">
        <v>9768600</v>
      </c>
      <c r="B228" s="16" t="s">
        <v>291</v>
      </c>
      <c r="C228" s="4">
        <v>24724017</v>
      </c>
      <c r="D228" s="3" t="s">
        <v>5</v>
      </c>
      <c r="E228" s="3" t="s">
        <v>294</v>
      </c>
      <c r="F228" s="12" t="s">
        <v>7</v>
      </c>
      <c r="G228" s="15">
        <v>7346</v>
      </c>
      <c r="H228" s="14">
        <f>VLOOKUP(A:A,[1]List1!$A:$S,8,FALSE)</f>
        <v>399</v>
      </c>
      <c r="I228" s="14">
        <f>VLOOKUP(A:A,[1]List1!$A:$S,11,FALSE)</f>
        <v>2269914</v>
      </c>
      <c r="J228" s="14">
        <v>1713368</v>
      </c>
      <c r="K228" s="5">
        <v>1241000</v>
      </c>
      <c r="L228" s="26"/>
      <c r="M228" s="6"/>
      <c r="N228" s="26">
        <f>VLOOKUP(A:A,[2]List1!$A:$S,16,FALSE)</f>
        <v>470000</v>
      </c>
      <c r="O228" s="26">
        <f t="shared" si="3"/>
        <v>1711000</v>
      </c>
    </row>
    <row r="229" spans="1:15" ht="30" customHeight="1" x14ac:dyDescent="0.25">
      <c r="A229" s="4">
        <v>5174148</v>
      </c>
      <c r="B229" s="16" t="s">
        <v>295</v>
      </c>
      <c r="C229" s="4">
        <v>45250022</v>
      </c>
      <c r="D229" s="3" t="s">
        <v>246</v>
      </c>
      <c r="E229" s="3" t="s">
        <v>295</v>
      </c>
      <c r="F229" s="12" t="s">
        <v>11</v>
      </c>
      <c r="G229" s="15">
        <v>5</v>
      </c>
      <c r="H229" s="14">
        <f>VLOOKUP(A:A,[1]List1!$A:$S,8,FALSE)</f>
        <v>412571.7</v>
      </c>
      <c r="I229" s="14">
        <f>VLOOKUP(A:A,[1]List1!$A:$S,11,FALSE)</f>
        <v>1462858.5</v>
      </c>
      <c r="J229" s="14">
        <v>113510</v>
      </c>
      <c r="K229" s="5">
        <v>113000</v>
      </c>
      <c r="L229" s="28" t="s">
        <v>570</v>
      </c>
      <c r="M229" s="6"/>
      <c r="N229" s="26">
        <f>VLOOKUP(A:A,[2]List1!$A:$S,16,FALSE)</f>
        <v>0</v>
      </c>
      <c r="O229" s="26">
        <f t="shared" si="3"/>
        <v>113000</v>
      </c>
    </row>
    <row r="230" spans="1:15" ht="30" customHeight="1" x14ac:dyDescent="0.25">
      <c r="A230" s="4">
        <v>7786121</v>
      </c>
      <c r="B230" s="16" t="s">
        <v>295</v>
      </c>
      <c r="C230" s="4">
        <v>45250022</v>
      </c>
      <c r="D230" s="3" t="s">
        <v>21</v>
      </c>
      <c r="E230" s="3" t="s">
        <v>296</v>
      </c>
      <c r="F230" s="12" t="s">
        <v>17</v>
      </c>
      <c r="G230" s="15">
        <v>6.2</v>
      </c>
      <c r="H230" s="14">
        <f>VLOOKUP(A:A,[1]List1!$A:$S,8,FALSE)</f>
        <v>478686</v>
      </c>
      <c r="I230" s="14">
        <f>VLOOKUP(A:A,[1]List1!$A:$S,11,FALSE)</f>
        <v>1598893.2000000002</v>
      </c>
      <c r="J230" s="14">
        <v>937860</v>
      </c>
      <c r="K230" s="5">
        <v>0</v>
      </c>
      <c r="L230" s="26" t="s">
        <v>570</v>
      </c>
      <c r="M230" s="27" t="s">
        <v>565</v>
      </c>
      <c r="N230" s="26">
        <f>VLOOKUP(A:A,[2]List1!$A:$S,16,FALSE)</f>
        <v>0</v>
      </c>
      <c r="O230" s="26">
        <f t="shared" si="3"/>
        <v>0</v>
      </c>
    </row>
    <row r="231" spans="1:15" ht="30" customHeight="1" x14ac:dyDescent="0.25">
      <c r="A231" s="4">
        <v>9111293</v>
      </c>
      <c r="B231" s="16" t="s">
        <v>295</v>
      </c>
      <c r="C231" s="4">
        <v>45250022</v>
      </c>
      <c r="D231" s="3" t="s">
        <v>5</v>
      </c>
      <c r="E231" s="3" t="s">
        <v>297</v>
      </c>
      <c r="F231" s="12" t="s">
        <v>7</v>
      </c>
      <c r="G231" s="15">
        <v>5000</v>
      </c>
      <c r="H231" s="14">
        <f>VLOOKUP(A:A,[1]List1!$A:$S,8,FALSE)</f>
        <v>399</v>
      </c>
      <c r="I231" s="14">
        <f>VLOOKUP(A:A,[1]List1!$A:$S,11,FALSE)</f>
        <v>1545000</v>
      </c>
      <c r="J231" s="14">
        <v>722424</v>
      </c>
      <c r="K231" s="5">
        <v>304000</v>
      </c>
      <c r="L231" s="28" t="s">
        <v>570</v>
      </c>
      <c r="M231" s="6"/>
      <c r="N231" s="26">
        <f>VLOOKUP(A:A,[2]List1!$A:$S,16,FALSE)</f>
        <v>245000</v>
      </c>
      <c r="O231" s="26">
        <f t="shared" si="3"/>
        <v>549000</v>
      </c>
    </row>
    <row r="232" spans="1:15" ht="30" customHeight="1" x14ac:dyDescent="0.25">
      <c r="A232" s="4">
        <v>4470858</v>
      </c>
      <c r="B232" s="16" t="s">
        <v>298</v>
      </c>
      <c r="C232" s="4">
        <v>60164221</v>
      </c>
      <c r="D232" s="3" t="s">
        <v>15</v>
      </c>
      <c r="E232" s="3" t="s">
        <v>299</v>
      </c>
      <c r="F232" s="12" t="s">
        <v>17</v>
      </c>
      <c r="G232" s="15">
        <v>0.4</v>
      </c>
      <c r="H232" s="14">
        <f>VLOOKUP(A:A,[1]List1!$A:$S,8,FALSE)</f>
        <v>522690</v>
      </c>
      <c r="I232" s="14">
        <f>VLOOKUP(A:A,[1]List1!$A:$S,11,FALSE)</f>
        <v>209076</v>
      </c>
      <c r="J232" s="14">
        <v>200900</v>
      </c>
      <c r="K232" s="5">
        <v>119000</v>
      </c>
      <c r="L232" s="26"/>
      <c r="M232" s="6"/>
      <c r="N232" s="26">
        <f>VLOOKUP(A:A,[2]List1!$A:$S,16,FALSE)</f>
        <v>39000</v>
      </c>
      <c r="O232" s="26">
        <f t="shared" si="3"/>
        <v>158000</v>
      </c>
    </row>
    <row r="233" spans="1:15" ht="74.25" customHeight="1" x14ac:dyDescent="0.25">
      <c r="A233" s="4">
        <v>5453074</v>
      </c>
      <c r="B233" s="16" t="s">
        <v>298</v>
      </c>
      <c r="C233" s="4">
        <v>60164221</v>
      </c>
      <c r="D233" s="3" t="s">
        <v>36</v>
      </c>
      <c r="E233" s="3" t="s">
        <v>300</v>
      </c>
      <c r="F233" s="12" t="s">
        <v>17</v>
      </c>
      <c r="G233" s="15">
        <v>6.9689999999999994</v>
      </c>
      <c r="H233" s="14">
        <f>VLOOKUP(A:A,[1]List1!$A:$S,8,FALSE)</f>
        <v>521550</v>
      </c>
      <c r="I233" s="14">
        <f>VLOOKUP(A:A,[1]List1!$A:$S,11,FALSE)</f>
        <v>4172400</v>
      </c>
      <c r="J233" s="14">
        <v>2199800</v>
      </c>
      <c r="K233" s="5">
        <v>1865000</v>
      </c>
      <c r="L233" s="26"/>
      <c r="M233" s="6"/>
      <c r="N233" s="26">
        <f>VLOOKUP(A:A,[2]List1!$A:$S,16,FALSE)</f>
        <v>334000</v>
      </c>
      <c r="O233" s="26">
        <f t="shared" si="3"/>
        <v>2199000</v>
      </c>
    </row>
    <row r="234" spans="1:15" ht="103.5" customHeight="1" x14ac:dyDescent="0.25">
      <c r="A234" s="4">
        <v>5907117</v>
      </c>
      <c r="B234" s="16" t="s">
        <v>298</v>
      </c>
      <c r="C234" s="4">
        <v>60164221</v>
      </c>
      <c r="D234" s="3" t="s">
        <v>36</v>
      </c>
      <c r="E234" s="3" t="s">
        <v>301</v>
      </c>
      <c r="F234" s="12" t="s">
        <v>17</v>
      </c>
      <c r="G234" s="15">
        <v>5.9089999999999998</v>
      </c>
      <c r="H234" s="14">
        <f>VLOOKUP(A:A,[1]List1!$A:$S,8,FALSE)</f>
        <v>521550</v>
      </c>
      <c r="I234" s="14">
        <f>VLOOKUP(A:A,[1]List1!$A:$S,11,FALSE)</f>
        <v>3285765</v>
      </c>
      <c r="J234" s="14">
        <v>2279000</v>
      </c>
      <c r="K234" s="5">
        <v>1581000</v>
      </c>
      <c r="L234" s="26"/>
      <c r="M234" s="6"/>
      <c r="N234" s="26">
        <f>VLOOKUP(A:A,[2]List1!$A:$S,16,FALSE)</f>
        <v>698000</v>
      </c>
      <c r="O234" s="26">
        <f t="shared" si="3"/>
        <v>2279000</v>
      </c>
    </row>
    <row r="235" spans="1:15" ht="114" customHeight="1" x14ac:dyDescent="0.25">
      <c r="A235" s="4">
        <v>7210620</v>
      </c>
      <c r="B235" s="16" t="s">
        <v>298</v>
      </c>
      <c r="C235" s="4">
        <v>60164221</v>
      </c>
      <c r="D235" s="3" t="s">
        <v>36</v>
      </c>
      <c r="E235" s="3" t="s">
        <v>302</v>
      </c>
      <c r="F235" s="12" t="s">
        <v>17</v>
      </c>
      <c r="G235" s="15">
        <v>4.5999999999999996</v>
      </c>
      <c r="H235" s="14">
        <f>VLOOKUP(A:A,[1]List1!$A:$S,8,FALSE)</f>
        <v>521550</v>
      </c>
      <c r="I235" s="14">
        <f>VLOOKUP(A:A,[1]List1!$A:$S,11,FALSE)</f>
        <v>2399130</v>
      </c>
      <c r="J235" s="14">
        <v>1798000</v>
      </c>
      <c r="K235" s="5">
        <v>1231000</v>
      </c>
      <c r="L235" s="26"/>
      <c r="M235" s="6"/>
      <c r="N235" s="26">
        <f>VLOOKUP(A:A,[2]List1!$A:$S,16,FALSE)</f>
        <v>559000</v>
      </c>
      <c r="O235" s="26">
        <f t="shared" si="3"/>
        <v>1790000</v>
      </c>
    </row>
    <row r="236" spans="1:15" ht="102" customHeight="1" x14ac:dyDescent="0.25">
      <c r="A236" s="4">
        <v>7931396</v>
      </c>
      <c r="B236" s="16" t="s">
        <v>298</v>
      </c>
      <c r="C236" s="4">
        <v>60164221</v>
      </c>
      <c r="D236" s="3" t="s">
        <v>36</v>
      </c>
      <c r="E236" s="3" t="s">
        <v>303</v>
      </c>
      <c r="F236" s="12" t="s">
        <v>17</v>
      </c>
      <c r="G236" s="15">
        <v>0.95</v>
      </c>
      <c r="H236" s="14">
        <f>VLOOKUP(A:A,[1]List1!$A:$S,8,FALSE)</f>
        <v>521550</v>
      </c>
      <c r="I236" s="14">
        <f>VLOOKUP(A:A,[1]List1!$A:$S,11,FALSE)</f>
        <v>495472.5</v>
      </c>
      <c r="J236" s="14">
        <v>260450</v>
      </c>
      <c r="K236" s="5">
        <v>260000</v>
      </c>
      <c r="L236" s="26"/>
      <c r="M236" s="6"/>
      <c r="N236" s="26">
        <f>VLOOKUP(A:A,[2]List1!$A:$S,16,FALSE)</f>
        <v>0</v>
      </c>
      <c r="O236" s="26">
        <f t="shared" si="3"/>
        <v>260000</v>
      </c>
    </row>
    <row r="237" spans="1:15" ht="30" customHeight="1" x14ac:dyDescent="0.25">
      <c r="A237" s="4">
        <v>4751683</v>
      </c>
      <c r="B237" s="16" t="s">
        <v>304</v>
      </c>
      <c r="C237" s="4">
        <v>27576612</v>
      </c>
      <c r="D237" s="3" t="s">
        <v>109</v>
      </c>
      <c r="E237" s="3" t="s">
        <v>305</v>
      </c>
      <c r="F237" s="12" t="s">
        <v>11</v>
      </c>
      <c r="G237" s="15">
        <v>11</v>
      </c>
      <c r="H237" s="14">
        <f>VLOOKUP(A:A,[1]List1!$A:$S,8,FALSE)</f>
        <v>421002</v>
      </c>
      <c r="I237" s="14">
        <f>VLOOKUP(A:A,[1]List1!$A:$S,11,FALSE)</f>
        <v>3707022</v>
      </c>
      <c r="J237" s="14">
        <v>1206173</v>
      </c>
      <c r="K237" s="5">
        <v>1206000</v>
      </c>
      <c r="L237" s="26"/>
      <c r="M237" s="6"/>
      <c r="N237" s="26">
        <f>VLOOKUP(A:A,[2]List1!$A:$S,16,FALSE)</f>
        <v>0</v>
      </c>
      <c r="O237" s="26">
        <f t="shared" si="3"/>
        <v>1206000</v>
      </c>
    </row>
    <row r="238" spans="1:15" ht="30" customHeight="1" x14ac:dyDescent="0.25">
      <c r="A238" s="4">
        <v>2091132</v>
      </c>
      <c r="B238" s="16" t="s">
        <v>306</v>
      </c>
      <c r="C238" s="4">
        <v>66000653</v>
      </c>
      <c r="D238" s="3" t="s">
        <v>5</v>
      </c>
      <c r="E238" s="3" t="s">
        <v>307</v>
      </c>
      <c r="F238" s="12" t="s">
        <v>7</v>
      </c>
      <c r="G238" s="15">
        <v>106000</v>
      </c>
      <c r="H238" s="14">
        <f>VLOOKUP(A:A,[1]List1!$A:$S,8,FALSE)</f>
        <v>399</v>
      </c>
      <c r="I238" s="14">
        <f>VLOOKUP(A:A,[1]List1!$A:$S,11,FALSE)</f>
        <v>32754000</v>
      </c>
      <c r="J238" s="14">
        <v>19200000</v>
      </c>
      <c r="K238" s="5">
        <v>17914000</v>
      </c>
      <c r="L238" s="26"/>
      <c r="M238" s="6"/>
      <c r="N238" s="26">
        <f>VLOOKUP(A:A,[2]List1!$A:$S,16,FALSE)</f>
        <v>1286000</v>
      </c>
      <c r="O238" s="26">
        <f t="shared" si="3"/>
        <v>19200000</v>
      </c>
    </row>
    <row r="239" spans="1:15" ht="30" customHeight="1" x14ac:dyDescent="0.25">
      <c r="A239" s="4">
        <v>2253794</v>
      </c>
      <c r="B239" s="16" t="s">
        <v>308</v>
      </c>
      <c r="C239" s="4">
        <v>73632813</v>
      </c>
      <c r="D239" s="3" t="s">
        <v>34</v>
      </c>
      <c r="E239" s="3" t="s">
        <v>309</v>
      </c>
      <c r="F239" s="12" t="s">
        <v>17</v>
      </c>
      <c r="G239" s="15">
        <v>3.0910000000000002</v>
      </c>
      <c r="H239" s="14">
        <f>VLOOKUP(A:A,[1]List1!$A:$S,8,FALSE)</f>
        <v>475608</v>
      </c>
      <c r="I239" s="14">
        <f>VLOOKUP(A:A,[1]List1!$A:$S,11,FALSE)</f>
        <v>1408384.8</v>
      </c>
      <c r="J239" s="14">
        <v>710000</v>
      </c>
      <c r="K239" s="5">
        <v>676000</v>
      </c>
      <c r="L239" s="26"/>
      <c r="M239" s="6"/>
      <c r="N239" s="26">
        <f>VLOOKUP(A:A,[2]List1!$A:$S,16,FALSE)</f>
        <v>34000</v>
      </c>
      <c r="O239" s="26">
        <f t="shared" si="3"/>
        <v>710000</v>
      </c>
    </row>
    <row r="240" spans="1:15" ht="30" customHeight="1" x14ac:dyDescent="0.25">
      <c r="A240" s="4">
        <v>4721158</v>
      </c>
      <c r="B240" s="16" t="s">
        <v>308</v>
      </c>
      <c r="C240" s="4">
        <v>73632813</v>
      </c>
      <c r="D240" s="3" t="s">
        <v>21</v>
      </c>
      <c r="E240" s="3" t="s">
        <v>310</v>
      </c>
      <c r="F240" s="12" t="s">
        <v>17</v>
      </c>
      <c r="G240" s="15">
        <v>3.18</v>
      </c>
      <c r="H240" s="14">
        <f>VLOOKUP(A:A,[1]List1!$A:$S,8,FALSE)</f>
        <v>478686</v>
      </c>
      <c r="I240" s="14">
        <f>VLOOKUP(A:A,[1]List1!$A:$S,11,FALSE)</f>
        <v>1465401</v>
      </c>
      <c r="J240" s="14">
        <v>655000</v>
      </c>
      <c r="K240" s="5">
        <v>655000</v>
      </c>
      <c r="L240" s="26"/>
      <c r="M240" s="6"/>
      <c r="N240" s="26">
        <f>VLOOKUP(A:A,[2]List1!$A:$S,16,FALSE)</f>
        <v>0</v>
      </c>
      <c r="O240" s="26">
        <f t="shared" si="3"/>
        <v>655000</v>
      </c>
    </row>
    <row r="241" spans="1:15" ht="30" customHeight="1" x14ac:dyDescent="0.25">
      <c r="A241" s="4">
        <v>5094785</v>
      </c>
      <c r="B241" s="16" t="s">
        <v>311</v>
      </c>
      <c r="C241" s="4">
        <v>1615939</v>
      </c>
      <c r="D241" s="3" t="s">
        <v>5</v>
      </c>
      <c r="E241" s="3" t="s">
        <v>312</v>
      </c>
      <c r="F241" s="12" t="s">
        <v>7</v>
      </c>
      <c r="G241" s="15">
        <v>12000</v>
      </c>
      <c r="H241" s="14">
        <f>VLOOKUP(A:A,[1]List1!$A:$S,8,FALSE)</f>
        <v>399</v>
      </c>
      <c r="I241" s="14">
        <f>VLOOKUP(A:A,[1]List1!$A:$S,11,FALSE)</f>
        <v>3708000</v>
      </c>
      <c r="J241" s="14">
        <v>2353613</v>
      </c>
      <c r="K241" s="5">
        <v>2028000</v>
      </c>
      <c r="L241" s="26"/>
      <c r="M241" s="6"/>
      <c r="N241" s="26">
        <f>VLOOKUP(A:A,[2]List1!$A:$S,16,FALSE)</f>
        <v>325000</v>
      </c>
      <c r="O241" s="26">
        <f t="shared" si="3"/>
        <v>2353000</v>
      </c>
    </row>
    <row r="242" spans="1:15" ht="30" customHeight="1" x14ac:dyDescent="0.25">
      <c r="A242" s="4">
        <v>9897719</v>
      </c>
      <c r="B242" s="16" t="s">
        <v>311</v>
      </c>
      <c r="C242" s="4">
        <v>1615939</v>
      </c>
      <c r="D242" s="3" t="s">
        <v>95</v>
      </c>
      <c r="E242" s="3" t="s">
        <v>313</v>
      </c>
      <c r="F242" s="12" t="s">
        <v>17</v>
      </c>
      <c r="G242" s="15">
        <v>3.8</v>
      </c>
      <c r="H242" s="14">
        <f>VLOOKUP(A:A,[1]List1!$A:$S,8,FALSE)</f>
        <v>480624</v>
      </c>
      <c r="I242" s="14">
        <f>VLOOKUP(A:A,[1]List1!$A:$S,11,FALSE)</f>
        <v>1582030.9454789015</v>
      </c>
      <c r="J242" s="14">
        <v>1210449</v>
      </c>
      <c r="K242" s="5">
        <v>882000</v>
      </c>
      <c r="L242" s="26"/>
      <c r="M242" s="6"/>
      <c r="N242" s="26">
        <f>VLOOKUP(A:A,[2]List1!$A:$S,16,FALSE)</f>
        <v>328000</v>
      </c>
      <c r="O242" s="26">
        <f t="shared" si="3"/>
        <v>1210000</v>
      </c>
    </row>
    <row r="243" spans="1:15" ht="30" customHeight="1" x14ac:dyDescent="0.25">
      <c r="A243" s="4">
        <v>5486809</v>
      </c>
      <c r="B243" s="16" t="s">
        <v>314</v>
      </c>
      <c r="C243" s="4">
        <v>26486971</v>
      </c>
      <c r="D243" s="3" t="s">
        <v>91</v>
      </c>
      <c r="E243" s="3" t="s">
        <v>315</v>
      </c>
      <c r="F243" s="12" t="s">
        <v>17</v>
      </c>
      <c r="G243" s="15">
        <v>4.54</v>
      </c>
      <c r="H243" s="14">
        <f>VLOOKUP(A:A,[1]List1!$A:$S,8,FALSE)</f>
        <v>528504</v>
      </c>
      <c r="I243" s="14">
        <f>VLOOKUP(A:A,[1]List1!$A:$S,11,FALSE)</f>
        <v>2399408.16</v>
      </c>
      <c r="J243" s="14">
        <v>699488</v>
      </c>
      <c r="K243" s="5">
        <v>699000</v>
      </c>
      <c r="L243" s="26"/>
      <c r="M243" s="6"/>
      <c r="N243" s="26">
        <f>VLOOKUP(A:A,[2]List1!$A:$S,16,FALSE)</f>
        <v>0</v>
      </c>
      <c r="O243" s="26">
        <f t="shared" si="3"/>
        <v>699000</v>
      </c>
    </row>
    <row r="244" spans="1:15" ht="30" customHeight="1" x14ac:dyDescent="0.25">
      <c r="A244" s="4">
        <v>6141389</v>
      </c>
      <c r="B244" s="16" t="s">
        <v>316</v>
      </c>
      <c r="C244" s="4">
        <v>26548216</v>
      </c>
      <c r="D244" s="3" t="s">
        <v>140</v>
      </c>
      <c r="E244" s="3" t="s">
        <v>317</v>
      </c>
      <c r="F244" s="12" t="s">
        <v>17</v>
      </c>
      <c r="G244" s="15">
        <v>2</v>
      </c>
      <c r="H244" s="14">
        <f>VLOOKUP(A:A,[1]List1!$A:$S,8,FALSE)</f>
        <v>520068</v>
      </c>
      <c r="I244" s="14">
        <f>VLOOKUP(A:A,[1]List1!$A:$S,11,FALSE)</f>
        <v>1040136</v>
      </c>
      <c r="J244" s="14">
        <v>578594</v>
      </c>
      <c r="K244" s="5">
        <v>578000</v>
      </c>
      <c r="L244" s="26"/>
      <c r="M244" s="6"/>
      <c r="N244" s="26">
        <f>VLOOKUP(A:A,[2]List1!$A:$S,16,FALSE)</f>
        <v>0</v>
      </c>
      <c r="O244" s="26">
        <f t="shared" si="3"/>
        <v>578000</v>
      </c>
    </row>
    <row r="245" spans="1:15" ht="30" customHeight="1" x14ac:dyDescent="0.25">
      <c r="A245" s="4">
        <v>7998175</v>
      </c>
      <c r="B245" s="16" t="s">
        <v>316</v>
      </c>
      <c r="C245" s="4">
        <v>26548216</v>
      </c>
      <c r="D245" s="3" t="s">
        <v>15</v>
      </c>
      <c r="E245" s="3" t="s">
        <v>318</v>
      </c>
      <c r="F245" s="12" t="s">
        <v>17</v>
      </c>
      <c r="G245" s="15">
        <v>2.8</v>
      </c>
      <c r="H245" s="14">
        <f>VLOOKUP(A:A,[1]List1!$A:$S,8,FALSE)</f>
        <v>522690</v>
      </c>
      <c r="I245" s="14">
        <f>VLOOKUP(A:A,[1]List1!$A:$S,11,FALSE)</f>
        <v>1463532</v>
      </c>
      <c r="J245" s="14">
        <v>774862</v>
      </c>
      <c r="K245" s="5">
        <v>774000</v>
      </c>
      <c r="L245" s="26"/>
      <c r="M245" s="6"/>
      <c r="N245" s="26">
        <f>VLOOKUP(A:A,[2]List1!$A:$S,16,FALSE)</f>
        <v>0</v>
      </c>
      <c r="O245" s="26">
        <f t="shared" si="3"/>
        <v>774000</v>
      </c>
    </row>
    <row r="246" spans="1:15" ht="30" customHeight="1" x14ac:dyDescent="0.25">
      <c r="A246" s="4">
        <v>3122440</v>
      </c>
      <c r="B246" s="16" t="s">
        <v>319</v>
      </c>
      <c r="C246" s="4">
        <v>63831473</v>
      </c>
      <c r="D246" s="3" t="s">
        <v>21</v>
      </c>
      <c r="E246" s="3" t="s">
        <v>320</v>
      </c>
      <c r="F246" s="12" t="s">
        <v>17</v>
      </c>
      <c r="G246" s="15">
        <v>32.277000000000001</v>
      </c>
      <c r="H246" s="14">
        <f>VLOOKUP(A:A,[1]List1!$A:$S,8,FALSE)</f>
        <v>526554.6</v>
      </c>
      <c r="I246" s="14">
        <f>VLOOKUP(A:A,[1]List1!$A:$S,11,FALSE)</f>
        <v>16828373.579999998</v>
      </c>
      <c r="J246" s="14">
        <v>1885000</v>
      </c>
      <c r="K246" s="5">
        <v>1885000</v>
      </c>
      <c r="L246" s="28" t="s">
        <v>576</v>
      </c>
      <c r="M246" s="6"/>
      <c r="N246" s="26">
        <f>VLOOKUP(A:A,[2]List1!$A:$S,16,FALSE)</f>
        <v>0</v>
      </c>
      <c r="O246" s="26">
        <f t="shared" si="3"/>
        <v>1885000</v>
      </c>
    </row>
    <row r="247" spans="1:15" ht="30" customHeight="1" x14ac:dyDescent="0.25">
      <c r="A247" s="4">
        <v>5177352</v>
      </c>
      <c r="B247" s="16" t="s">
        <v>321</v>
      </c>
      <c r="C247" s="4">
        <v>70872686</v>
      </c>
      <c r="D247" s="3" t="s">
        <v>68</v>
      </c>
      <c r="E247" s="3" t="s">
        <v>321</v>
      </c>
      <c r="F247" s="12" t="s">
        <v>17</v>
      </c>
      <c r="G247" s="15">
        <v>1.31</v>
      </c>
      <c r="H247" s="14">
        <f>VLOOKUP(A:A,[1]List1!$A:$S,8,FALSE)</f>
        <v>506616</v>
      </c>
      <c r="I247" s="14">
        <f>VLOOKUP(A:A,[1]List1!$A:$S,11,FALSE)</f>
        <v>621777.42511627916</v>
      </c>
      <c r="J247" s="14">
        <v>440000</v>
      </c>
      <c r="K247" s="5">
        <v>144000</v>
      </c>
      <c r="L247" s="26" t="s">
        <v>562</v>
      </c>
      <c r="M247" s="6"/>
      <c r="N247" s="26">
        <f>VLOOKUP(A:A,[2]List1!$A:$S,16,FALSE)</f>
        <v>0</v>
      </c>
      <c r="O247" s="26">
        <f t="shared" si="3"/>
        <v>144000</v>
      </c>
    </row>
    <row r="248" spans="1:15" ht="30" customHeight="1" x14ac:dyDescent="0.25">
      <c r="A248" s="4">
        <v>5307483</v>
      </c>
      <c r="B248" s="16" t="s">
        <v>321</v>
      </c>
      <c r="C248" s="4">
        <v>70872686</v>
      </c>
      <c r="D248" s="3" t="s">
        <v>25</v>
      </c>
      <c r="E248" s="3" t="s">
        <v>321</v>
      </c>
      <c r="F248" s="12" t="s">
        <v>11</v>
      </c>
      <c r="G248" s="15">
        <v>90</v>
      </c>
      <c r="H248" s="14">
        <f>VLOOKUP(A:A,[1]List1!$A:$S,8,FALSE)</f>
        <v>544589.4</v>
      </c>
      <c r="I248" s="14">
        <f>VLOOKUP(A:A,[1]List1!$A:$S,11,FALSE)</f>
        <v>32237046</v>
      </c>
      <c r="J248" s="14">
        <v>7500000</v>
      </c>
      <c r="K248" s="5">
        <v>7195000</v>
      </c>
      <c r="L248" s="26" t="s">
        <v>562</v>
      </c>
      <c r="M248" s="6"/>
      <c r="N248" s="26">
        <f>VLOOKUP(A:A,[2]List1!$A:$S,16,FALSE)</f>
        <v>0</v>
      </c>
      <c r="O248" s="26">
        <f t="shared" si="3"/>
        <v>7195000</v>
      </c>
    </row>
    <row r="249" spans="1:15" ht="30" customHeight="1" x14ac:dyDescent="0.25">
      <c r="A249" s="4">
        <v>6556217</v>
      </c>
      <c r="B249" s="16" t="s">
        <v>321</v>
      </c>
      <c r="C249" s="4">
        <v>70872686</v>
      </c>
      <c r="D249" s="3" t="s">
        <v>66</v>
      </c>
      <c r="E249" s="3" t="s">
        <v>321</v>
      </c>
      <c r="F249" s="12" t="s">
        <v>11</v>
      </c>
      <c r="G249" s="15">
        <v>20</v>
      </c>
      <c r="H249" s="14">
        <f>VLOOKUP(A:A,[1]List1!$A:$S,8,FALSE)</f>
        <v>342000</v>
      </c>
      <c r="I249" s="14">
        <f>VLOOKUP(A:A,[1]List1!$A:$S,11,FALSE)</f>
        <v>5880000</v>
      </c>
      <c r="J249" s="14">
        <v>2100000</v>
      </c>
      <c r="K249" s="5">
        <v>2100000</v>
      </c>
      <c r="L249" s="26" t="s">
        <v>562</v>
      </c>
      <c r="M249" s="6"/>
      <c r="N249" s="26">
        <f>VLOOKUP(A:A,[2]List1!$A:$S,16,FALSE)</f>
        <v>0</v>
      </c>
      <c r="O249" s="26">
        <f t="shared" si="3"/>
        <v>2100000</v>
      </c>
    </row>
    <row r="250" spans="1:15" ht="30" customHeight="1" x14ac:dyDescent="0.25">
      <c r="A250" s="4">
        <v>9980976</v>
      </c>
      <c r="B250" s="16" t="s">
        <v>321</v>
      </c>
      <c r="C250" s="4">
        <v>70872686</v>
      </c>
      <c r="D250" s="3" t="s">
        <v>80</v>
      </c>
      <c r="E250" s="3" t="s">
        <v>322</v>
      </c>
      <c r="F250" s="12" t="s">
        <v>17</v>
      </c>
      <c r="G250" s="15">
        <v>5.8</v>
      </c>
      <c r="H250" s="14">
        <f>VLOOKUP(A:A,[1]List1!$A:$S,8,FALSE)</f>
        <v>491112</v>
      </c>
      <c r="I250" s="14">
        <f>VLOOKUP(A:A,[1]List1!$A:$S,11,FALSE)</f>
        <v>2848449.6</v>
      </c>
      <c r="J250" s="14">
        <v>1000000</v>
      </c>
      <c r="K250" s="5">
        <v>580000</v>
      </c>
      <c r="L250" s="26" t="s">
        <v>562</v>
      </c>
      <c r="M250" s="6"/>
      <c r="N250" s="26">
        <f>VLOOKUP(A:A,[2]List1!$A:$S,16,FALSE)</f>
        <v>0</v>
      </c>
      <c r="O250" s="26">
        <f t="shared" si="3"/>
        <v>580000</v>
      </c>
    </row>
    <row r="251" spans="1:15" ht="30" customHeight="1" x14ac:dyDescent="0.25">
      <c r="A251" s="4">
        <v>1356928</v>
      </c>
      <c r="B251" s="16" t="s">
        <v>323</v>
      </c>
      <c r="C251" s="4">
        <v>45789924</v>
      </c>
      <c r="D251" s="3" t="s">
        <v>246</v>
      </c>
      <c r="E251" s="3" t="s">
        <v>324</v>
      </c>
      <c r="F251" s="12" t="s">
        <v>11</v>
      </c>
      <c r="G251" s="15">
        <v>20</v>
      </c>
      <c r="H251" s="14">
        <f>VLOOKUP(A:A,[1]List1!$A:$S,8,FALSE)</f>
        <v>358758</v>
      </c>
      <c r="I251" s="14">
        <f>VLOOKUP(A:A,[1]List1!$A:$S,11,FALSE)</f>
        <v>4775160</v>
      </c>
      <c r="J251" s="14">
        <v>1654799</v>
      </c>
      <c r="K251" s="5">
        <v>1654000</v>
      </c>
      <c r="L251" s="26"/>
      <c r="M251" s="6"/>
      <c r="N251" s="26">
        <f>VLOOKUP(A:A,[2]List1!$A:$S,16,FALSE)</f>
        <v>0</v>
      </c>
      <c r="O251" s="26">
        <f t="shared" si="3"/>
        <v>1654000</v>
      </c>
    </row>
    <row r="252" spans="1:15" ht="47.25" customHeight="1" x14ac:dyDescent="0.25">
      <c r="A252" s="4">
        <v>1986693</v>
      </c>
      <c r="B252" s="16" t="s">
        <v>325</v>
      </c>
      <c r="C252" s="4">
        <v>67363300</v>
      </c>
      <c r="D252" s="3" t="s">
        <v>91</v>
      </c>
      <c r="E252" s="3" t="s">
        <v>326</v>
      </c>
      <c r="F252" s="12" t="s">
        <v>17</v>
      </c>
      <c r="G252" s="15">
        <v>3</v>
      </c>
      <c r="H252" s="14">
        <f>VLOOKUP(A:A,[1]List1!$A:$S,8,FALSE)</f>
        <v>528504</v>
      </c>
      <c r="I252" s="14">
        <f>VLOOKUP(A:A,[1]List1!$A:$S,11,FALSE)</f>
        <v>1585512</v>
      </c>
      <c r="J252" s="14">
        <v>910000</v>
      </c>
      <c r="K252" s="5">
        <v>813000</v>
      </c>
      <c r="L252" s="26"/>
      <c r="M252" s="6"/>
      <c r="N252" s="26">
        <f>VLOOKUP(A:A,[2]List1!$A:$S,16,FALSE)</f>
        <v>97000</v>
      </c>
      <c r="O252" s="26">
        <f t="shared" si="3"/>
        <v>910000</v>
      </c>
    </row>
    <row r="253" spans="1:15" ht="64.5" customHeight="1" x14ac:dyDescent="0.25">
      <c r="A253" s="4">
        <v>4163039</v>
      </c>
      <c r="B253" s="16" t="s">
        <v>325</v>
      </c>
      <c r="C253" s="4">
        <v>67363300</v>
      </c>
      <c r="D253" s="3" t="s">
        <v>91</v>
      </c>
      <c r="E253" s="3" t="s">
        <v>327</v>
      </c>
      <c r="F253" s="12" t="s">
        <v>17</v>
      </c>
      <c r="G253" s="15">
        <v>3</v>
      </c>
      <c r="H253" s="14">
        <f>VLOOKUP(A:A,[1]List1!$A:$S,8,FALSE)</f>
        <v>528504</v>
      </c>
      <c r="I253" s="14">
        <f>VLOOKUP(A:A,[1]List1!$A:$S,11,FALSE)</f>
        <v>1585512</v>
      </c>
      <c r="J253" s="14">
        <v>984000</v>
      </c>
      <c r="K253" s="5">
        <v>813000</v>
      </c>
      <c r="L253" s="26"/>
      <c r="M253" s="6"/>
      <c r="N253" s="26">
        <f>VLOOKUP(A:A,[2]List1!$A:$S,16,FALSE)</f>
        <v>171000</v>
      </c>
      <c r="O253" s="26">
        <f t="shared" si="3"/>
        <v>984000</v>
      </c>
    </row>
    <row r="254" spans="1:15" ht="95.25" customHeight="1" x14ac:dyDescent="0.25">
      <c r="A254" s="4">
        <v>9547898</v>
      </c>
      <c r="B254" s="16" t="s">
        <v>325</v>
      </c>
      <c r="C254" s="4">
        <v>67363300</v>
      </c>
      <c r="D254" s="3" t="s">
        <v>43</v>
      </c>
      <c r="E254" s="3" t="s">
        <v>328</v>
      </c>
      <c r="F254" s="12" t="s">
        <v>17</v>
      </c>
      <c r="G254" s="15">
        <v>3.3</v>
      </c>
      <c r="H254" s="14">
        <f>VLOOKUP(A:A,[1]List1!$A:$S,8,FALSE)</f>
        <v>519612</v>
      </c>
      <c r="I254" s="14">
        <f>VLOOKUP(A:A,[1]List1!$A:$S,11,FALSE)</f>
        <v>1714719.5999999999</v>
      </c>
      <c r="J254" s="14">
        <v>909000</v>
      </c>
      <c r="K254" s="5">
        <v>879000</v>
      </c>
      <c r="L254" s="26"/>
      <c r="M254" s="6"/>
      <c r="N254" s="26">
        <f>VLOOKUP(A:A,[2]List1!$A:$S,16,FALSE)</f>
        <v>30000</v>
      </c>
      <c r="O254" s="26">
        <f t="shared" si="3"/>
        <v>909000</v>
      </c>
    </row>
    <row r="255" spans="1:15" ht="30" customHeight="1" x14ac:dyDescent="0.25">
      <c r="A255" s="4">
        <v>1758052</v>
      </c>
      <c r="B255" s="16" t="s">
        <v>329</v>
      </c>
      <c r="C255" s="4">
        <v>70873160</v>
      </c>
      <c r="D255" s="3" t="s">
        <v>109</v>
      </c>
      <c r="E255" s="3" t="s">
        <v>330</v>
      </c>
      <c r="F255" s="12" t="s">
        <v>11</v>
      </c>
      <c r="G255" s="15">
        <v>94</v>
      </c>
      <c r="H255" s="14">
        <f>VLOOKUP(A:A,[1]List1!$A:$S,8,FALSE)</f>
        <v>547302.6</v>
      </c>
      <c r="I255" s="14">
        <f>VLOOKUP(A:A,[1]List1!$A:$S,11,FALSE)</f>
        <v>43550444.399999999</v>
      </c>
      <c r="J255" s="14">
        <v>20610000</v>
      </c>
      <c r="K255" s="5">
        <v>11569000</v>
      </c>
      <c r="L255" s="26" t="s">
        <v>562</v>
      </c>
      <c r="M255" s="6"/>
      <c r="N255" s="26">
        <f>VLOOKUP(A:A,[2]List1!$A:$S,16,FALSE)</f>
        <v>0</v>
      </c>
      <c r="O255" s="26">
        <f t="shared" si="3"/>
        <v>11569000</v>
      </c>
    </row>
    <row r="256" spans="1:15" ht="30" customHeight="1" x14ac:dyDescent="0.25">
      <c r="A256" s="4">
        <v>7519167</v>
      </c>
      <c r="B256" s="16" t="s">
        <v>329</v>
      </c>
      <c r="C256" s="4">
        <v>70873160</v>
      </c>
      <c r="D256" s="3" t="s">
        <v>21</v>
      </c>
      <c r="E256" s="3" t="s">
        <v>331</v>
      </c>
      <c r="F256" s="12" t="s">
        <v>17</v>
      </c>
      <c r="G256" s="15">
        <v>45</v>
      </c>
      <c r="H256" s="14">
        <f>VLOOKUP(A:A,[1]List1!$A:$S,8,FALSE)</f>
        <v>526554.6</v>
      </c>
      <c r="I256" s="14">
        <f>VLOOKUP(A:A,[1]List1!$A:$S,11,FALSE)</f>
        <v>21791732.51020408</v>
      </c>
      <c r="J256" s="14">
        <v>6000000</v>
      </c>
      <c r="K256" s="5">
        <v>6000000</v>
      </c>
      <c r="L256" s="26" t="s">
        <v>562</v>
      </c>
      <c r="M256" s="6"/>
      <c r="N256" s="26">
        <f>VLOOKUP(A:A,[2]List1!$A:$S,16,FALSE)</f>
        <v>0</v>
      </c>
      <c r="O256" s="26">
        <f t="shared" si="3"/>
        <v>6000000</v>
      </c>
    </row>
    <row r="257" spans="1:15" ht="30" customHeight="1" x14ac:dyDescent="0.25">
      <c r="A257" s="4">
        <v>4280079</v>
      </c>
      <c r="B257" s="16" t="s">
        <v>332</v>
      </c>
      <c r="C257" s="4">
        <v>28461835</v>
      </c>
      <c r="D257" s="3" t="s">
        <v>49</v>
      </c>
      <c r="E257" s="3" t="s">
        <v>333</v>
      </c>
      <c r="F257" s="12" t="s">
        <v>11</v>
      </c>
      <c r="G257" s="15">
        <v>50</v>
      </c>
      <c r="H257" s="14">
        <f>VLOOKUP(A:A,[1]List1!$A:$S,8,FALSE)</f>
        <v>421002</v>
      </c>
      <c r="I257" s="14">
        <f>VLOOKUP(A:A,[1]List1!$A:$S,11,FALSE)</f>
        <v>12350100</v>
      </c>
      <c r="J257" s="14">
        <v>2700000</v>
      </c>
      <c r="K257" s="5">
        <v>2700000</v>
      </c>
      <c r="L257" s="26"/>
      <c r="M257" s="6"/>
      <c r="N257" s="26">
        <f>VLOOKUP(A:A,[2]List1!$A:$S,16,FALSE)</f>
        <v>0</v>
      </c>
      <c r="O257" s="26">
        <f t="shared" si="3"/>
        <v>2700000</v>
      </c>
    </row>
    <row r="258" spans="1:15" ht="30" customHeight="1" x14ac:dyDescent="0.25">
      <c r="A258" s="4">
        <v>5145962</v>
      </c>
      <c r="B258" s="16" t="s">
        <v>332</v>
      </c>
      <c r="C258" s="4">
        <v>28461835</v>
      </c>
      <c r="D258" s="3" t="s">
        <v>34</v>
      </c>
      <c r="E258" s="3" t="s">
        <v>34</v>
      </c>
      <c r="F258" s="12" t="s">
        <v>17</v>
      </c>
      <c r="G258" s="15">
        <v>41.5</v>
      </c>
      <c r="H258" s="14">
        <f>VLOOKUP(A:A,[1]List1!$A:$S,8,FALSE)</f>
        <v>475608</v>
      </c>
      <c r="I258" s="14">
        <f>VLOOKUP(A:A,[1]List1!$A:$S,11,FALSE)</f>
        <v>17953243.370308034</v>
      </c>
      <c r="J258" s="14">
        <v>4500000</v>
      </c>
      <c r="K258" s="5">
        <v>4500000</v>
      </c>
      <c r="L258" s="26"/>
      <c r="M258" s="6"/>
      <c r="N258" s="26">
        <f>VLOOKUP(A:A,[2]List1!$A:$S,16,FALSE)</f>
        <v>0</v>
      </c>
      <c r="O258" s="26">
        <f t="shared" si="3"/>
        <v>4500000</v>
      </c>
    </row>
    <row r="259" spans="1:15" ht="30" customHeight="1" x14ac:dyDescent="0.25">
      <c r="A259" s="4">
        <v>6944607</v>
      </c>
      <c r="B259" s="16" t="s">
        <v>332</v>
      </c>
      <c r="C259" s="4">
        <v>28461835</v>
      </c>
      <c r="D259" s="3" t="s">
        <v>95</v>
      </c>
      <c r="E259" s="3" t="s">
        <v>334</v>
      </c>
      <c r="F259" s="12" t="s">
        <v>11</v>
      </c>
      <c r="G259" s="15">
        <v>39</v>
      </c>
      <c r="H259" s="14">
        <f>VLOOKUP(A:A,[1]List1!$A:$S,8,FALSE)</f>
        <v>421002</v>
      </c>
      <c r="I259" s="14">
        <f>VLOOKUP(A:A,[1]List1!$A:$S,11,FALSE)</f>
        <v>11739078</v>
      </c>
      <c r="J259" s="14">
        <v>2280000</v>
      </c>
      <c r="K259" s="5">
        <v>2280000</v>
      </c>
      <c r="L259" s="26"/>
      <c r="M259" s="6"/>
      <c r="N259" s="26">
        <f>VLOOKUP(A:A,[2]List1!$A:$S,16,FALSE)</f>
        <v>0</v>
      </c>
      <c r="O259" s="26">
        <f t="shared" si="3"/>
        <v>2280000</v>
      </c>
    </row>
    <row r="260" spans="1:15" ht="30" customHeight="1" x14ac:dyDescent="0.25">
      <c r="A260" s="4">
        <v>2827230</v>
      </c>
      <c r="B260" s="16" t="s">
        <v>335</v>
      </c>
      <c r="C260" s="4">
        <v>27000222</v>
      </c>
      <c r="D260" s="3" t="s">
        <v>45</v>
      </c>
      <c r="E260" s="3" t="s">
        <v>336</v>
      </c>
      <c r="F260" s="12" t="s">
        <v>17</v>
      </c>
      <c r="G260" s="15">
        <v>0</v>
      </c>
      <c r="H260" s="14">
        <f>VLOOKUP(A:A,[1]List1!$A:$S,8,FALSE)</f>
        <v>494988</v>
      </c>
      <c r="I260" s="14">
        <f>VLOOKUP(A:A,[1]List1!$A:$S,11,FALSE)</f>
        <v>0</v>
      </c>
      <c r="J260" s="14">
        <v>1724154</v>
      </c>
      <c r="K260" s="5">
        <v>0</v>
      </c>
      <c r="L260" s="26"/>
      <c r="M260" s="27" t="s">
        <v>563</v>
      </c>
      <c r="N260" s="26">
        <f>VLOOKUP(A:A,[2]List1!$A:$S,16,FALSE)</f>
        <v>0</v>
      </c>
      <c r="O260" s="26">
        <f t="shared" ref="O260:O323" si="4">N260+K260</f>
        <v>0</v>
      </c>
    </row>
    <row r="261" spans="1:15" ht="30" customHeight="1" x14ac:dyDescent="0.25">
      <c r="A261" s="4">
        <v>5748930</v>
      </c>
      <c r="B261" s="16" t="s">
        <v>335</v>
      </c>
      <c r="C261" s="4">
        <v>27000222</v>
      </c>
      <c r="D261" s="3" t="s">
        <v>18</v>
      </c>
      <c r="E261" s="3" t="s">
        <v>337</v>
      </c>
      <c r="F261" s="12" t="s">
        <v>11</v>
      </c>
      <c r="G261" s="15">
        <v>26</v>
      </c>
      <c r="H261" s="14">
        <f>VLOOKUP(A:A,[1]List1!$A:$S,8,FALSE)</f>
        <v>107616</v>
      </c>
      <c r="I261" s="14">
        <f>VLOOKUP(A:A,[1]List1!$A:$S,11,FALSE)</f>
        <v>2798016</v>
      </c>
      <c r="J261" s="14">
        <v>2748581</v>
      </c>
      <c r="K261" s="5">
        <v>0</v>
      </c>
      <c r="L261" s="26"/>
      <c r="M261" s="27" t="s">
        <v>563</v>
      </c>
      <c r="N261" s="26">
        <f>VLOOKUP(A:A,[2]List1!$A:$S,16,FALSE)</f>
        <v>0</v>
      </c>
      <c r="O261" s="26">
        <f t="shared" si="4"/>
        <v>0</v>
      </c>
    </row>
    <row r="262" spans="1:15" ht="30" customHeight="1" x14ac:dyDescent="0.25">
      <c r="A262" s="4">
        <v>3565313</v>
      </c>
      <c r="B262" s="16" t="s">
        <v>338</v>
      </c>
      <c r="C262" s="4">
        <v>62933477</v>
      </c>
      <c r="D262" s="3" t="s">
        <v>5</v>
      </c>
      <c r="E262" s="3" t="s">
        <v>5</v>
      </c>
      <c r="F262" s="12" t="s">
        <v>7</v>
      </c>
      <c r="G262" s="15">
        <v>8760</v>
      </c>
      <c r="H262" s="14">
        <f>VLOOKUP(A:A,[1]List1!$A:$S,8,FALSE)</f>
        <v>399</v>
      </c>
      <c r="I262" s="14">
        <f>VLOOKUP(A:A,[1]List1!$A:$S,11,FALSE)</f>
        <v>2706840</v>
      </c>
      <c r="J262" s="14">
        <v>500000</v>
      </c>
      <c r="K262" s="5">
        <v>500000</v>
      </c>
      <c r="L262" s="26"/>
      <c r="M262" s="6"/>
      <c r="N262" s="26">
        <f>VLOOKUP(A:A,[2]List1!$A:$S,16,FALSE)</f>
        <v>0</v>
      </c>
      <c r="O262" s="26">
        <f t="shared" si="4"/>
        <v>500000</v>
      </c>
    </row>
    <row r="263" spans="1:15" ht="30" customHeight="1" x14ac:dyDescent="0.25">
      <c r="A263" s="4">
        <v>8323464</v>
      </c>
      <c r="B263" s="16" t="s">
        <v>339</v>
      </c>
      <c r="C263" s="4">
        <v>45245606</v>
      </c>
      <c r="D263" s="3" t="s">
        <v>5</v>
      </c>
      <c r="E263" s="3" t="s">
        <v>340</v>
      </c>
      <c r="F263" s="12" t="s">
        <v>7</v>
      </c>
      <c r="G263" s="15">
        <v>6000</v>
      </c>
      <c r="H263" s="14">
        <f>VLOOKUP(A:A,[1]List1!$A:$S,8,FALSE)</f>
        <v>399</v>
      </c>
      <c r="I263" s="14">
        <f>VLOOKUP(A:A,[1]List1!$A:$S,11,FALSE)</f>
        <v>1854000</v>
      </c>
      <c r="J263" s="14">
        <v>1100000</v>
      </c>
      <c r="K263" s="5">
        <v>1014000</v>
      </c>
      <c r="L263" s="26"/>
      <c r="M263" s="6"/>
      <c r="N263" s="26">
        <f>VLOOKUP(A:A,[2]List1!$A:$S,16,FALSE)</f>
        <v>86000</v>
      </c>
      <c r="O263" s="26">
        <f t="shared" si="4"/>
        <v>1100000</v>
      </c>
    </row>
    <row r="264" spans="1:15" ht="30" customHeight="1" x14ac:dyDescent="0.25">
      <c r="A264" s="4">
        <v>3336111</v>
      </c>
      <c r="B264" s="16" t="s">
        <v>341</v>
      </c>
      <c r="C264" s="4">
        <v>49367404</v>
      </c>
      <c r="D264" s="3" t="s">
        <v>140</v>
      </c>
      <c r="E264" s="3" t="s">
        <v>342</v>
      </c>
      <c r="F264" s="12" t="s">
        <v>17</v>
      </c>
      <c r="G264" s="15">
        <v>0.9</v>
      </c>
      <c r="H264" s="14">
        <f>VLOOKUP(A:A,[1]List1!$A:$S,8,FALSE)</f>
        <v>520068</v>
      </c>
      <c r="I264" s="14">
        <f>VLOOKUP(A:A,[1]List1!$A:$S,11,FALSE)</f>
        <v>468061.2</v>
      </c>
      <c r="J264" s="14">
        <v>326000</v>
      </c>
      <c r="K264" s="5">
        <v>266000</v>
      </c>
      <c r="L264" s="26"/>
      <c r="M264" s="6"/>
      <c r="N264" s="26">
        <f>VLOOKUP(A:A,[2]List1!$A:$S,16,FALSE)</f>
        <v>60000</v>
      </c>
      <c r="O264" s="26">
        <f t="shared" si="4"/>
        <v>326000</v>
      </c>
    </row>
    <row r="265" spans="1:15" ht="30" customHeight="1" x14ac:dyDescent="0.25">
      <c r="A265" s="4">
        <v>4291112</v>
      </c>
      <c r="B265" s="16" t="s">
        <v>341</v>
      </c>
      <c r="C265" s="4">
        <v>49367404</v>
      </c>
      <c r="D265" s="3" t="s">
        <v>18</v>
      </c>
      <c r="E265" s="3" t="s">
        <v>343</v>
      </c>
      <c r="F265" s="12" t="s">
        <v>11</v>
      </c>
      <c r="G265" s="15">
        <v>22</v>
      </c>
      <c r="H265" s="14">
        <f>VLOOKUP(A:A,[1]List1!$A:$S,8,FALSE)</f>
        <v>149454</v>
      </c>
      <c r="I265" s="14">
        <f>VLOOKUP(A:A,[1]List1!$A:$S,11,FALSE)</f>
        <v>3287988</v>
      </c>
      <c r="J265" s="14">
        <v>1600000</v>
      </c>
      <c r="K265" s="5">
        <v>0</v>
      </c>
      <c r="L265" s="26"/>
      <c r="M265" s="27" t="s">
        <v>563</v>
      </c>
      <c r="N265" s="26">
        <f>VLOOKUP(A:A,[2]List1!$A:$S,16,FALSE)</f>
        <v>0</v>
      </c>
      <c r="O265" s="26">
        <f t="shared" si="4"/>
        <v>0</v>
      </c>
    </row>
    <row r="266" spans="1:15" ht="30" customHeight="1" x14ac:dyDescent="0.25">
      <c r="A266" s="4">
        <v>5212112</v>
      </c>
      <c r="B266" s="16" t="s">
        <v>341</v>
      </c>
      <c r="C266" s="4">
        <v>49367404</v>
      </c>
      <c r="D266" s="3" t="s">
        <v>13</v>
      </c>
      <c r="E266" s="3" t="s">
        <v>344</v>
      </c>
      <c r="F266" s="12" t="s">
        <v>11</v>
      </c>
      <c r="G266" s="15">
        <v>6</v>
      </c>
      <c r="H266" s="14">
        <f>VLOOKUP(A:A,[1]List1!$A:$S,8,FALSE)</f>
        <v>289446</v>
      </c>
      <c r="I266" s="14">
        <f>VLOOKUP(A:A,[1]List1!$A:$S,11,FALSE)</f>
        <v>1736676</v>
      </c>
      <c r="J266" s="14">
        <v>569000</v>
      </c>
      <c r="K266" s="5">
        <v>569000</v>
      </c>
      <c r="L266" s="26"/>
      <c r="M266" s="6"/>
      <c r="N266" s="26">
        <f>VLOOKUP(A:A,[2]List1!$A:$S,16,FALSE)</f>
        <v>0</v>
      </c>
      <c r="O266" s="26">
        <f t="shared" si="4"/>
        <v>569000</v>
      </c>
    </row>
    <row r="267" spans="1:15" ht="30" customHeight="1" x14ac:dyDescent="0.25">
      <c r="A267" s="4">
        <v>4086998</v>
      </c>
      <c r="B267" s="16" t="s">
        <v>345</v>
      </c>
      <c r="C267" s="4">
        <v>60447800</v>
      </c>
      <c r="D267" s="3" t="s">
        <v>140</v>
      </c>
      <c r="E267" s="3" t="s">
        <v>346</v>
      </c>
      <c r="F267" s="12" t="s">
        <v>17</v>
      </c>
      <c r="G267" s="15">
        <v>1</v>
      </c>
      <c r="H267" s="14">
        <f>VLOOKUP(A:A,[1]List1!$A:$S,8,FALSE)</f>
        <v>520068</v>
      </c>
      <c r="I267" s="14">
        <f>VLOOKUP(A:A,[1]List1!$A:$S,11,FALSE)</f>
        <v>520068</v>
      </c>
      <c r="J267" s="14">
        <v>203900</v>
      </c>
      <c r="K267" s="5">
        <v>203000</v>
      </c>
      <c r="L267" s="26"/>
      <c r="M267" s="6"/>
      <c r="N267" s="26">
        <f>VLOOKUP(A:A,[2]List1!$A:$S,16,FALSE)</f>
        <v>0</v>
      </c>
      <c r="O267" s="26">
        <f t="shared" si="4"/>
        <v>203000</v>
      </c>
    </row>
    <row r="268" spans="1:15" ht="30" customHeight="1" x14ac:dyDescent="0.25">
      <c r="A268" s="4">
        <v>7589278</v>
      </c>
      <c r="B268" s="16" t="s">
        <v>347</v>
      </c>
      <c r="C268" s="4">
        <v>45243956</v>
      </c>
      <c r="D268" s="3" t="s">
        <v>246</v>
      </c>
      <c r="E268" s="3" t="s">
        <v>347</v>
      </c>
      <c r="F268" s="12" t="s">
        <v>11</v>
      </c>
      <c r="G268" s="15">
        <v>6</v>
      </c>
      <c r="H268" s="14">
        <f>VLOOKUP(A:A,[1]List1!$A:$S,8,FALSE)</f>
        <v>394633.8</v>
      </c>
      <c r="I268" s="14">
        <f>VLOOKUP(A:A,[1]List1!$A:$S,11,FALSE)</f>
        <v>1647802.7999999998</v>
      </c>
      <c r="J268" s="14">
        <v>897370</v>
      </c>
      <c r="K268" s="5">
        <v>79000</v>
      </c>
      <c r="L268" s="28" t="s">
        <v>577</v>
      </c>
      <c r="M268" s="6"/>
      <c r="N268" s="26">
        <f>VLOOKUP(A:A,[2]List1!$A:$S,16,FALSE)</f>
        <v>320000</v>
      </c>
      <c r="O268" s="26">
        <f t="shared" si="4"/>
        <v>399000</v>
      </c>
    </row>
    <row r="269" spans="1:15" ht="30" customHeight="1" x14ac:dyDescent="0.25">
      <c r="A269" s="4">
        <v>4232995</v>
      </c>
      <c r="B269" s="16" t="s">
        <v>348</v>
      </c>
      <c r="C269" s="4">
        <v>24805807</v>
      </c>
      <c r="D269" s="3" t="s">
        <v>34</v>
      </c>
      <c r="E269" s="3" t="s">
        <v>349</v>
      </c>
      <c r="F269" s="12" t="s">
        <v>17</v>
      </c>
      <c r="G269" s="15">
        <v>2.7</v>
      </c>
      <c r="H269" s="14">
        <f>VLOOKUP(A:A,[1]List1!$A:$S,8,FALSE)</f>
        <v>475608</v>
      </c>
      <c r="I269" s="14">
        <f>VLOOKUP(A:A,[1]List1!$A:$S,11,FALSE)</f>
        <v>1485506.4</v>
      </c>
      <c r="J269" s="14">
        <v>500000</v>
      </c>
      <c r="K269" s="5">
        <v>500000</v>
      </c>
      <c r="L269" s="26"/>
      <c r="M269" s="6"/>
      <c r="N269" s="26">
        <f>VLOOKUP(A:A,[2]List1!$A:$S,16,FALSE)</f>
        <v>0</v>
      </c>
      <c r="O269" s="26">
        <f t="shared" si="4"/>
        <v>500000</v>
      </c>
    </row>
    <row r="270" spans="1:15" ht="30" customHeight="1" x14ac:dyDescent="0.25">
      <c r="A270" s="4">
        <v>4547688</v>
      </c>
      <c r="B270" s="16" t="s">
        <v>348</v>
      </c>
      <c r="C270" s="4">
        <v>24805807</v>
      </c>
      <c r="D270" s="3" t="s">
        <v>246</v>
      </c>
      <c r="E270" s="3" t="s">
        <v>350</v>
      </c>
      <c r="F270" s="12" t="s">
        <v>11</v>
      </c>
      <c r="G270" s="15">
        <v>3</v>
      </c>
      <c r="H270" s="14">
        <f>VLOOKUP(A:A,[1]List1!$A:$S,8,FALSE)</f>
        <v>394633.8</v>
      </c>
      <c r="I270" s="14">
        <f>VLOOKUP(A:A,[1]List1!$A:$S,11,FALSE)</f>
        <v>823901.39999999991</v>
      </c>
      <c r="J270" s="14">
        <v>500000</v>
      </c>
      <c r="K270" s="5">
        <v>441000</v>
      </c>
      <c r="L270" s="26"/>
      <c r="M270" s="6"/>
      <c r="N270" s="26">
        <f>VLOOKUP(A:A,[2]List1!$A:$S,16,FALSE)</f>
        <v>59000</v>
      </c>
      <c r="O270" s="26">
        <f t="shared" si="4"/>
        <v>500000</v>
      </c>
    </row>
    <row r="271" spans="1:15" ht="30" customHeight="1" x14ac:dyDescent="0.25">
      <c r="A271" s="4">
        <v>2436078</v>
      </c>
      <c r="B271" s="16" t="s">
        <v>351</v>
      </c>
      <c r="C271" s="4">
        <v>25617401</v>
      </c>
      <c r="D271" s="3" t="s">
        <v>74</v>
      </c>
      <c r="E271" s="3" t="s">
        <v>352</v>
      </c>
      <c r="F271" s="12" t="s">
        <v>17</v>
      </c>
      <c r="G271" s="15">
        <v>3.1</v>
      </c>
      <c r="H271" s="14">
        <f>VLOOKUP(A:A,[1]List1!$A:$S,8,FALSE)</f>
        <v>530784</v>
      </c>
      <c r="I271" s="14">
        <f>VLOOKUP(A:A,[1]List1!$A:$S,11,FALSE)</f>
        <v>1645430.4000000001</v>
      </c>
      <c r="J271" s="14">
        <v>2526748</v>
      </c>
      <c r="K271" s="5">
        <v>797000</v>
      </c>
      <c r="L271" s="26"/>
      <c r="M271" s="6"/>
      <c r="N271" s="26">
        <f>VLOOKUP(A:A,[2]List1!$A:$S,16,FALSE)</f>
        <v>414000</v>
      </c>
      <c r="O271" s="26">
        <f t="shared" si="4"/>
        <v>1211000</v>
      </c>
    </row>
    <row r="272" spans="1:15" ht="30" customHeight="1" x14ac:dyDescent="0.25">
      <c r="A272" s="4">
        <v>2014388</v>
      </c>
      <c r="B272" s="16" t="s">
        <v>353</v>
      </c>
      <c r="C272" s="4">
        <v>26708451</v>
      </c>
      <c r="D272" s="3" t="s">
        <v>5</v>
      </c>
      <c r="E272" s="3" t="s">
        <v>340</v>
      </c>
      <c r="F272" s="12" t="s">
        <v>7</v>
      </c>
      <c r="G272" s="15">
        <v>33000</v>
      </c>
      <c r="H272" s="14">
        <f>VLOOKUP(A:A,[1]List1!$A:$S,8,FALSE)</f>
        <v>399</v>
      </c>
      <c r="I272" s="14">
        <f>VLOOKUP(A:A,[1]List1!$A:$S,11,FALSE)</f>
        <v>10197000</v>
      </c>
      <c r="J272" s="14">
        <v>6255000</v>
      </c>
      <c r="K272" s="5">
        <v>5577000</v>
      </c>
      <c r="L272" s="26"/>
      <c r="M272" s="6"/>
      <c r="N272" s="26">
        <f>VLOOKUP(A:A,[2]List1!$A:$S,16,FALSE)</f>
        <v>678000</v>
      </c>
      <c r="O272" s="26">
        <f t="shared" si="4"/>
        <v>6255000</v>
      </c>
    </row>
    <row r="273" spans="1:15" ht="30" customHeight="1" x14ac:dyDescent="0.25">
      <c r="A273" s="4">
        <v>3261046</v>
      </c>
      <c r="B273" s="16" t="s">
        <v>353</v>
      </c>
      <c r="C273" s="4">
        <v>26708451</v>
      </c>
      <c r="D273" s="3" t="s">
        <v>43</v>
      </c>
      <c r="E273" s="3" t="s">
        <v>354</v>
      </c>
      <c r="F273" s="12" t="s">
        <v>17</v>
      </c>
      <c r="G273" s="15">
        <v>4.4000000000000004</v>
      </c>
      <c r="H273" s="14">
        <f>VLOOKUP(A:A,[1]List1!$A:$S,8,FALSE)</f>
        <v>519612</v>
      </c>
      <c r="I273" s="14">
        <f>VLOOKUP(A:A,[1]List1!$A:$S,11,FALSE)</f>
        <v>2286292.8000000003</v>
      </c>
      <c r="J273" s="14">
        <v>1474140</v>
      </c>
      <c r="K273" s="5">
        <v>1303000</v>
      </c>
      <c r="L273" s="26"/>
      <c r="M273" s="6"/>
      <c r="N273" s="26">
        <f>VLOOKUP(A:A,[2]List1!$A:$S,16,FALSE)</f>
        <v>171000</v>
      </c>
      <c r="O273" s="26">
        <f t="shared" si="4"/>
        <v>1474000</v>
      </c>
    </row>
    <row r="274" spans="1:15" ht="30" customHeight="1" x14ac:dyDescent="0.25">
      <c r="A274" s="4">
        <v>8642772</v>
      </c>
      <c r="B274" s="16" t="s">
        <v>355</v>
      </c>
      <c r="C274" s="4">
        <v>240192</v>
      </c>
      <c r="D274" s="3" t="s">
        <v>34</v>
      </c>
      <c r="E274" s="3" t="s">
        <v>355</v>
      </c>
      <c r="F274" s="12" t="s">
        <v>17</v>
      </c>
      <c r="G274" s="15">
        <v>7.1</v>
      </c>
      <c r="H274" s="14">
        <f>VLOOKUP(A:A,[1]List1!$A:$S,8,FALSE)</f>
        <v>475608</v>
      </c>
      <c r="I274" s="14">
        <f>VLOOKUP(A:A,[1]List1!$A:$S,11,FALSE)</f>
        <v>3169925.0331174838</v>
      </c>
      <c r="J274" s="14">
        <v>1500000</v>
      </c>
      <c r="K274" s="5">
        <v>724000</v>
      </c>
      <c r="L274" s="28" t="s">
        <v>578</v>
      </c>
      <c r="M274" s="6"/>
      <c r="N274" s="26">
        <f>VLOOKUP(A:A,[2]List1!$A:$S,16,FALSE)</f>
        <v>659000</v>
      </c>
      <c r="O274" s="26">
        <f t="shared" si="4"/>
        <v>1383000</v>
      </c>
    </row>
    <row r="275" spans="1:15" ht="30" customHeight="1" x14ac:dyDescent="0.25">
      <c r="A275" s="4">
        <v>6929444</v>
      </c>
      <c r="B275" s="16" t="s">
        <v>356</v>
      </c>
      <c r="C275" s="4">
        <v>240915</v>
      </c>
      <c r="D275" s="3" t="s">
        <v>34</v>
      </c>
      <c r="E275" s="3" t="s">
        <v>34</v>
      </c>
      <c r="F275" s="12" t="s">
        <v>17</v>
      </c>
      <c r="G275" s="15">
        <v>3.5</v>
      </c>
      <c r="H275" s="14">
        <f>VLOOKUP(A:A,[1]List1!$A:$S,8,FALSE)</f>
        <v>475608</v>
      </c>
      <c r="I275" s="14">
        <f>VLOOKUP(A:A,[1]List1!$A:$S,11,FALSE)</f>
        <v>1586228</v>
      </c>
      <c r="J275" s="14">
        <v>650000</v>
      </c>
      <c r="K275" s="5">
        <v>296000</v>
      </c>
      <c r="L275" s="28" t="s">
        <v>579</v>
      </c>
      <c r="M275" s="6"/>
      <c r="N275" s="26">
        <f>VLOOKUP(A:A,[2]List1!$A:$S,16,FALSE)</f>
        <v>342000</v>
      </c>
      <c r="O275" s="26">
        <f t="shared" si="4"/>
        <v>638000</v>
      </c>
    </row>
    <row r="276" spans="1:15" ht="30" customHeight="1" x14ac:dyDescent="0.25">
      <c r="A276" s="4">
        <v>9967214</v>
      </c>
      <c r="B276" s="16" t="s">
        <v>357</v>
      </c>
      <c r="C276" s="4">
        <v>45245843</v>
      </c>
      <c r="D276" s="3" t="s">
        <v>246</v>
      </c>
      <c r="E276" s="3" t="s">
        <v>357</v>
      </c>
      <c r="F276" s="12" t="s">
        <v>11</v>
      </c>
      <c r="G276" s="15">
        <v>8</v>
      </c>
      <c r="H276" s="14">
        <f>VLOOKUP(A:A,[1]List1!$A:$S,8,FALSE)</f>
        <v>394633.8</v>
      </c>
      <c r="I276" s="14">
        <f>VLOOKUP(A:A,[1]List1!$A:$S,11,FALSE)</f>
        <v>2197070.4</v>
      </c>
      <c r="J276" s="14">
        <v>558443</v>
      </c>
      <c r="K276" s="5">
        <v>558000</v>
      </c>
      <c r="L276" s="26" t="s">
        <v>562</v>
      </c>
      <c r="M276" s="6"/>
      <c r="N276" s="26">
        <f>VLOOKUP(A:A,[2]List1!$A:$S,16,FALSE)</f>
        <v>0</v>
      </c>
      <c r="O276" s="26">
        <f t="shared" si="4"/>
        <v>558000</v>
      </c>
    </row>
    <row r="277" spans="1:15" ht="30" customHeight="1" x14ac:dyDescent="0.25">
      <c r="A277" s="4">
        <v>2795337</v>
      </c>
      <c r="B277" s="16" t="s">
        <v>358</v>
      </c>
      <c r="C277" s="4">
        <v>26982633</v>
      </c>
      <c r="D277" s="3" t="s">
        <v>15</v>
      </c>
      <c r="E277" s="3" t="s">
        <v>359</v>
      </c>
      <c r="F277" s="12" t="s">
        <v>17</v>
      </c>
      <c r="G277" s="15">
        <v>1.2</v>
      </c>
      <c r="H277" s="14">
        <f>VLOOKUP(A:A,[1]List1!$A:$S,8,FALSE)</f>
        <v>522690</v>
      </c>
      <c r="I277" s="14">
        <f>VLOOKUP(A:A,[1]List1!$A:$S,11,FALSE)</f>
        <v>627228</v>
      </c>
      <c r="J277" s="14">
        <v>729132</v>
      </c>
      <c r="K277" s="5">
        <v>357000</v>
      </c>
      <c r="L277" s="26"/>
      <c r="M277" s="6"/>
      <c r="N277" s="26">
        <f>VLOOKUP(A:A,[2]List1!$A:$S,16,FALSE)</f>
        <v>78000</v>
      </c>
      <c r="O277" s="26">
        <f t="shared" si="4"/>
        <v>435000</v>
      </c>
    </row>
    <row r="278" spans="1:15" ht="30" customHeight="1" x14ac:dyDescent="0.25">
      <c r="A278" s="4">
        <v>2077002</v>
      </c>
      <c r="B278" s="16" t="s">
        <v>360</v>
      </c>
      <c r="C278" s="4">
        <v>29139376</v>
      </c>
      <c r="D278" s="3" t="s">
        <v>21</v>
      </c>
      <c r="E278" s="3" t="s">
        <v>361</v>
      </c>
      <c r="F278" s="12" t="s">
        <v>17</v>
      </c>
      <c r="G278" s="15">
        <v>38.799999999999997</v>
      </c>
      <c r="H278" s="14">
        <f>VLOOKUP(A:A,[1]List1!$A:$S,8,FALSE)</f>
        <v>478686</v>
      </c>
      <c r="I278" s="14">
        <f>VLOOKUP(A:A,[1]List1!$A:$S,11,FALSE)</f>
        <v>16237545.645424908</v>
      </c>
      <c r="J278" s="14">
        <v>7804000</v>
      </c>
      <c r="K278" s="5">
        <v>7804000</v>
      </c>
      <c r="L278" s="26"/>
      <c r="M278" s="6"/>
      <c r="N278" s="26">
        <f>VLOOKUP(A:A,[2]List1!$A:$S,16,FALSE)</f>
        <v>0</v>
      </c>
      <c r="O278" s="26">
        <f t="shared" si="4"/>
        <v>7804000</v>
      </c>
    </row>
    <row r="279" spans="1:15" ht="30" customHeight="1" x14ac:dyDescent="0.25">
      <c r="A279" s="4">
        <v>3296442</v>
      </c>
      <c r="B279" s="16" t="s">
        <v>360</v>
      </c>
      <c r="C279" s="4">
        <v>29139376</v>
      </c>
      <c r="D279" s="3" t="s">
        <v>95</v>
      </c>
      <c r="E279" s="3" t="s">
        <v>362</v>
      </c>
      <c r="F279" s="12" t="s">
        <v>11</v>
      </c>
      <c r="G279" s="15">
        <v>10</v>
      </c>
      <c r="H279" s="14">
        <f>VLOOKUP(A:A,[1]List1!$A:$S,8,FALSE)</f>
        <v>484152.3</v>
      </c>
      <c r="I279" s="14">
        <f>VLOOKUP(A:A,[1]List1!$A:$S,11,FALSE)</f>
        <v>3641523</v>
      </c>
      <c r="J279" s="14">
        <v>360000</v>
      </c>
      <c r="K279" s="5">
        <v>360000</v>
      </c>
      <c r="L279" s="26"/>
      <c r="M279" s="6"/>
      <c r="N279" s="26">
        <f>VLOOKUP(A:A,[2]List1!$A:$S,16,FALSE)</f>
        <v>0</v>
      </c>
      <c r="O279" s="26">
        <f t="shared" si="4"/>
        <v>360000</v>
      </c>
    </row>
    <row r="280" spans="1:15" ht="30" customHeight="1" x14ac:dyDescent="0.25">
      <c r="A280" s="4">
        <v>7245581</v>
      </c>
      <c r="B280" s="16" t="s">
        <v>360</v>
      </c>
      <c r="C280" s="4">
        <v>29139376</v>
      </c>
      <c r="D280" s="3" t="s">
        <v>109</v>
      </c>
      <c r="E280" s="3" t="s">
        <v>363</v>
      </c>
      <c r="F280" s="12" t="s">
        <v>11</v>
      </c>
      <c r="G280" s="15">
        <v>27</v>
      </c>
      <c r="H280" s="14">
        <f>VLOOKUP(A:A,[1]List1!$A:$S,8,FALSE)</f>
        <v>568352.69999999995</v>
      </c>
      <c r="I280" s="14">
        <f>VLOOKUP(A:A,[1]List1!$A:$S,11,FALSE)</f>
        <v>13077522.899999999</v>
      </c>
      <c r="J280" s="14">
        <v>5960000</v>
      </c>
      <c r="K280" s="5">
        <v>5960000</v>
      </c>
      <c r="L280" s="26"/>
      <c r="M280" s="6"/>
      <c r="N280" s="26">
        <f>VLOOKUP(A:A,[2]List1!$A:$S,16,FALSE)</f>
        <v>0</v>
      </c>
      <c r="O280" s="26">
        <f t="shared" si="4"/>
        <v>5960000</v>
      </c>
    </row>
    <row r="281" spans="1:15" ht="30" customHeight="1" x14ac:dyDescent="0.25">
      <c r="A281" s="4">
        <v>1799976</v>
      </c>
      <c r="B281" s="16" t="s">
        <v>364</v>
      </c>
      <c r="C281" s="4">
        <v>570931</v>
      </c>
      <c r="D281" s="3" t="s">
        <v>18</v>
      </c>
      <c r="E281" s="3" t="s">
        <v>365</v>
      </c>
      <c r="F281" s="12" t="s">
        <v>11</v>
      </c>
      <c r="G281" s="15">
        <v>50</v>
      </c>
      <c r="H281" s="14">
        <f>VLOOKUP(A:A,[1]List1!$A:$S,8,FALSE)</f>
        <v>107616</v>
      </c>
      <c r="I281" s="14">
        <f>VLOOKUP(A:A,[1]List1!$A:$S,11,FALSE)</f>
        <v>5380800</v>
      </c>
      <c r="J281" s="14">
        <v>3921600</v>
      </c>
      <c r="K281" s="5">
        <v>0</v>
      </c>
      <c r="L281" s="26"/>
      <c r="M281" s="27" t="s">
        <v>563</v>
      </c>
      <c r="N281" s="26">
        <f>VLOOKUP(A:A,[2]List1!$A:$S,16,FALSE)</f>
        <v>0</v>
      </c>
      <c r="O281" s="26">
        <f t="shared" si="4"/>
        <v>0</v>
      </c>
    </row>
    <row r="282" spans="1:15" ht="30" customHeight="1" x14ac:dyDescent="0.25">
      <c r="A282" s="4">
        <v>3169124</v>
      </c>
      <c r="B282" s="16" t="s">
        <v>364</v>
      </c>
      <c r="C282" s="4">
        <v>570931</v>
      </c>
      <c r="D282" s="3" t="s">
        <v>45</v>
      </c>
      <c r="E282" s="3" t="s">
        <v>366</v>
      </c>
      <c r="F282" s="12" t="s">
        <v>17</v>
      </c>
      <c r="G282" s="15">
        <v>23.8</v>
      </c>
      <c r="H282" s="14">
        <f>VLOOKUP(A:A,[1]List1!$A:$S,8,FALSE)</f>
        <v>494988</v>
      </c>
      <c r="I282" s="14">
        <f>VLOOKUP(A:A,[1]List1!$A:$S,11,FALSE)</f>
        <v>11780714.4</v>
      </c>
      <c r="J282" s="14">
        <v>10015200</v>
      </c>
      <c r="K282" s="5">
        <v>0</v>
      </c>
      <c r="L282" s="26"/>
      <c r="M282" s="27" t="s">
        <v>563</v>
      </c>
      <c r="N282" s="26">
        <f>VLOOKUP(A:A,[2]List1!$A:$S,16,FALSE)</f>
        <v>0</v>
      </c>
      <c r="O282" s="26">
        <f t="shared" si="4"/>
        <v>0</v>
      </c>
    </row>
    <row r="283" spans="1:15" ht="30" customHeight="1" x14ac:dyDescent="0.25">
      <c r="A283" s="4">
        <v>3396676</v>
      </c>
      <c r="B283" s="16" t="s">
        <v>364</v>
      </c>
      <c r="C283" s="4">
        <v>570931</v>
      </c>
      <c r="D283" s="3" t="s">
        <v>43</v>
      </c>
      <c r="E283" s="3" t="s">
        <v>367</v>
      </c>
      <c r="F283" s="12" t="s">
        <v>17</v>
      </c>
      <c r="G283" s="15">
        <v>13</v>
      </c>
      <c r="H283" s="14">
        <f>VLOOKUP(A:A,[1]List1!$A:$S,8,FALSE)</f>
        <v>519612</v>
      </c>
      <c r="I283" s="14">
        <f>VLOOKUP(A:A,[1]List1!$A:$S,11,FALSE)</f>
        <v>6754956</v>
      </c>
      <c r="J283" s="14">
        <v>4900700</v>
      </c>
      <c r="K283" s="5">
        <v>3851000</v>
      </c>
      <c r="L283" s="26"/>
      <c r="M283" s="6"/>
      <c r="N283" s="26">
        <f>VLOOKUP(A:A,[2]List1!$A:$S,16,FALSE)</f>
        <v>1049000</v>
      </c>
      <c r="O283" s="26">
        <f t="shared" si="4"/>
        <v>4900000</v>
      </c>
    </row>
    <row r="284" spans="1:15" ht="30" customHeight="1" x14ac:dyDescent="0.25">
      <c r="A284" s="4">
        <v>3551691</v>
      </c>
      <c r="B284" s="16" t="s">
        <v>364</v>
      </c>
      <c r="C284" s="4">
        <v>570931</v>
      </c>
      <c r="D284" s="3" t="s">
        <v>39</v>
      </c>
      <c r="E284" s="3" t="s">
        <v>368</v>
      </c>
      <c r="F284" s="12" t="s">
        <v>11</v>
      </c>
      <c r="G284" s="15">
        <v>20</v>
      </c>
      <c r="H284" s="14">
        <f>VLOOKUP(A:A,[1]List1!$A:$S,8,FALSE)</f>
        <v>86070</v>
      </c>
      <c r="I284" s="14">
        <f>VLOOKUP(A:A,[1]List1!$A:$S,11,FALSE)</f>
        <v>1721400</v>
      </c>
      <c r="J284" s="14">
        <v>1165600</v>
      </c>
      <c r="K284" s="5">
        <v>981000</v>
      </c>
      <c r="L284" s="26"/>
      <c r="M284" s="6"/>
      <c r="N284" s="26">
        <f>VLOOKUP(A:A,[2]List1!$A:$S,16,FALSE)</f>
        <v>184000</v>
      </c>
      <c r="O284" s="26">
        <f t="shared" si="4"/>
        <v>1165000</v>
      </c>
    </row>
    <row r="285" spans="1:15" ht="30" customHeight="1" x14ac:dyDescent="0.25">
      <c r="A285" s="4">
        <v>5184987</v>
      </c>
      <c r="B285" s="16" t="s">
        <v>364</v>
      </c>
      <c r="C285" s="4">
        <v>570931</v>
      </c>
      <c r="D285" s="3" t="s">
        <v>18</v>
      </c>
      <c r="E285" s="3" t="s">
        <v>369</v>
      </c>
      <c r="F285" s="12" t="s">
        <v>11</v>
      </c>
      <c r="G285" s="15">
        <v>30</v>
      </c>
      <c r="H285" s="14">
        <f>VLOOKUP(A:A,[1]List1!$A:$S,8,FALSE)</f>
        <v>107616</v>
      </c>
      <c r="I285" s="14">
        <f>VLOOKUP(A:A,[1]List1!$A:$S,11,FALSE)</f>
        <v>3228480</v>
      </c>
      <c r="J285" s="14">
        <v>3522700</v>
      </c>
      <c r="K285" s="5">
        <v>0</v>
      </c>
      <c r="L285" s="26"/>
      <c r="M285" s="27" t="s">
        <v>563</v>
      </c>
      <c r="N285" s="26">
        <f>VLOOKUP(A:A,[2]List1!$A:$S,16,FALSE)</f>
        <v>0</v>
      </c>
      <c r="O285" s="26">
        <f t="shared" si="4"/>
        <v>0</v>
      </c>
    </row>
    <row r="286" spans="1:15" ht="30" customHeight="1" x14ac:dyDescent="0.25">
      <c r="A286" s="4">
        <v>5606908</v>
      </c>
      <c r="B286" s="16" t="s">
        <v>364</v>
      </c>
      <c r="C286" s="4">
        <v>570931</v>
      </c>
      <c r="D286" s="3" t="s">
        <v>39</v>
      </c>
      <c r="E286" s="3" t="s">
        <v>370</v>
      </c>
      <c r="F286" s="12" t="s">
        <v>11</v>
      </c>
      <c r="G286" s="15">
        <v>20</v>
      </c>
      <c r="H286" s="14">
        <f>VLOOKUP(A:A,[1]List1!$A:$S,8,FALSE)</f>
        <v>86070</v>
      </c>
      <c r="I286" s="14">
        <f>VLOOKUP(A:A,[1]List1!$A:$S,11,FALSE)</f>
        <v>1721400</v>
      </c>
      <c r="J286" s="14">
        <v>1160900</v>
      </c>
      <c r="K286" s="5">
        <v>981000</v>
      </c>
      <c r="L286" s="26"/>
      <c r="M286" s="6"/>
      <c r="N286" s="26">
        <f>VLOOKUP(A:A,[2]List1!$A:$S,16,FALSE)</f>
        <v>179000</v>
      </c>
      <c r="O286" s="26">
        <f t="shared" si="4"/>
        <v>1160000</v>
      </c>
    </row>
    <row r="287" spans="1:15" ht="30" customHeight="1" x14ac:dyDescent="0.25">
      <c r="A287" s="4">
        <v>7129878</v>
      </c>
      <c r="B287" s="16" t="s">
        <v>364</v>
      </c>
      <c r="C287" s="4">
        <v>570931</v>
      </c>
      <c r="D287" s="3" t="s">
        <v>18</v>
      </c>
      <c r="E287" s="3" t="s">
        <v>371</v>
      </c>
      <c r="F287" s="12" t="s">
        <v>11</v>
      </c>
      <c r="G287" s="15">
        <v>25</v>
      </c>
      <c r="H287" s="14">
        <f>VLOOKUP(A:A,[1]List1!$A:$S,8,FALSE)</f>
        <v>107616</v>
      </c>
      <c r="I287" s="14">
        <f>VLOOKUP(A:A,[1]List1!$A:$S,11,FALSE)</f>
        <v>2690400</v>
      </c>
      <c r="J287" s="14">
        <v>2273800</v>
      </c>
      <c r="K287" s="5">
        <v>0</v>
      </c>
      <c r="L287" s="26"/>
      <c r="M287" s="27" t="s">
        <v>563</v>
      </c>
      <c r="N287" s="26">
        <f>VLOOKUP(A:A,[2]List1!$A:$S,16,FALSE)</f>
        <v>0</v>
      </c>
      <c r="O287" s="26">
        <f t="shared" si="4"/>
        <v>0</v>
      </c>
    </row>
    <row r="288" spans="1:15" ht="30" customHeight="1" x14ac:dyDescent="0.25">
      <c r="A288" s="4">
        <v>7341586</v>
      </c>
      <c r="B288" s="16" t="s">
        <v>364</v>
      </c>
      <c r="C288" s="4">
        <v>570931</v>
      </c>
      <c r="D288" s="3" t="s">
        <v>18</v>
      </c>
      <c r="E288" s="3" t="s">
        <v>372</v>
      </c>
      <c r="F288" s="12" t="s">
        <v>11</v>
      </c>
      <c r="G288" s="15">
        <v>40</v>
      </c>
      <c r="H288" s="14">
        <f>VLOOKUP(A:A,[1]List1!$A:$S,8,FALSE)</f>
        <v>107616</v>
      </c>
      <c r="I288" s="14">
        <f>VLOOKUP(A:A,[1]List1!$A:$S,11,FALSE)</f>
        <v>4304640</v>
      </c>
      <c r="J288" s="14">
        <v>3417800</v>
      </c>
      <c r="K288" s="5">
        <v>0</v>
      </c>
      <c r="L288" s="26"/>
      <c r="M288" s="27" t="s">
        <v>563</v>
      </c>
      <c r="N288" s="26">
        <f>VLOOKUP(A:A,[2]List1!$A:$S,16,FALSE)</f>
        <v>0</v>
      </c>
      <c r="O288" s="26">
        <f t="shared" si="4"/>
        <v>0</v>
      </c>
    </row>
    <row r="289" spans="1:15" ht="30" customHeight="1" x14ac:dyDescent="0.25">
      <c r="A289" s="4">
        <v>9199909</v>
      </c>
      <c r="B289" s="16" t="s">
        <v>364</v>
      </c>
      <c r="C289" s="4">
        <v>570931</v>
      </c>
      <c r="D289" s="3" t="s">
        <v>45</v>
      </c>
      <c r="E289" s="3" t="s">
        <v>373</v>
      </c>
      <c r="F289" s="12" t="s">
        <v>17</v>
      </c>
      <c r="G289" s="15">
        <v>6.3</v>
      </c>
      <c r="H289" s="14">
        <f>VLOOKUP(A:A,[1]List1!$A:$S,8,FALSE)</f>
        <v>494988</v>
      </c>
      <c r="I289" s="14">
        <f>VLOOKUP(A:A,[1]List1!$A:$S,11,FALSE)</f>
        <v>3118424.4</v>
      </c>
      <c r="J289" s="14">
        <v>2559500</v>
      </c>
      <c r="K289" s="5">
        <v>0</v>
      </c>
      <c r="L289" s="26"/>
      <c r="M289" s="27" t="s">
        <v>563</v>
      </c>
      <c r="N289" s="26">
        <f>VLOOKUP(A:A,[2]List1!$A:$S,16,FALSE)</f>
        <v>0</v>
      </c>
      <c r="O289" s="26">
        <f t="shared" si="4"/>
        <v>0</v>
      </c>
    </row>
    <row r="290" spans="1:15" ht="30" customHeight="1" x14ac:dyDescent="0.25">
      <c r="A290" s="4">
        <v>1201824</v>
      </c>
      <c r="B290" s="16" t="s">
        <v>374</v>
      </c>
      <c r="C290" s="4">
        <v>26623064</v>
      </c>
      <c r="D290" s="3" t="s">
        <v>66</v>
      </c>
      <c r="E290" s="3" t="s">
        <v>375</v>
      </c>
      <c r="F290" s="12" t="s">
        <v>11</v>
      </c>
      <c r="G290" s="15">
        <v>2</v>
      </c>
      <c r="H290" s="14">
        <f>VLOOKUP(A:A,[1]List1!$A:$S,8,FALSE)</f>
        <v>342000</v>
      </c>
      <c r="I290" s="14">
        <f>VLOOKUP(A:A,[1]List1!$A:$S,11,FALSE)</f>
        <v>930000</v>
      </c>
      <c r="J290" s="14">
        <v>344000</v>
      </c>
      <c r="K290" s="5">
        <v>327000</v>
      </c>
      <c r="L290" s="26"/>
      <c r="M290" s="6"/>
      <c r="N290" s="26">
        <f>VLOOKUP(A:A,[2]List1!$A:$S,16,FALSE)</f>
        <v>17000</v>
      </c>
      <c r="O290" s="26">
        <f t="shared" si="4"/>
        <v>344000</v>
      </c>
    </row>
    <row r="291" spans="1:15" ht="44.25" customHeight="1" x14ac:dyDescent="0.25">
      <c r="A291" s="4">
        <v>1674590</v>
      </c>
      <c r="B291" s="16" t="s">
        <v>374</v>
      </c>
      <c r="C291" s="4">
        <v>26623064</v>
      </c>
      <c r="D291" s="3" t="s">
        <v>5</v>
      </c>
      <c r="E291" s="3" t="s">
        <v>376</v>
      </c>
      <c r="F291" s="12" t="s">
        <v>7</v>
      </c>
      <c r="G291" s="15">
        <v>11245</v>
      </c>
      <c r="H291" s="14">
        <f>VLOOKUP(A:A,[1]List1!$A:$S,8,FALSE)</f>
        <v>399</v>
      </c>
      <c r="I291" s="14">
        <f>VLOOKUP(A:A,[1]List1!$A:$S,11,FALSE)</f>
        <v>3474705</v>
      </c>
      <c r="J291" s="14">
        <v>1337000</v>
      </c>
      <c r="K291" s="5">
        <v>1337000</v>
      </c>
      <c r="L291" s="26"/>
      <c r="M291" s="6"/>
      <c r="N291" s="26">
        <f>VLOOKUP(A:A,[2]List1!$A:$S,16,FALSE)</f>
        <v>0</v>
      </c>
      <c r="O291" s="26">
        <f t="shared" si="4"/>
        <v>1337000</v>
      </c>
    </row>
    <row r="292" spans="1:15" ht="30" customHeight="1" x14ac:dyDescent="0.25">
      <c r="A292" s="4">
        <v>3397992</v>
      </c>
      <c r="B292" s="16" t="s">
        <v>374</v>
      </c>
      <c r="C292" s="4">
        <v>26623064</v>
      </c>
      <c r="D292" s="3" t="s">
        <v>36</v>
      </c>
      <c r="E292" s="3" t="s">
        <v>377</v>
      </c>
      <c r="F292" s="12" t="s">
        <v>17</v>
      </c>
      <c r="G292" s="15">
        <v>2.8</v>
      </c>
      <c r="H292" s="14">
        <f>VLOOKUP(A:A,[1]List1!$A:$S,8,FALSE)</f>
        <v>521550</v>
      </c>
      <c r="I292" s="14">
        <f>VLOOKUP(A:A,[1]List1!$A:$S,11,FALSE)</f>
        <v>1668960</v>
      </c>
      <c r="J292" s="14">
        <v>913600</v>
      </c>
      <c r="K292" s="5">
        <v>832000</v>
      </c>
      <c r="L292" s="26"/>
      <c r="M292" s="6"/>
      <c r="N292" s="26">
        <f>VLOOKUP(A:A,[2]List1!$A:$S,16,FALSE)</f>
        <v>81000</v>
      </c>
      <c r="O292" s="26">
        <f t="shared" si="4"/>
        <v>913000</v>
      </c>
    </row>
    <row r="293" spans="1:15" ht="30" customHeight="1" x14ac:dyDescent="0.25">
      <c r="A293" s="4">
        <v>4334040</v>
      </c>
      <c r="B293" s="16" t="s">
        <v>374</v>
      </c>
      <c r="C293" s="4">
        <v>26623064</v>
      </c>
      <c r="D293" s="3" t="s">
        <v>180</v>
      </c>
      <c r="E293" s="3" t="s">
        <v>378</v>
      </c>
      <c r="F293" s="12" t="s">
        <v>17</v>
      </c>
      <c r="G293" s="15">
        <v>3.27</v>
      </c>
      <c r="H293" s="14">
        <f>VLOOKUP(A:A,[1]List1!$A:$S,8,FALSE)</f>
        <v>532950</v>
      </c>
      <c r="I293" s="14">
        <f>VLOOKUP(A:A,[1]List1!$A:$S,11,FALSE)</f>
        <v>1742746.5</v>
      </c>
      <c r="J293" s="14">
        <v>1016500</v>
      </c>
      <c r="K293" s="5">
        <v>993000</v>
      </c>
      <c r="L293" s="26"/>
      <c r="M293" s="6"/>
      <c r="N293" s="26">
        <f>VLOOKUP(A:A,[2]List1!$A:$S,16,FALSE)</f>
        <v>23000</v>
      </c>
      <c r="O293" s="26">
        <f t="shared" si="4"/>
        <v>1016000</v>
      </c>
    </row>
    <row r="294" spans="1:15" ht="30" customHeight="1" x14ac:dyDescent="0.25">
      <c r="A294" s="4">
        <v>8039664</v>
      </c>
      <c r="B294" s="16" t="s">
        <v>379</v>
      </c>
      <c r="C294" s="4">
        <v>26652757</v>
      </c>
      <c r="D294" s="3" t="s">
        <v>15</v>
      </c>
      <c r="E294" s="3" t="s">
        <v>380</v>
      </c>
      <c r="F294" s="12" t="s">
        <v>17</v>
      </c>
      <c r="G294" s="15">
        <v>1.7</v>
      </c>
      <c r="H294" s="14">
        <f>VLOOKUP(A:A,[1]List1!$A:$S,8,FALSE)</f>
        <v>522690</v>
      </c>
      <c r="I294" s="14">
        <f>VLOOKUP(A:A,[1]List1!$A:$S,11,FALSE)</f>
        <v>888573</v>
      </c>
      <c r="J294" s="14">
        <v>742000</v>
      </c>
      <c r="K294" s="5">
        <v>455000</v>
      </c>
      <c r="L294" s="26"/>
      <c r="M294" s="6"/>
      <c r="N294" s="26">
        <f>VLOOKUP(A:A,[2]List1!$A:$S,16,FALSE)</f>
        <v>144000</v>
      </c>
      <c r="O294" s="26">
        <f t="shared" si="4"/>
        <v>599000</v>
      </c>
    </row>
    <row r="295" spans="1:15" ht="30" customHeight="1" x14ac:dyDescent="0.25">
      <c r="A295" s="4">
        <v>1532289</v>
      </c>
      <c r="B295" s="16" t="s">
        <v>381</v>
      </c>
      <c r="C295" s="4">
        <v>69793298</v>
      </c>
      <c r="D295" s="3" t="s">
        <v>91</v>
      </c>
      <c r="E295" s="3" t="s">
        <v>382</v>
      </c>
      <c r="F295" s="12" t="s">
        <v>17</v>
      </c>
      <c r="G295" s="15">
        <v>3.9</v>
      </c>
      <c r="H295" s="14">
        <f>VLOOKUP(A:A,[1]List1!$A:$S,8,FALSE)</f>
        <v>528504</v>
      </c>
      <c r="I295" s="14">
        <f>VLOOKUP(A:A,[1]List1!$A:$S,11,FALSE)</f>
        <v>2061165.5999999999</v>
      </c>
      <c r="J295" s="14">
        <v>1400000</v>
      </c>
      <c r="K295" s="5">
        <v>1175000</v>
      </c>
      <c r="L295" s="26"/>
      <c r="M295" s="6"/>
      <c r="N295" s="26">
        <f>VLOOKUP(A:A,[2]List1!$A:$S,16,FALSE)</f>
        <v>225000</v>
      </c>
      <c r="O295" s="26">
        <f t="shared" si="4"/>
        <v>1400000</v>
      </c>
    </row>
    <row r="296" spans="1:15" ht="30" customHeight="1" x14ac:dyDescent="0.25">
      <c r="A296" s="4">
        <v>8209086</v>
      </c>
      <c r="B296" s="16" t="s">
        <v>381</v>
      </c>
      <c r="C296" s="4">
        <v>69793298</v>
      </c>
      <c r="D296" s="3" t="s">
        <v>91</v>
      </c>
      <c r="E296" s="3" t="s">
        <v>383</v>
      </c>
      <c r="F296" s="12" t="s">
        <v>17</v>
      </c>
      <c r="G296" s="15">
        <v>4.3</v>
      </c>
      <c r="H296" s="14">
        <f>VLOOKUP(A:A,[1]List1!$A:$S,8,FALSE)</f>
        <v>528504</v>
      </c>
      <c r="I296" s="14">
        <f>VLOOKUP(A:A,[1]List1!$A:$S,11,FALSE)</f>
        <v>2272567.1999999997</v>
      </c>
      <c r="J296" s="14">
        <v>1400000</v>
      </c>
      <c r="K296" s="5">
        <v>1295000</v>
      </c>
      <c r="L296" s="26"/>
      <c r="M296" s="6"/>
      <c r="N296" s="26">
        <f>VLOOKUP(A:A,[2]List1!$A:$S,16,FALSE)</f>
        <v>105000</v>
      </c>
      <c r="O296" s="26">
        <f t="shared" si="4"/>
        <v>1400000</v>
      </c>
    </row>
    <row r="297" spans="1:15" ht="30" customHeight="1" x14ac:dyDescent="0.25">
      <c r="A297" s="4">
        <v>8793414</v>
      </c>
      <c r="B297" s="16" t="s">
        <v>381</v>
      </c>
      <c r="C297" s="4">
        <v>69793298</v>
      </c>
      <c r="D297" s="3" t="s">
        <v>43</v>
      </c>
      <c r="E297" s="3" t="s">
        <v>384</v>
      </c>
      <c r="F297" s="12" t="s">
        <v>17</v>
      </c>
      <c r="G297" s="15">
        <v>3.8</v>
      </c>
      <c r="H297" s="14">
        <f>VLOOKUP(A:A,[1]List1!$A:$S,8,FALSE)</f>
        <v>519612</v>
      </c>
      <c r="I297" s="14">
        <f>VLOOKUP(A:A,[1]List1!$A:$S,11,FALSE)</f>
        <v>1974525.5999999999</v>
      </c>
      <c r="J297" s="14">
        <v>1200000</v>
      </c>
      <c r="K297" s="5">
        <v>1125000</v>
      </c>
      <c r="L297" s="26"/>
      <c r="M297" s="6"/>
      <c r="N297" s="26">
        <f>VLOOKUP(A:A,[2]List1!$A:$S,16,FALSE)</f>
        <v>75000</v>
      </c>
      <c r="O297" s="26">
        <f t="shared" si="4"/>
        <v>1200000</v>
      </c>
    </row>
    <row r="298" spans="1:15" ht="30" customHeight="1" x14ac:dyDescent="0.25">
      <c r="A298" s="4">
        <v>7271133</v>
      </c>
      <c r="B298" s="16" t="s">
        <v>385</v>
      </c>
      <c r="C298" s="4">
        <v>69056081</v>
      </c>
      <c r="D298" s="3" t="s">
        <v>36</v>
      </c>
      <c r="E298" s="3" t="s">
        <v>386</v>
      </c>
      <c r="F298" s="12" t="s">
        <v>17</v>
      </c>
      <c r="G298" s="15">
        <v>2.5</v>
      </c>
      <c r="H298" s="14">
        <f>VLOOKUP(A:A,[1]List1!$A:$S,8,FALSE)</f>
        <v>521550</v>
      </c>
      <c r="I298" s="14">
        <f>VLOOKUP(A:A,[1]List1!$A:$S,11,FALSE)</f>
        <v>1303875</v>
      </c>
      <c r="J298" s="14">
        <v>829776</v>
      </c>
      <c r="K298" s="5">
        <v>743000</v>
      </c>
      <c r="L298" s="26"/>
      <c r="M298" s="6"/>
      <c r="N298" s="26">
        <f>VLOOKUP(A:A,[2]List1!$A:$S,16,FALSE)</f>
        <v>86000</v>
      </c>
      <c r="O298" s="26">
        <f t="shared" si="4"/>
        <v>829000</v>
      </c>
    </row>
    <row r="299" spans="1:15" ht="30" customHeight="1" x14ac:dyDescent="0.25">
      <c r="A299" s="4">
        <v>4147691</v>
      </c>
      <c r="B299" s="16" t="s">
        <v>387</v>
      </c>
      <c r="C299" s="4">
        <v>67776086</v>
      </c>
      <c r="D299" s="3" t="s">
        <v>15</v>
      </c>
      <c r="E299" s="3" t="s">
        <v>388</v>
      </c>
      <c r="F299" s="12" t="s">
        <v>17</v>
      </c>
      <c r="G299" s="15">
        <v>3.1</v>
      </c>
      <c r="H299" s="14">
        <f>VLOOKUP(A:A,[1]List1!$A:$S,8,FALSE)</f>
        <v>522690</v>
      </c>
      <c r="I299" s="14">
        <f>VLOOKUP(A:A,[1]List1!$A:$S,11,FALSE)</f>
        <v>1620339</v>
      </c>
      <c r="J299" s="14">
        <v>892000</v>
      </c>
      <c r="K299" s="5">
        <v>892000</v>
      </c>
      <c r="L299" s="26"/>
      <c r="M299" s="6"/>
      <c r="N299" s="26">
        <f>VLOOKUP(A:A,[2]List1!$A:$S,16,FALSE)</f>
        <v>0</v>
      </c>
      <c r="O299" s="26">
        <f t="shared" si="4"/>
        <v>892000</v>
      </c>
    </row>
    <row r="300" spans="1:15" ht="30" customHeight="1" x14ac:dyDescent="0.25">
      <c r="A300" s="4">
        <v>3081596</v>
      </c>
      <c r="B300" s="16" t="s">
        <v>389</v>
      </c>
      <c r="C300" s="4">
        <v>26996839</v>
      </c>
      <c r="D300" s="3" t="s">
        <v>74</v>
      </c>
      <c r="E300" s="3" t="s">
        <v>390</v>
      </c>
      <c r="F300" s="12" t="s">
        <v>17</v>
      </c>
      <c r="G300" s="15">
        <v>0.75</v>
      </c>
      <c r="H300" s="14">
        <f>VLOOKUP(A:A,[1]List1!$A:$S,8,FALSE)</f>
        <v>530784</v>
      </c>
      <c r="I300" s="14">
        <f>VLOOKUP(A:A,[1]List1!$A:$S,11,FALSE)</f>
        <v>398088</v>
      </c>
      <c r="J300" s="14">
        <v>704349</v>
      </c>
      <c r="K300" s="5">
        <v>204000</v>
      </c>
      <c r="L300" s="26"/>
      <c r="M300" s="6"/>
      <c r="N300" s="26">
        <f>VLOOKUP(A:A,[2]List1!$A:$S,16,FALSE)</f>
        <v>0</v>
      </c>
      <c r="O300" s="26">
        <f t="shared" si="4"/>
        <v>204000</v>
      </c>
    </row>
    <row r="301" spans="1:15" ht="30" customHeight="1" x14ac:dyDescent="0.25">
      <c r="A301" s="4">
        <v>6964348</v>
      </c>
      <c r="B301" s="16" t="s">
        <v>389</v>
      </c>
      <c r="C301" s="4">
        <v>26996839</v>
      </c>
      <c r="D301" s="3" t="s">
        <v>15</v>
      </c>
      <c r="E301" s="3" t="s">
        <v>391</v>
      </c>
      <c r="F301" s="12" t="s">
        <v>17</v>
      </c>
      <c r="G301" s="15">
        <v>0.5</v>
      </c>
      <c r="H301" s="14">
        <f>VLOOKUP(A:A,[1]List1!$A:$S,8,FALSE)</f>
        <v>522690</v>
      </c>
      <c r="I301" s="14">
        <f>VLOOKUP(A:A,[1]List1!$A:$S,11,FALSE)</f>
        <v>261345</v>
      </c>
      <c r="J301" s="14">
        <v>177591</v>
      </c>
      <c r="K301" s="5">
        <v>149000</v>
      </c>
      <c r="L301" s="26"/>
      <c r="M301" s="6"/>
      <c r="N301" s="26">
        <f>VLOOKUP(A:A,[2]List1!$A:$S,16,FALSE)</f>
        <v>2000</v>
      </c>
      <c r="O301" s="26">
        <f t="shared" si="4"/>
        <v>151000</v>
      </c>
    </row>
    <row r="302" spans="1:15" ht="30" customHeight="1" x14ac:dyDescent="0.25">
      <c r="A302" s="4">
        <v>3487428</v>
      </c>
      <c r="B302" s="16" t="s">
        <v>392</v>
      </c>
      <c r="C302" s="4">
        <v>70822301</v>
      </c>
      <c r="D302" s="3" t="s">
        <v>5</v>
      </c>
      <c r="E302" s="3" t="s">
        <v>393</v>
      </c>
      <c r="F302" s="12" t="s">
        <v>7</v>
      </c>
      <c r="G302" s="15">
        <v>9360</v>
      </c>
      <c r="H302" s="14">
        <f>VLOOKUP(A:A,[1]List1!$A:$S,8,FALSE)</f>
        <v>399</v>
      </c>
      <c r="I302" s="14">
        <f>VLOOKUP(A:A,[1]List1!$A:$S,11,FALSE)</f>
        <v>2892240</v>
      </c>
      <c r="J302" s="14">
        <v>1350000</v>
      </c>
      <c r="K302" s="5">
        <v>1350000</v>
      </c>
      <c r="L302" s="26"/>
      <c r="M302" s="6"/>
      <c r="N302" s="26">
        <f>VLOOKUP(A:A,[2]List1!$A:$S,16,FALSE)</f>
        <v>0</v>
      </c>
      <c r="O302" s="26">
        <f t="shared" si="4"/>
        <v>1350000</v>
      </c>
    </row>
    <row r="303" spans="1:15" ht="30" customHeight="1" x14ac:dyDescent="0.25">
      <c r="A303" s="4">
        <v>5569681</v>
      </c>
      <c r="B303" s="16" t="s">
        <v>394</v>
      </c>
      <c r="C303" s="4">
        <v>27017508</v>
      </c>
      <c r="D303" s="3" t="s">
        <v>5</v>
      </c>
      <c r="E303" s="3" t="s">
        <v>395</v>
      </c>
      <c r="F303" s="12" t="s">
        <v>7</v>
      </c>
      <c r="G303" s="15">
        <v>6000</v>
      </c>
      <c r="H303" s="14">
        <f>VLOOKUP(A:A,[1]List1!$A:$S,8,FALSE)</f>
        <v>399</v>
      </c>
      <c r="I303" s="14">
        <f>VLOOKUP(A:A,[1]List1!$A:$S,11,FALSE)</f>
        <v>2084622</v>
      </c>
      <c r="J303" s="14">
        <v>1959950</v>
      </c>
      <c r="K303" s="5">
        <v>1014000</v>
      </c>
      <c r="L303" s="26"/>
      <c r="M303" s="6"/>
      <c r="N303" s="26">
        <f>VLOOKUP(A:A,[2]List1!$A:$S,16,FALSE)</f>
        <v>820000</v>
      </c>
      <c r="O303" s="26">
        <f t="shared" si="4"/>
        <v>1834000</v>
      </c>
    </row>
    <row r="304" spans="1:15" ht="30" customHeight="1" x14ac:dyDescent="0.25">
      <c r="A304" s="4">
        <v>8484907</v>
      </c>
      <c r="B304" s="16" t="s">
        <v>396</v>
      </c>
      <c r="C304" s="4">
        <v>67984916</v>
      </c>
      <c r="D304" s="3" t="s">
        <v>80</v>
      </c>
      <c r="E304" s="3" t="s">
        <v>397</v>
      </c>
      <c r="F304" s="12" t="s">
        <v>17</v>
      </c>
      <c r="G304" s="15">
        <v>3.3</v>
      </c>
      <c r="H304" s="14">
        <f>VLOOKUP(A:A,[1]List1!$A:$S,8,FALSE)</f>
        <v>491112</v>
      </c>
      <c r="I304" s="14">
        <f>VLOOKUP(A:A,[1]List1!$A:$S,11,FALSE)</f>
        <v>1620669.5999999999</v>
      </c>
      <c r="J304" s="14">
        <v>2250000</v>
      </c>
      <c r="K304" s="5">
        <v>924000</v>
      </c>
      <c r="L304" s="26"/>
      <c r="M304" s="6"/>
      <c r="N304" s="26">
        <f>VLOOKUP(A:A,[2]List1!$A:$S,16,FALSE)</f>
        <v>199000</v>
      </c>
      <c r="O304" s="26">
        <f t="shared" si="4"/>
        <v>1123000</v>
      </c>
    </row>
    <row r="305" spans="1:15" ht="30" customHeight="1" x14ac:dyDescent="0.25">
      <c r="A305" s="4">
        <v>2024445</v>
      </c>
      <c r="B305" s="16" t="s">
        <v>398</v>
      </c>
      <c r="C305" s="4">
        <v>425681</v>
      </c>
      <c r="D305" s="3" t="s">
        <v>9</v>
      </c>
      <c r="E305" s="3" t="s">
        <v>399</v>
      </c>
      <c r="F305" s="12" t="s">
        <v>11</v>
      </c>
      <c r="G305" s="15">
        <v>13</v>
      </c>
      <c r="H305" s="14">
        <f>VLOOKUP(A:A,[1]List1!$A:$S,8,FALSE)</f>
        <v>520911.6</v>
      </c>
      <c r="I305" s="14">
        <f>VLOOKUP(A:A,[1]List1!$A:$S,11,FALSE)</f>
        <v>4239850.8</v>
      </c>
      <c r="J305" s="14">
        <v>1700000</v>
      </c>
      <c r="K305" s="5">
        <v>1700000</v>
      </c>
      <c r="L305" s="26"/>
      <c r="M305" s="6"/>
      <c r="N305" s="26">
        <f>VLOOKUP(A:A,[2]List1!$A:$S,16,FALSE)</f>
        <v>0</v>
      </c>
      <c r="O305" s="26">
        <f t="shared" si="4"/>
        <v>1700000</v>
      </c>
    </row>
    <row r="306" spans="1:15" ht="30" customHeight="1" x14ac:dyDescent="0.25">
      <c r="A306" s="4">
        <v>2564098</v>
      </c>
      <c r="B306" s="16" t="s">
        <v>398</v>
      </c>
      <c r="C306" s="4">
        <v>425681</v>
      </c>
      <c r="D306" s="3" t="s">
        <v>34</v>
      </c>
      <c r="E306" s="3" t="s">
        <v>34</v>
      </c>
      <c r="F306" s="12" t="s">
        <v>17</v>
      </c>
      <c r="G306" s="15">
        <v>16.878999999999998</v>
      </c>
      <c r="H306" s="14">
        <f>VLOOKUP(A:A,[1]List1!$A:$S,8,FALSE)</f>
        <v>475608</v>
      </c>
      <c r="I306" s="14">
        <f>VLOOKUP(A:A,[1]List1!$A:$S,11,FALSE)</f>
        <v>7862822.4000000004</v>
      </c>
      <c r="J306" s="14">
        <v>1425001</v>
      </c>
      <c r="K306" s="5">
        <v>1425000</v>
      </c>
      <c r="L306" s="26"/>
      <c r="M306" s="6"/>
      <c r="N306" s="26">
        <f>VLOOKUP(A:A,[2]List1!$A:$S,16,FALSE)</f>
        <v>0</v>
      </c>
      <c r="O306" s="26">
        <f t="shared" si="4"/>
        <v>1425000</v>
      </c>
    </row>
    <row r="307" spans="1:15" ht="30" customHeight="1" x14ac:dyDescent="0.25">
      <c r="A307" s="4">
        <v>3408720</v>
      </c>
      <c r="B307" s="16" t="s">
        <v>398</v>
      </c>
      <c r="C307" s="4">
        <v>425681</v>
      </c>
      <c r="D307" s="3" t="s">
        <v>49</v>
      </c>
      <c r="E307" s="3" t="s">
        <v>400</v>
      </c>
      <c r="F307" s="12" t="s">
        <v>11</v>
      </c>
      <c r="G307" s="15">
        <v>32</v>
      </c>
      <c r="H307" s="14">
        <f>VLOOKUP(A:A,[1]List1!$A:$S,8,FALSE)</f>
        <v>463102.2</v>
      </c>
      <c r="I307" s="14">
        <f>VLOOKUP(A:A,[1]List1!$A:$S,11,FALSE)</f>
        <v>8963270.4000000004</v>
      </c>
      <c r="J307" s="14">
        <v>2850000</v>
      </c>
      <c r="K307" s="5">
        <v>2850000</v>
      </c>
      <c r="L307" s="26"/>
      <c r="M307" s="6"/>
      <c r="N307" s="26">
        <f>VLOOKUP(A:A,[2]List1!$A:$S,16,FALSE)</f>
        <v>0</v>
      </c>
      <c r="O307" s="26">
        <f t="shared" si="4"/>
        <v>2850000</v>
      </c>
    </row>
    <row r="308" spans="1:15" ht="30" customHeight="1" x14ac:dyDescent="0.25">
      <c r="A308" s="4">
        <v>6814153</v>
      </c>
      <c r="B308" s="16" t="s">
        <v>398</v>
      </c>
      <c r="C308" s="4">
        <v>425681</v>
      </c>
      <c r="D308" s="3" t="s">
        <v>49</v>
      </c>
      <c r="E308" s="3" t="s">
        <v>401</v>
      </c>
      <c r="F308" s="12" t="s">
        <v>11</v>
      </c>
      <c r="G308" s="15">
        <v>38</v>
      </c>
      <c r="H308" s="14">
        <f>VLOOKUP(A:A,[1]List1!$A:$S,8,FALSE)</f>
        <v>484152.3</v>
      </c>
      <c r="I308" s="14">
        <f>VLOOKUP(A:A,[1]List1!$A:$S,11,FALSE)</f>
        <v>11389787.399999999</v>
      </c>
      <c r="J308" s="14">
        <v>2950000</v>
      </c>
      <c r="K308" s="5">
        <v>2950000</v>
      </c>
      <c r="L308" s="26"/>
      <c r="M308" s="6"/>
      <c r="N308" s="26">
        <f>VLOOKUP(A:A,[2]List1!$A:$S,16,FALSE)</f>
        <v>0</v>
      </c>
      <c r="O308" s="26">
        <f t="shared" si="4"/>
        <v>2950000</v>
      </c>
    </row>
    <row r="309" spans="1:15" ht="30" customHeight="1" x14ac:dyDescent="0.25">
      <c r="A309" s="4">
        <v>1074963</v>
      </c>
      <c r="B309" s="16" t="s">
        <v>402</v>
      </c>
      <c r="C309" s="4">
        <v>70871213</v>
      </c>
      <c r="D309" s="3" t="s">
        <v>87</v>
      </c>
      <c r="E309" s="3" t="s">
        <v>403</v>
      </c>
      <c r="F309" s="12" t="s">
        <v>17</v>
      </c>
      <c r="G309" s="15">
        <v>2.6</v>
      </c>
      <c r="H309" s="14">
        <f>VLOOKUP(A:A,[1]List1!$A:$S,8,FALSE)</f>
        <v>513570</v>
      </c>
      <c r="I309" s="14">
        <f>VLOOKUP(A:A,[1]List1!$A:$S,11,FALSE)</f>
        <v>1335282</v>
      </c>
      <c r="J309" s="14">
        <v>576000</v>
      </c>
      <c r="K309" s="5">
        <v>71000</v>
      </c>
      <c r="L309" s="28" t="s">
        <v>570</v>
      </c>
      <c r="M309" s="6"/>
      <c r="N309" s="26">
        <f>VLOOKUP(A:A,[2]List1!$A:$S,16,FALSE)</f>
        <v>273000</v>
      </c>
      <c r="O309" s="26">
        <f t="shared" si="4"/>
        <v>344000</v>
      </c>
    </row>
    <row r="310" spans="1:15" ht="30" customHeight="1" x14ac:dyDescent="0.25">
      <c r="A310" s="4">
        <v>1496288</v>
      </c>
      <c r="B310" s="16" t="s">
        <v>402</v>
      </c>
      <c r="C310" s="4">
        <v>70871213</v>
      </c>
      <c r="D310" s="3" t="s">
        <v>34</v>
      </c>
      <c r="E310" s="3" t="s">
        <v>35</v>
      </c>
      <c r="F310" s="12" t="s">
        <v>17</v>
      </c>
      <c r="G310" s="15">
        <v>56.82</v>
      </c>
      <c r="H310" s="14">
        <f>VLOOKUP(A:A,[1]List1!$A:$S,8,FALSE)</f>
        <v>475608</v>
      </c>
      <c r="I310" s="14">
        <f>VLOOKUP(A:A,[1]List1!$A:$S,11,FALSE)</f>
        <v>25780540.668283008</v>
      </c>
      <c r="J310" s="14">
        <v>5750000</v>
      </c>
      <c r="K310" s="5">
        <v>3972000</v>
      </c>
      <c r="L310" s="28" t="s">
        <v>570</v>
      </c>
      <c r="M310" s="6"/>
      <c r="N310" s="26">
        <f>VLOOKUP(A:A,[2]List1!$A:$S,16,FALSE)</f>
        <v>1778000</v>
      </c>
      <c r="O310" s="26">
        <f t="shared" si="4"/>
        <v>5750000</v>
      </c>
    </row>
    <row r="311" spans="1:15" ht="30" customHeight="1" x14ac:dyDescent="0.25">
      <c r="A311" s="4">
        <v>4909330</v>
      </c>
      <c r="B311" s="16" t="s">
        <v>402</v>
      </c>
      <c r="C311" s="4">
        <v>70871213</v>
      </c>
      <c r="D311" s="3" t="s">
        <v>21</v>
      </c>
      <c r="E311" s="3" t="s">
        <v>134</v>
      </c>
      <c r="F311" s="12" t="s">
        <v>17</v>
      </c>
      <c r="G311" s="15">
        <v>5.2059999999999995</v>
      </c>
      <c r="H311" s="14">
        <f>VLOOKUP(A:A,[1]List1!$A:$S,8,FALSE)</f>
        <v>478686</v>
      </c>
      <c r="I311" s="14">
        <f>VLOOKUP(A:A,[1]List1!$A:$S,11,FALSE)</f>
        <v>2392247.4000000004</v>
      </c>
      <c r="J311" s="14">
        <v>680000</v>
      </c>
      <c r="K311" s="5">
        <v>390000</v>
      </c>
      <c r="L311" s="28" t="s">
        <v>570</v>
      </c>
      <c r="M311" s="6"/>
      <c r="N311" s="26">
        <f>VLOOKUP(A:A,[2]List1!$A:$S,16,FALSE)</f>
        <v>290000</v>
      </c>
      <c r="O311" s="26">
        <f t="shared" si="4"/>
        <v>680000</v>
      </c>
    </row>
    <row r="312" spans="1:15" ht="30" customHeight="1" x14ac:dyDescent="0.25">
      <c r="A312" s="4">
        <v>7333431</v>
      </c>
      <c r="B312" s="16" t="s">
        <v>402</v>
      </c>
      <c r="C312" s="4">
        <v>70871213</v>
      </c>
      <c r="D312" s="3" t="s">
        <v>95</v>
      </c>
      <c r="E312" s="3" t="s">
        <v>404</v>
      </c>
      <c r="F312" s="12" t="s">
        <v>11</v>
      </c>
      <c r="G312" s="15">
        <v>21</v>
      </c>
      <c r="H312" s="14">
        <f>VLOOKUP(A:A,[1]List1!$A:$S,8,FALSE)</f>
        <v>421002</v>
      </c>
      <c r="I312" s="14">
        <f>VLOOKUP(A:A,[1]List1!$A:$S,11,FALSE)</f>
        <v>6321042</v>
      </c>
      <c r="J312" s="14">
        <v>2542000</v>
      </c>
      <c r="K312" s="5">
        <v>1400000</v>
      </c>
      <c r="L312" s="28" t="s">
        <v>570</v>
      </c>
      <c r="M312" s="6"/>
      <c r="N312" s="26">
        <f>VLOOKUP(A:A,[2]List1!$A:$S,16,FALSE)</f>
        <v>1142000</v>
      </c>
      <c r="O312" s="26">
        <f t="shared" si="4"/>
        <v>2542000</v>
      </c>
    </row>
    <row r="313" spans="1:15" ht="30" customHeight="1" x14ac:dyDescent="0.25">
      <c r="A313" s="4">
        <v>3703782</v>
      </c>
      <c r="B313" s="16" t="s">
        <v>405</v>
      </c>
      <c r="C313" s="4">
        <v>70837791</v>
      </c>
      <c r="D313" s="3" t="s">
        <v>87</v>
      </c>
      <c r="E313" s="3" t="s">
        <v>406</v>
      </c>
      <c r="F313" s="12" t="s">
        <v>17</v>
      </c>
      <c r="G313" s="15">
        <v>3.3</v>
      </c>
      <c r="H313" s="14">
        <f>VLOOKUP(A:A,[1]List1!$A:$S,8,FALSE)</f>
        <v>513570</v>
      </c>
      <c r="I313" s="14">
        <f>VLOOKUP(A:A,[1]List1!$A:$S,11,FALSE)</f>
        <v>1694781</v>
      </c>
      <c r="J313" s="14">
        <v>760000</v>
      </c>
      <c r="K313" s="5">
        <v>760000</v>
      </c>
      <c r="L313" s="26"/>
      <c r="M313" s="6"/>
      <c r="N313" s="26">
        <f>VLOOKUP(A:A,[2]List1!$A:$S,16,FALSE)</f>
        <v>0</v>
      </c>
      <c r="O313" s="26">
        <f t="shared" si="4"/>
        <v>760000</v>
      </c>
    </row>
    <row r="314" spans="1:15" ht="30" customHeight="1" x14ac:dyDescent="0.25">
      <c r="A314" s="4">
        <v>4609049</v>
      </c>
      <c r="B314" s="16" t="s">
        <v>405</v>
      </c>
      <c r="C314" s="4">
        <v>70837791</v>
      </c>
      <c r="D314" s="3" t="s">
        <v>15</v>
      </c>
      <c r="E314" s="3" t="s">
        <v>407</v>
      </c>
      <c r="F314" s="12" t="s">
        <v>17</v>
      </c>
      <c r="G314" s="15">
        <v>2.2000000000000002</v>
      </c>
      <c r="H314" s="14">
        <f>VLOOKUP(A:A,[1]List1!$A:$S,8,FALSE)</f>
        <v>522690</v>
      </c>
      <c r="I314" s="14">
        <f>VLOOKUP(A:A,[1]List1!$A:$S,11,FALSE)</f>
        <v>1149918</v>
      </c>
      <c r="J314" s="14">
        <v>658000</v>
      </c>
      <c r="K314" s="5">
        <v>590000</v>
      </c>
      <c r="L314" s="26"/>
      <c r="M314" s="6"/>
      <c r="N314" s="26">
        <f>VLOOKUP(A:A,[2]List1!$A:$S,16,FALSE)</f>
        <v>68000</v>
      </c>
      <c r="O314" s="26">
        <f t="shared" si="4"/>
        <v>658000</v>
      </c>
    </row>
    <row r="315" spans="1:15" ht="30" customHeight="1" x14ac:dyDescent="0.25">
      <c r="A315" s="4">
        <v>1292613</v>
      </c>
      <c r="B315" s="16" t="s">
        <v>408</v>
      </c>
      <c r="C315" s="4">
        <v>65990641</v>
      </c>
      <c r="D315" s="3" t="s">
        <v>49</v>
      </c>
      <c r="E315" s="3" t="s">
        <v>409</v>
      </c>
      <c r="F315" s="12" t="s">
        <v>11</v>
      </c>
      <c r="G315" s="15">
        <v>89</v>
      </c>
      <c r="H315" s="14">
        <f>VLOOKUP(A:A,[1]List1!$A:$S,8,FALSE)</f>
        <v>421002</v>
      </c>
      <c r="I315" s="14">
        <f>VLOOKUP(A:A,[1]List1!$A:$S,11,FALSE)</f>
        <v>22217178</v>
      </c>
      <c r="J315" s="14">
        <v>2500000</v>
      </c>
      <c r="K315" s="5">
        <v>2500000</v>
      </c>
      <c r="L315" s="28" t="s">
        <v>576</v>
      </c>
      <c r="M315" s="6"/>
      <c r="N315" s="26">
        <f>VLOOKUP(A:A,[2]List1!$A:$S,16,FALSE)</f>
        <v>0</v>
      </c>
      <c r="O315" s="26">
        <f t="shared" si="4"/>
        <v>2500000</v>
      </c>
    </row>
    <row r="316" spans="1:15" ht="30" customHeight="1" x14ac:dyDescent="0.25">
      <c r="A316" s="4">
        <v>9880838</v>
      </c>
      <c r="B316" s="16" t="s">
        <v>408</v>
      </c>
      <c r="C316" s="4">
        <v>65990641</v>
      </c>
      <c r="D316" s="3" t="s">
        <v>95</v>
      </c>
      <c r="E316" s="3" t="s">
        <v>410</v>
      </c>
      <c r="F316" s="12" t="s">
        <v>11</v>
      </c>
      <c r="G316" s="15">
        <v>7</v>
      </c>
      <c r="H316" s="14">
        <f>VLOOKUP(A:A,[1]List1!$A:$S,8,FALSE)</f>
        <v>421002</v>
      </c>
      <c r="I316" s="14">
        <f>VLOOKUP(A:A,[1]List1!$A:$S,11,FALSE)</f>
        <v>2107014</v>
      </c>
      <c r="J316" s="14">
        <v>100000</v>
      </c>
      <c r="K316" s="5">
        <v>100000</v>
      </c>
      <c r="L316" s="28" t="s">
        <v>576</v>
      </c>
      <c r="M316" s="6"/>
      <c r="N316" s="26">
        <f>VLOOKUP(A:A,[2]List1!$A:$S,16,FALSE)</f>
        <v>0</v>
      </c>
      <c r="O316" s="26">
        <f t="shared" si="4"/>
        <v>100000</v>
      </c>
    </row>
    <row r="317" spans="1:15" ht="30" customHeight="1" x14ac:dyDescent="0.25">
      <c r="A317" s="4">
        <v>3462209</v>
      </c>
      <c r="B317" s="16" t="s">
        <v>411</v>
      </c>
      <c r="C317" s="4">
        <v>26546841</v>
      </c>
      <c r="D317" s="3" t="s">
        <v>18</v>
      </c>
      <c r="E317" s="3" t="s">
        <v>412</v>
      </c>
      <c r="F317" s="12" t="s">
        <v>11</v>
      </c>
      <c r="G317" s="15">
        <v>56</v>
      </c>
      <c r="H317" s="14">
        <f>VLOOKUP(A:A,[1]List1!$A:$S,8,FALSE)</f>
        <v>149454</v>
      </c>
      <c r="I317" s="14">
        <f>VLOOKUP(A:A,[1]List1!$A:$S,11,FALSE)</f>
        <v>8369424</v>
      </c>
      <c r="J317" s="14">
        <v>1831210</v>
      </c>
      <c r="K317" s="5">
        <v>0</v>
      </c>
      <c r="L317" s="26"/>
      <c r="M317" s="27" t="s">
        <v>563</v>
      </c>
      <c r="N317" s="26">
        <f>VLOOKUP(A:A,[2]List1!$A:$S,16,FALSE)</f>
        <v>0</v>
      </c>
      <c r="O317" s="26">
        <f t="shared" si="4"/>
        <v>0</v>
      </c>
    </row>
    <row r="318" spans="1:15" ht="30" customHeight="1" x14ac:dyDescent="0.25">
      <c r="A318" s="4">
        <v>9767094</v>
      </c>
      <c r="B318" s="16" t="s">
        <v>413</v>
      </c>
      <c r="C318" s="4">
        <v>70872783</v>
      </c>
      <c r="D318" s="3" t="s">
        <v>25</v>
      </c>
      <c r="E318" s="3" t="s">
        <v>414</v>
      </c>
      <c r="F318" s="12" t="s">
        <v>11</v>
      </c>
      <c r="G318" s="15">
        <v>133</v>
      </c>
      <c r="H318" s="14">
        <f>VLOOKUP(A:A,[1]List1!$A:$S,8,FALSE)</f>
        <v>544589.4</v>
      </c>
      <c r="I318" s="14">
        <f>VLOOKUP(A:A,[1]List1!$A:$S,11,FALSE)</f>
        <v>48802390.200000003</v>
      </c>
      <c r="J318" s="14">
        <v>10374000</v>
      </c>
      <c r="K318" s="5">
        <v>10374000</v>
      </c>
      <c r="L318" s="26" t="s">
        <v>562</v>
      </c>
      <c r="M318" s="6"/>
      <c r="N318" s="26">
        <f>VLOOKUP(A:A,[2]List1!$A:$S,16,FALSE)</f>
        <v>0</v>
      </c>
      <c r="O318" s="26">
        <f t="shared" si="4"/>
        <v>10374000</v>
      </c>
    </row>
    <row r="319" spans="1:15" ht="30" customHeight="1" x14ac:dyDescent="0.25">
      <c r="A319" s="4">
        <v>9353125</v>
      </c>
      <c r="B319" s="16" t="s">
        <v>415</v>
      </c>
      <c r="C319" s="4">
        <v>241598</v>
      </c>
      <c r="D319" s="3" t="s">
        <v>34</v>
      </c>
      <c r="E319" s="3" t="s">
        <v>415</v>
      </c>
      <c r="F319" s="12" t="s">
        <v>17</v>
      </c>
      <c r="G319" s="15">
        <v>10.63</v>
      </c>
      <c r="H319" s="14">
        <f>VLOOKUP(A:A,[1]List1!$A:$S,8,FALSE)</f>
        <v>475608</v>
      </c>
      <c r="I319" s="14">
        <f>VLOOKUP(A:A,[1]List1!$A:$S,11,FALSE)</f>
        <v>4584081.0537575241</v>
      </c>
      <c r="J319" s="14">
        <v>1113000</v>
      </c>
      <c r="K319" s="5">
        <v>1113000</v>
      </c>
      <c r="L319" s="28" t="s">
        <v>588</v>
      </c>
      <c r="M319" s="6"/>
      <c r="N319" s="26">
        <f>VLOOKUP(A:A,[2]List1!$A:$S,16,FALSE)</f>
        <v>0</v>
      </c>
      <c r="O319" s="26">
        <f t="shared" si="4"/>
        <v>1113000</v>
      </c>
    </row>
    <row r="320" spans="1:15" ht="30" customHeight="1" x14ac:dyDescent="0.25">
      <c r="A320" s="4">
        <v>2793007</v>
      </c>
      <c r="B320" s="16" t="s">
        <v>416</v>
      </c>
      <c r="C320" s="4">
        <v>70892326</v>
      </c>
      <c r="D320" s="3" t="s">
        <v>34</v>
      </c>
      <c r="E320" s="3" t="s">
        <v>34</v>
      </c>
      <c r="F320" s="12" t="s">
        <v>17</v>
      </c>
      <c r="G320" s="15">
        <v>57.146999999999998</v>
      </c>
      <c r="H320" s="14">
        <f>VLOOKUP(A:A,[1]List1!$A:$S,8,FALSE)</f>
        <v>475608</v>
      </c>
      <c r="I320" s="14">
        <f>VLOOKUP(A:A,[1]List1!$A:$S,11,FALSE)</f>
        <v>28949649.600000001</v>
      </c>
      <c r="J320" s="14">
        <v>10000000</v>
      </c>
      <c r="K320" s="5">
        <v>8628000</v>
      </c>
      <c r="L320" s="28" t="s">
        <v>576</v>
      </c>
      <c r="M320" s="6"/>
      <c r="N320" s="26">
        <f>VLOOKUP(A:A,[2]List1!$A:$S,16,FALSE)</f>
        <v>1372000</v>
      </c>
      <c r="O320" s="26">
        <f t="shared" si="4"/>
        <v>10000000</v>
      </c>
    </row>
    <row r="321" spans="1:15" ht="30" customHeight="1" x14ac:dyDescent="0.25">
      <c r="A321" s="4">
        <v>6192569</v>
      </c>
      <c r="B321" s="16" t="s">
        <v>417</v>
      </c>
      <c r="C321" s="4">
        <v>70893969</v>
      </c>
      <c r="D321" s="3" t="s">
        <v>34</v>
      </c>
      <c r="E321" s="3" t="s">
        <v>417</v>
      </c>
      <c r="F321" s="12" t="s">
        <v>17</v>
      </c>
      <c r="G321" s="15">
        <v>53.3</v>
      </c>
      <c r="H321" s="14">
        <f>VLOOKUP(A:A,[1]List1!$A:$S,8,FALSE)</f>
        <v>475608</v>
      </c>
      <c r="I321" s="14">
        <f>VLOOKUP(A:A,[1]List1!$A:$S,11,FALSE)</f>
        <v>23621226.499793902</v>
      </c>
      <c r="J321" s="14">
        <v>9898000</v>
      </c>
      <c r="K321" s="5">
        <v>6675000</v>
      </c>
      <c r="L321" s="28" t="s">
        <v>577</v>
      </c>
      <c r="M321" s="6"/>
      <c r="N321" s="26">
        <f>VLOOKUP(A:A,[2]List1!$A:$S,16,FALSE)</f>
        <v>3223000</v>
      </c>
      <c r="O321" s="26">
        <f t="shared" si="4"/>
        <v>9898000</v>
      </c>
    </row>
    <row r="322" spans="1:15" ht="30" customHeight="1" x14ac:dyDescent="0.25">
      <c r="A322" s="4">
        <v>1648302</v>
      </c>
      <c r="B322" s="16" t="s">
        <v>418</v>
      </c>
      <c r="C322" s="4">
        <v>70890307</v>
      </c>
      <c r="D322" s="3" t="s">
        <v>95</v>
      </c>
      <c r="E322" s="3" t="s">
        <v>419</v>
      </c>
      <c r="F322" s="12" t="s">
        <v>11</v>
      </c>
      <c r="G322" s="15">
        <v>38</v>
      </c>
      <c r="H322" s="14">
        <f>VLOOKUP(A:A,[1]List1!$A:$S,8,FALSE)</f>
        <v>463102.2</v>
      </c>
      <c r="I322" s="14">
        <f>VLOOKUP(A:A,[1]List1!$A:$S,11,FALSE)</f>
        <v>13037883.600000001</v>
      </c>
      <c r="J322" s="14">
        <v>3150000</v>
      </c>
      <c r="K322" s="5">
        <v>3150000</v>
      </c>
      <c r="L322" s="28" t="s">
        <v>580</v>
      </c>
      <c r="M322" s="6"/>
      <c r="N322" s="26">
        <f>VLOOKUP(A:A,[2]List1!$A:$S,16,FALSE)</f>
        <v>0</v>
      </c>
      <c r="O322" s="26">
        <f t="shared" si="4"/>
        <v>3150000</v>
      </c>
    </row>
    <row r="323" spans="1:15" ht="30" customHeight="1" x14ac:dyDescent="0.25">
      <c r="A323" s="4">
        <v>7248933</v>
      </c>
      <c r="B323" s="16" t="s">
        <v>418</v>
      </c>
      <c r="C323" s="4">
        <v>70890307</v>
      </c>
      <c r="D323" s="3" t="s">
        <v>34</v>
      </c>
      <c r="E323" s="3" t="s">
        <v>35</v>
      </c>
      <c r="F323" s="12" t="s">
        <v>17</v>
      </c>
      <c r="G323" s="15">
        <v>55.197000000000003</v>
      </c>
      <c r="H323" s="14">
        <f>VLOOKUP(A:A,[1]List1!$A:$S,8,FALSE)</f>
        <v>475608</v>
      </c>
      <c r="I323" s="14">
        <f>VLOOKUP(A:A,[1]List1!$A:$S,11,FALSE)</f>
        <v>22070244</v>
      </c>
      <c r="J323" s="14">
        <v>4450000</v>
      </c>
      <c r="K323" s="5">
        <v>4450000</v>
      </c>
      <c r="L323" s="28" t="s">
        <v>580</v>
      </c>
      <c r="M323" s="6"/>
      <c r="N323" s="26">
        <f>VLOOKUP(A:A,[2]List1!$A:$S,16,FALSE)</f>
        <v>0</v>
      </c>
      <c r="O323" s="26">
        <f t="shared" si="4"/>
        <v>4450000</v>
      </c>
    </row>
    <row r="324" spans="1:15" ht="30" customHeight="1" x14ac:dyDescent="0.25">
      <c r="A324" s="4">
        <v>7457965</v>
      </c>
      <c r="B324" s="16" t="s">
        <v>418</v>
      </c>
      <c r="C324" s="4">
        <v>70890307</v>
      </c>
      <c r="D324" s="3" t="s">
        <v>21</v>
      </c>
      <c r="E324" s="3" t="s">
        <v>134</v>
      </c>
      <c r="F324" s="12" t="s">
        <v>17</v>
      </c>
      <c r="G324" s="15">
        <v>4.25</v>
      </c>
      <c r="H324" s="14">
        <f>VLOOKUP(A:A,[1]List1!$A:$S,8,FALSE)</f>
        <v>478686</v>
      </c>
      <c r="I324" s="14">
        <f>VLOOKUP(A:A,[1]List1!$A:$S,11,FALSE)</f>
        <v>1662984.1541075937</v>
      </c>
      <c r="J324" s="14">
        <v>440000</v>
      </c>
      <c r="K324" s="5">
        <v>440000</v>
      </c>
      <c r="L324" s="28" t="s">
        <v>580</v>
      </c>
      <c r="M324" s="6"/>
      <c r="N324" s="26">
        <f>VLOOKUP(A:A,[2]List1!$A:$S,16,FALSE)</f>
        <v>0</v>
      </c>
      <c r="O324" s="26">
        <f t="shared" ref="O324:O387" si="5">N324+K324</f>
        <v>440000</v>
      </c>
    </row>
    <row r="325" spans="1:15" ht="30" customHeight="1" x14ac:dyDescent="0.25">
      <c r="A325" s="4">
        <v>3236460</v>
      </c>
      <c r="B325" s="16" t="s">
        <v>420</v>
      </c>
      <c r="C325" s="4">
        <v>18629130</v>
      </c>
      <c r="D325" s="3" t="s">
        <v>21</v>
      </c>
      <c r="E325" s="3" t="s">
        <v>421</v>
      </c>
      <c r="F325" s="12" t="s">
        <v>17</v>
      </c>
      <c r="G325" s="15">
        <v>5.3</v>
      </c>
      <c r="H325" s="14">
        <f>VLOOKUP(A:A,[1]List1!$A:$S,8,FALSE)</f>
        <v>478686</v>
      </c>
      <c r="I325" s="14">
        <f>VLOOKUP(A:A,[1]List1!$A:$S,11,FALSE)</f>
        <v>2333381.6278395178</v>
      </c>
      <c r="J325" s="14">
        <v>1440673</v>
      </c>
      <c r="K325" s="5">
        <v>1314000</v>
      </c>
      <c r="L325" s="26"/>
      <c r="M325" s="6"/>
      <c r="N325" s="26">
        <f>VLOOKUP(A:A,[2]List1!$A:$S,16,FALSE)</f>
        <v>126000</v>
      </c>
      <c r="O325" s="26">
        <f t="shared" si="5"/>
        <v>1440000</v>
      </c>
    </row>
    <row r="326" spans="1:15" ht="30" customHeight="1" x14ac:dyDescent="0.25">
      <c r="A326" s="4">
        <v>4595988</v>
      </c>
      <c r="B326" s="16" t="s">
        <v>422</v>
      </c>
      <c r="C326" s="4">
        <v>26200571</v>
      </c>
      <c r="D326" s="3" t="s">
        <v>36</v>
      </c>
      <c r="E326" s="3" t="s">
        <v>423</v>
      </c>
      <c r="F326" s="12" t="s">
        <v>11</v>
      </c>
      <c r="G326" s="15">
        <v>14</v>
      </c>
      <c r="H326" s="14">
        <f>VLOOKUP(A:A,[1]List1!$A:$S,8,FALSE)</f>
        <v>357766.2</v>
      </c>
      <c r="I326" s="14">
        <f>VLOOKUP(A:A,[1]List1!$A:$S,11,FALSE)</f>
        <v>5008726.8</v>
      </c>
      <c r="J326" s="14">
        <v>1756122</v>
      </c>
      <c r="K326" s="5">
        <v>1756000</v>
      </c>
      <c r="L326" s="26"/>
      <c r="M326" s="6"/>
      <c r="N326" s="26">
        <f>VLOOKUP(A:A,[2]List1!$A:$S,16,FALSE)</f>
        <v>0</v>
      </c>
      <c r="O326" s="26">
        <f t="shared" si="5"/>
        <v>1756000</v>
      </c>
    </row>
    <row r="327" spans="1:15" ht="42.75" customHeight="1" x14ac:dyDescent="0.25">
      <c r="A327" s="4">
        <v>8414595</v>
      </c>
      <c r="B327" s="16" t="s">
        <v>422</v>
      </c>
      <c r="C327" s="4">
        <v>26200571</v>
      </c>
      <c r="D327" s="3" t="s">
        <v>80</v>
      </c>
      <c r="E327" s="3" t="s">
        <v>423</v>
      </c>
      <c r="F327" s="12" t="s">
        <v>17</v>
      </c>
      <c r="G327" s="15">
        <v>12.5</v>
      </c>
      <c r="H327" s="14">
        <f>VLOOKUP(A:A,[1]List1!$A:$S,8,FALSE)</f>
        <v>491112</v>
      </c>
      <c r="I327" s="14">
        <f>VLOOKUP(A:A,[1]List1!$A:$S,11,FALSE)</f>
        <v>6138900</v>
      </c>
      <c r="J327" s="14">
        <v>2522747</v>
      </c>
      <c r="K327" s="5">
        <v>2522000</v>
      </c>
      <c r="L327" s="26"/>
      <c r="M327" s="6"/>
      <c r="N327" s="26">
        <f>VLOOKUP(A:A,[2]List1!$A:$S,16,FALSE)</f>
        <v>0</v>
      </c>
      <c r="O327" s="26">
        <f t="shared" si="5"/>
        <v>2522000</v>
      </c>
    </row>
    <row r="328" spans="1:15" ht="30" customHeight="1" x14ac:dyDescent="0.25">
      <c r="A328" s="4">
        <v>1026027</v>
      </c>
      <c r="B328" s="16" t="s">
        <v>424</v>
      </c>
      <c r="C328" s="4">
        <v>68380216</v>
      </c>
      <c r="D328" s="3" t="s">
        <v>95</v>
      </c>
      <c r="E328" s="3" t="s">
        <v>425</v>
      </c>
      <c r="F328" s="12" t="s">
        <v>17</v>
      </c>
      <c r="G328" s="15">
        <v>3.87</v>
      </c>
      <c r="H328" s="14">
        <f>VLOOKUP(A:A,[1]List1!$A:$S,8,FALSE)</f>
        <v>480624</v>
      </c>
      <c r="I328" s="14">
        <f>VLOOKUP(A:A,[1]List1!$A:$S,11,FALSE)</f>
        <v>1656696.5144858556</v>
      </c>
      <c r="J328" s="14">
        <v>1063734</v>
      </c>
      <c r="K328" s="5">
        <v>928000</v>
      </c>
      <c r="L328" s="26"/>
      <c r="M328" s="6"/>
      <c r="N328" s="26">
        <f>VLOOKUP(A:A,[2]List1!$A:$S,16,FALSE)</f>
        <v>135000</v>
      </c>
      <c r="O328" s="26">
        <f t="shared" si="5"/>
        <v>1063000</v>
      </c>
    </row>
    <row r="329" spans="1:15" ht="30" customHeight="1" x14ac:dyDescent="0.25">
      <c r="A329" s="4">
        <v>3776784</v>
      </c>
      <c r="B329" s="16" t="s">
        <v>424</v>
      </c>
      <c r="C329" s="4">
        <v>68380216</v>
      </c>
      <c r="D329" s="3" t="s">
        <v>66</v>
      </c>
      <c r="E329" s="3" t="s">
        <v>426</v>
      </c>
      <c r="F329" s="12" t="s">
        <v>11</v>
      </c>
      <c r="G329" s="15">
        <v>21</v>
      </c>
      <c r="H329" s="14">
        <f>VLOOKUP(A:A,[1]List1!$A:$S,8,FALSE)</f>
        <v>342000</v>
      </c>
      <c r="I329" s="14">
        <f>VLOOKUP(A:A,[1]List1!$A:$S,11,FALSE)</f>
        <v>6516000</v>
      </c>
      <c r="J329" s="14">
        <v>4134855</v>
      </c>
      <c r="K329" s="5">
        <v>3439000</v>
      </c>
      <c r="L329" s="26"/>
      <c r="M329" s="6"/>
      <c r="N329" s="26">
        <f>VLOOKUP(A:A,[2]List1!$A:$S,16,FALSE)</f>
        <v>695000</v>
      </c>
      <c r="O329" s="26">
        <f t="shared" si="5"/>
        <v>4134000</v>
      </c>
    </row>
    <row r="330" spans="1:15" ht="30" customHeight="1" x14ac:dyDescent="0.25">
      <c r="A330" s="4">
        <v>4129365</v>
      </c>
      <c r="B330" s="16" t="s">
        <v>424</v>
      </c>
      <c r="C330" s="4">
        <v>68380216</v>
      </c>
      <c r="D330" s="3" t="s">
        <v>21</v>
      </c>
      <c r="E330" s="3" t="s">
        <v>427</v>
      </c>
      <c r="F330" s="12" t="s">
        <v>17</v>
      </c>
      <c r="G330" s="15">
        <v>4.8</v>
      </c>
      <c r="H330" s="14">
        <f>VLOOKUP(A:A,[1]List1!$A:$S,8,FALSE)</f>
        <v>478686</v>
      </c>
      <c r="I330" s="14">
        <f>VLOOKUP(A:A,[1]List1!$A:$S,11,FALSE)</f>
        <v>1578161.4737184702</v>
      </c>
      <c r="J330" s="14">
        <v>1458662</v>
      </c>
      <c r="K330" s="5">
        <v>800000</v>
      </c>
      <c r="L330" s="26"/>
      <c r="M330" s="6"/>
      <c r="N330" s="26">
        <f>VLOOKUP(A:A,[2]List1!$A:$S,16,FALSE)</f>
        <v>269000</v>
      </c>
      <c r="O330" s="26">
        <f t="shared" si="5"/>
        <v>1069000</v>
      </c>
    </row>
    <row r="331" spans="1:15" ht="30" customHeight="1" x14ac:dyDescent="0.25">
      <c r="A331" s="4">
        <v>6672726</v>
      </c>
      <c r="B331" s="16" t="s">
        <v>424</v>
      </c>
      <c r="C331" s="4">
        <v>68380216</v>
      </c>
      <c r="D331" s="3" t="s">
        <v>5</v>
      </c>
      <c r="E331" s="3" t="s">
        <v>428</v>
      </c>
      <c r="F331" s="12" t="s">
        <v>7</v>
      </c>
      <c r="G331" s="15">
        <v>2000</v>
      </c>
      <c r="H331" s="14">
        <f>VLOOKUP(A:A,[1]List1!$A:$S,8,FALSE)</f>
        <v>399</v>
      </c>
      <c r="I331" s="14">
        <f>VLOOKUP(A:A,[1]List1!$A:$S,11,FALSE)</f>
        <v>777600</v>
      </c>
      <c r="J331" s="14">
        <v>415768</v>
      </c>
      <c r="K331" s="5">
        <v>338000</v>
      </c>
      <c r="L331" s="26"/>
      <c r="M331" s="6"/>
      <c r="N331" s="26">
        <f>VLOOKUP(A:A,[2]List1!$A:$S,16,FALSE)</f>
        <v>77000</v>
      </c>
      <c r="O331" s="26">
        <f t="shared" si="5"/>
        <v>415000</v>
      </c>
    </row>
    <row r="332" spans="1:15" ht="94.5" customHeight="1" x14ac:dyDescent="0.25">
      <c r="A332" s="4">
        <v>1023857</v>
      </c>
      <c r="B332" s="16" t="s">
        <v>429</v>
      </c>
      <c r="C332" s="4">
        <v>27035271</v>
      </c>
      <c r="D332" s="3" t="s">
        <v>5</v>
      </c>
      <c r="E332" s="3" t="s">
        <v>340</v>
      </c>
      <c r="F332" s="12" t="s">
        <v>7</v>
      </c>
      <c r="G332" s="15">
        <v>3967</v>
      </c>
      <c r="H332" s="14">
        <f>VLOOKUP(A:A,[1]List1!$A:$S,8,FALSE)</f>
        <v>399</v>
      </c>
      <c r="I332" s="14">
        <f>VLOOKUP(A:A,[1]List1!$A:$S,11,FALSE)</f>
        <v>1225803</v>
      </c>
      <c r="J332" s="14">
        <v>1504025</v>
      </c>
      <c r="K332" s="5">
        <v>670000</v>
      </c>
      <c r="L332" s="26"/>
      <c r="M332" s="6"/>
      <c r="N332" s="26">
        <f>VLOOKUP(A:A,[2]List1!$A:$S,16,FALSE)</f>
        <v>195000</v>
      </c>
      <c r="O332" s="26">
        <f t="shared" si="5"/>
        <v>865000</v>
      </c>
    </row>
    <row r="333" spans="1:15" ht="102" customHeight="1" x14ac:dyDescent="0.25">
      <c r="A333" s="4">
        <v>8511225</v>
      </c>
      <c r="B333" s="16" t="s">
        <v>429</v>
      </c>
      <c r="C333" s="4">
        <v>27035271</v>
      </c>
      <c r="D333" s="3" t="s">
        <v>36</v>
      </c>
      <c r="E333" s="3" t="s">
        <v>70</v>
      </c>
      <c r="F333" s="12" t="s">
        <v>17</v>
      </c>
      <c r="G333" s="15">
        <v>3.6</v>
      </c>
      <c r="H333" s="14">
        <f>VLOOKUP(A:A,[1]List1!$A:$S,8,FALSE)</f>
        <v>521550</v>
      </c>
      <c r="I333" s="14">
        <f>VLOOKUP(A:A,[1]List1!$A:$S,11,FALSE)</f>
        <v>1877580</v>
      </c>
      <c r="J333" s="14">
        <v>1234778</v>
      </c>
      <c r="K333" s="5">
        <v>909000</v>
      </c>
      <c r="L333" s="26"/>
      <c r="M333" s="6"/>
      <c r="N333" s="26">
        <f>VLOOKUP(A:A,[2]List1!$A:$S,16,FALSE)</f>
        <v>325000</v>
      </c>
      <c r="O333" s="26">
        <f t="shared" si="5"/>
        <v>1234000</v>
      </c>
    </row>
    <row r="334" spans="1:15" ht="30" customHeight="1" x14ac:dyDescent="0.25">
      <c r="A334" s="4">
        <v>4651772</v>
      </c>
      <c r="B334" s="16" t="s">
        <v>430</v>
      </c>
      <c r="C334" s="4">
        <v>26531186</v>
      </c>
      <c r="D334" s="3" t="s">
        <v>95</v>
      </c>
      <c r="E334" s="3" t="s">
        <v>96</v>
      </c>
      <c r="F334" s="12" t="s">
        <v>17</v>
      </c>
      <c r="G334" s="15">
        <v>3.6</v>
      </c>
      <c r="H334" s="14">
        <f>VLOOKUP(A:A,[1]List1!$A:$S,8,FALSE)</f>
        <v>480624</v>
      </c>
      <c r="I334" s="14">
        <f>VLOOKUP(A:A,[1]List1!$A:$S,11,FALSE)</f>
        <v>1414747.3467135518</v>
      </c>
      <c r="J334" s="14">
        <v>802405</v>
      </c>
      <c r="K334" s="5">
        <v>781000</v>
      </c>
      <c r="L334" s="26"/>
      <c r="M334" s="6"/>
      <c r="N334" s="26">
        <f>VLOOKUP(A:A,[2]List1!$A:$S,16,FALSE)</f>
        <v>21000</v>
      </c>
      <c r="O334" s="26">
        <f t="shared" si="5"/>
        <v>802000</v>
      </c>
    </row>
    <row r="335" spans="1:15" ht="30" customHeight="1" x14ac:dyDescent="0.25">
      <c r="A335" s="4">
        <v>6520881</v>
      </c>
      <c r="B335" s="16" t="s">
        <v>431</v>
      </c>
      <c r="C335" s="4">
        <v>67364012</v>
      </c>
      <c r="D335" s="3" t="s">
        <v>91</v>
      </c>
      <c r="E335" s="3" t="s">
        <v>432</v>
      </c>
      <c r="F335" s="12" t="s">
        <v>17</v>
      </c>
      <c r="G335" s="15">
        <v>2.95</v>
      </c>
      <c r="H335" s="14">
        <f>VLOOKUP(A:A,[1]List1!$A:$S,8,FALSE)</f>
        <v>528504</v>
      </c>
      <c r="I335" s="14">
        <f>VLOOKUP(A:A,[1]List1!$A:$S,11,FALSE)</f>
        <v>1559086.8</v>
      </c>
      <c r="J335" s="14">
        <v>724914</v>
      </c>
      <c r="K335" s="5">
        <v>724000</v>
      </c>
      <c r="L335" s="26"/>
      <c r="M335" s="6"/>
      <c r="N335" s="26">
        <f>VLOOKUP(A:A,[2]List1!$A:$S,16,FALSE)</f>
        <v>0</v>
      </c>
      <c r="O335" s="26">
        <f t="shared" si="5"/>
        <v>724000</v>
      </c>
    </row>
    <row r="336" spans="1:15" ht="30" customHeight="1" x14ac:dyDescent="0.25">
      <c r="A336" s="4">
        <v>9313851</v>
      </c>
      <c r="B336" s="16" t="s">
        <v>431</v>
      </c>
      <c r="C336" s="4">
        <v>67364012</v>
      </c>
      <c r="D336" s="3" t="s">
        <v>433</v>
      </c>
      <c r="E336" s="3" t="s">
        <v>434</v>
      </c>
      <c r="F336" s="12" t="s">
        <v>17</v>
      </c>
      <c r="G336" s="15">
        <v>5.8</v>
      </c>
      <c r="H336" s="14">
        <f>VLOOKUP(A:A,[1]List1!$A:$S,8,FALSE)</f>
        <v>718200</v>
      </c>
      <c r="I336" s="14">
        <f>VLOOKUP(A:A,[1]List1!$A:$S,11,FALSE)</f>
        <v>4165560</v>
      </c>
      <c r="J336" s="14">
        <v>567700</v>
      </c>
      <c r="K336" s="5">
        <v>567000</v>
      </c>
      <c r="L336" s="26"/>
      <c r="M336" s="6"/>
      <c r="N336" s="26">
        <f>VLOOKUP(A:A,[2]List1!$A:$S,16,FALSE)</f>
        <v>0</v>
      </c>
      <c r="O336" s="26">
        <f t="shared" si="5"/>
        <v>567000</v>
      </c>
    </row>
    <row r="337" spans="1:15" ht="30" customHeight="1" x14ac:dyDescent="0.25">
      <c r="A337" s="4">
        <v>7147115</v>
      </c>
      <c r="B337" s="16" t="s">
        <v>435</v>
      </c>
      <c r="C337" s="4">
        <v>25768255</v>
      </c>
      <c r="D337" s="3" t="s">
        <v>15</v>
      </c>
      <c r="E337" s="3" t="s">
        <v>436</v>
      </c>
      <c r="F337" s="12" t="s">
        <v>17</v>
      </c>
      <c r="G337" s="15">
        <v>0.8</v>
      </c>
      <c r="H337" s="14">
        <f>VLOOKUP(A:A,[1]List1!$A:$S,8,FALSE)</f>
        <v>522690</v>
      </c>
      <c r="I337" s="14">
        <f>VLOOKUP(A:A,[1]List1!$A:$S,11,FALSE)</f>
        <v>418152</v>
      </c>
      <c r="J337" s="14">
        <v>386400</v>
      </c>
      <c r="K337" s="5">
        <v>202000</v>
      </c>
      <c r="L337" s="26"/>
      <c r="M337" s="6"/>
      <c r="N337" s="26">
        <f>VLOOKUP(A:A,[2]List1!$A:$S,16,FALSE)</f>
        <v>86000</v>
      </c>
      <c r="O337" s="26">
        <f t="shared" si="5"/>
        <v>288000</v>
      </c>
    </row>
    <row r="338" spans="1:15" ht="30" customHeight="1" x14ac:dyDescent="0.25">
      <c r="A338" s="4">
        <v>1046995</v>
      </c>
      <c r="B338" s="16" t="s">
        <v>437</v>
      </c>
      <c r="C338" s="4">
        <v>26614936</v>
      </c>
      <c r="D338" s="3" t="s">
        <v>433</v>
      </c>
      <c r="E338" s="3" t="s">
        <v>438</v>
      </c>
      <c r="F338" s="12" t="s">
        <v>17</v>
      </c>
      <c r="G338" s="15">
        <v>7.3</v>
      </c>
      <c r="H338" s="14">
        <f>VLOOKUP(A:A,[1]List1!$A:$S,8,FALSE)</f>
        <v>718200</v>
      </c>
      <c r="I338" s="14">
        <f>VLOOKUP(A:A,[1]List1!$A:$S,11,FALSE)</f>
        <v>5242860</v>
      </c>
      <c r="J338" s="14">
        <v>1220737</v>
      </c>
      <c r="K338" s="5">
        <v>1220000</v>
      </c>
      <c r="L338" s="26"/>
      <c r="M338" s="6"/>
      <c r="N338" s="26">
        <f>VLOOKUP(A:A,[2]List1!$A:$S,16,FALSE)</f>
        <v>0</v>
      </c>
      <c r="O338" s="26">
        <f t="shared" si="5"/>
        <v>1220000</v>
      </c>
    </row>
    <row r="339" spans="1:15" ht="30" customHeight="1" x14ac:dyDescent="0.25">
      <c r="A339" s="4">
        <v>5747380</v>
      </c>
      <c r="B339" s="16" t="s">
        <v>437</v>
      </c>
      <c r="C339" s="4">
        <v>26614936</v>
      </c>
      <c r="D339" s="3" t="s">
        <v>43</v>
      </c>
      <c r="E339" s="3" t="s">
        <v>439</v>
      </c>
      <c r="F339" s="12" t="s">
        <v>17</v>
      </c>
      <c r="G339" s="15">
        <v>5.8</v>
      </c>
      <c r="H339" s="14">
        <f>VLOOKUP(A:A,[1]List1!$A:$S,8,FALSE)</f>
        <v>519612</v>
      </c>
      <c r="I339" s="14">
        <f>VLOOKUP(A:A,[1]List1!$A:$S,11,FALSE)</f>
        <v>3013749.6</v>
      </c>
      <c r="J339" s="14">
        <v>893871</v>
      </c>
      <c r="K339" s="5">
        <v>893000</v>
      </c>
      <c r="L339" s="26"/>
      <c r="M339" s="6"/>
      <c r="N339" s="26">
        <f>VLOOKUP(A:A,[2]List1!$A:$S,16,FALSE)</f>
        <v>0</v>
      </c>
      <c r="O339" s="26">
        <f t="shared" si="5"/>
        <v>893000</v>
      </c>
    </row>
    <row r="340" spans="1:15" ht="30" customHeight="1" x14ac:dyDescent="0.25">
      <c r="A340" s="4">
        <v>2093644</v>
      </c>
      <c r="B340" s="16" t="s">
        <v>440</v>
      </c>
      <c r="C340" s="4">
        <v>43005853</v>
      </c>
      <c r="D340" s="3" t="s">
        <v>34</v>
      </c>
      <c r="E340" s="3" t="s">
        <v>441</v>
      </c>
      <c r="F340" s="12" t="s">
        <v>17</v>
      </c>
      <c r="G340" s="15">
        <v>3.5</v>
      </c>
      <c r="H340" s="14">
        <f>VLOOKUP(A:A,[1]List1!$A:$S,8,FALSE)</f>
        <v>475608</v>
      </c>
      <c r="I340" s="14">
        <f>VLOOKUP(A:A,[1]List1!$A:$S,11,FALSE)</f>
        <v>1454628</v>
      </c>
      <c r="J340" s="14">
        <v>681020</v>
      </c>
      <c r="K340" s="5">
        <v>681000</v>
      </c>
      <c r="L340" s="26"/>
      <c r="M340" s="6"/>
      <c r="N340" s="26">
        <f>VLOOKUP(A:A,[2]List1!$A:$S,16,FALSE)</f>
        <v>0</v>
      </c>
      <c r="O340" s="26">
        <f t="shared" si="5"/>
        <v>681000</v>
      </c>
    </row>
    <row r="341" spans="1:15" ht="30" customHeight="1" x14ac:dyDescent="0.25">
      <c r="A341" s="4">
        <v>6513502</v>
      </c>
      <c r="B341" s="16" t="s">
        <v>440</v>
      </c>
      <c r="C341" s="4">
        <v>43005853</v>
      </c>
      <c r="D341" s="3" t="s">
        <v>5</v>
      </c>
      <c r="E341" s="3" t="s">
        <v>442</v>
      </c>
      <c r="F341" s="12" t="s">
        <v>7</v>
      </c>
      <c r="G341" s="15">
        <v>23000</v>
      </c>
      <c r="H341" s="14">
        <f>VLOOKUP(A:A,[1]List1!$A:$S,8,FALSE)</f>
        <v>399</v>
      </c>
      <c r="I341" s="14">
        <f>VLOOKUP(A:A,[1]List1!$A:$S,11,FALSE)</f>
        <v>7107000</v>
      </c>
      <c r="J341" s="14">
        <v>2627800</v>
      </c>
      <c r="K341" s="5">
        <v>2627000</v>
      </c>
      <c r="L341" s="26"/>
      <c r="M341" s="6"/>
      <c r="N341" s="26">
        <f>VLOOKUP(A:A,[2]List1!$A:$S,16,FALSE)</f>
        <v>0</v>
      </c>
      <c r="O341" s="26">
        <f t="shared" si="5"/>
        <v>2627000</v>
      </c>
    </row>
    <row r="342" spans="1:15" ht="30" customHeight="1" x14ac:dyDescent="0.25">
      <c r="A342" s="4">
        <v>1442258</v>
      </c>
      <c r="B342" s="16" t="s">
        <v>443</v>
      </c>
      <c r="C342" s="4">
        <v>49625624</v>
      </c>
      <c r="D342" s="3" t="s">
        <v>91</v>
      </c>
      <c r="E342" s="3" t="s">
        <v>444</v>
      </c>
      <c r="F342" s="12" t="s">
        <v>17</v>
      </c>
      <c r="G342" s="15">
        <v>2.8</v>
      </c>
      <c r="H342" s="14">
        <f>VLOOKUP(A:A,[1]List1!$A:$S,8,FALSE)</f>
        <v>528504</v>
      </c>
      <c r="I342" s="14">
        <f>VLOOKUP(A:A,[1]List1!$A:$S,11,FALSE)</f>
        <v>1479811.2</v>
      </c>
      <c r="J342" s="14">
        <v>1038868</v>
      </c>
      <c r="K342" s="5">
        <v>843000</v>
      </c>
      <c r="L342" s="26"/>
      <c r="M342" s="6"/>
      <c r="N342" s="26">
        <f>VLOOKUP(A:A,[2]List1!$A:$S,16,FALSE)</f>
        <v>195000</v>
      </c>
      <c r="O342" s="26">
        <f t="shared" si="5"/>
        <v>1038000</v>
      </c>
    </row>
    <row r="343" spans="1:15" ht="30" customHeight="1" x14ac:dyDescent="0.25">
      <c r="A343" s="4">
        <v>2750905</v>
      </c>
      <c r="B343" s="16" t="s">
        <v>443</v>
      </c>
      <c r="C343" s="4">
        <v>49625624</v>
      </c>
      <c r="D343" s="3" t="s">
        <v>18</v>
      </c>
      <c r="E343" s="3" t="s">
        <v>445</v>
      </c>
      <c r="F343" s="12" t="s">
        <v>11</v>
      </c>
      <c r="G343" s="15">
        <v>7</v>
      </c>
      <c r="H343" s="14">
        <f>VLOOKUP(A:A,[1]List1!$A:$S,8,FALSE)</f>
        <v>149454</v>
      </c>
      <c r="I343" s="14">
        <f>VLOOKUP(A:A,[1]List1!$A:$S,11,FALSE)</f>
        <v>1046178</v>
      </c>
      <c r="J343" s="14">
        <v>707012</v>
      </c>
      <c r="K343" s="5">
        <v>0</v>
      </c>
      <c r="L343" s="26"/>
      <c r="M343" s="27" t="s">
        <v>563</v>
      </c>
      <c r="N343" s="26">
        <f>VLOOKUP(A:A,[2]List1!$A:$S,16,FALSE)</f>
        <v>0</v>
      </c>
      <c r="O343" s="26">
        <f t="shared" si="5"/>
        <v>0</v>
      </c>
    </row>
    <row r="344" spans="1:15" ht="30" customHeight="1" x14ac:dyDescent="0.25">
      <c r="A344" s="4">
        <v>3766912</v>
      </c>
      <c r="B344" s="16" t="s">
        <v>443</v>
      </c>
      <c r="C344" s="4">
        <v>49625624</v>
      </c>
      <c r="D344" s="3" t="s">
        <v>43</v>
      </c>
      <c r="E344" s="3" t="s">
        <v>446</v>
      </c>
      <c r="F344" s="12" t="s">
        <v>17</v>
      </c>
      <c r="G344" s="15">
        <v>2.9</v>
      </c>
      <c r="H344" s="14">
        <f>VLOOKUP(A:A,[1]List1!$A:$S,8,FALSE)</f>
        <v>519612</v>
      </c>
      <c r="I344" s="14">
        <f>VLOOKUP(A:A,[1]List1!$A:$S,11,FALSE)</f>
        <v>1506874.8</v>
      </c>
      <c r="J344" s="14">
        <v>1168635</v>
      </c>
      <c r="K344" s="5">
        <v>859000</v>
      </c>
      <c r="L344" s="26"/>
      <c r="M344" s="6"/>
      <c r="N344" s="26">
        <f>VLOOKUP(A:A,[2]List1!$A:$S,16,FALSE)</f>
        <v>309000</v>
      </c>
      <c r="O344" s="26">
        <f t="shared" si="5"/>
        <v>1168000</v>
      </c>
    </row>
    <row r="345" spans="1:15" ht="30" customHeight="1" x14ac:dyDescent="0.25">
      <c r="A345" s="4">
        <v>4697323</v>
      </c>
      <c r="B345" s="16" t="s">
        <v>443</v>
      </c>
      <c r="C345" s="4">
        <v>49625624</v>
      </c>
      <c r="D345" s="3" t="s">
        <v>91</v>
      </c>
      <c r="E345" s="3" t="s">
        <v>447</v>
      </c>
      <c r="F345" s="12" t="s">
        <v>17</v>
      </c>
      <c r="G345" s="15">
        <v>2.9</v>
      </c>
      <c r="H345" s="14">
        <f>VLOOKUP(A:A,[1]List1!$A:$S,8,FALSE)</f>
        <v>528504</v>
      </c>
      <c r="I345" s="14">
        <f>VLOOKUP(A:A,[1]List1!$A:$S,11,FALSE)</f>
        <v>1532661.5999999999</v>
      </c>
      <c r="J345" s="14">
        <v>854113</v>
      </c>
      <c r="K345" s="5">
        <v>854000</v>
      </c>
      <c r="L345" s="26"/>
      <c r="M345" s="6"/>
      <c r="N345" s="26">
        <f>VLOOKUP(A:A,[2]List1!$A:$S,16,FALSE)</f>
        <v>0</v>
      </c>
      <c r="O345" s="26">
        <f t="shared" si="5"/>
        <v>854000</v>
      </c>
    </row>
    <row r="346" spans="1:15" ht="30" customHeight="1" x14ac:dyDescent="0.25">
      <c r="A346" s="4">
        <v>5328826</v>
      </c>
      <c r="B346" s="16" t="s">
        <v>443</v>
      </c>
      <c r="C346" s="4">
        <v>49625624</v>
      </c>
      <c r="D346" s="3" t="s">
        <v>140</v>
      </c>
      <c r="E346" s="3" t="s">
        <v>448</v>
      </c>
      <c r="F346" s="12" t="s">
        <v>17</v>
      </c>
      <c r="G346" s="15">
        <v>3</v>
      </c>
      <c r="H346" s="14">
        <f>VLOOKUP(A:A,[1]List1!$A:$S,8,FALSE)</f>
        <v>520068</v>
      </c>
      <c r="I346" s="14">
        <f>VLOOKUP(A:A,[1]List1!$A:$S,11,FALSE)</f>
        <v>1560204</v>
      </c>
      <c r="J346" s="14">
        <v>1381648</v>
      </c>
      <c r="K346" s="5">
        <v>889000</v>
      </c>
      <c r="L346" s="26"/>
      <c r="M346" s="6"/>
      <c r="N346" s="26">
        <f>VLOOKUP(A:A,[2]List1!$A:$S,16,FALSE)</f>
        <v>241000</v>
      </c>
      <c r="O346" s="26">
        <f t="shared" si="5"/>
        <v>1130000</v>
      </c>
    </row>
    <row r="347" spans="1:15" ht="30" customHeight="1" x14ac:dyDescent="0.25">
      <c r="A347" s="4">
        <v>6259033</v>
      </c>
      <c r="B347" s="16" t="s">
        <v>443</v>
      </c>
      <c r="C347" s="4">
        <v>49625624</v>
      </c>
      <c r="D347" s="3" t="s">
        <v>91</v>
      </c>
      <c r="E347" s="3" t="s">
        <v>449</v>
      </c>
      <c r="F347" s="12" t="s">
        <v>17</v>
      </c>
      <c r="G347" s="15">
        <v>2.8</v>
      </c>
      <c r="H347" s="14">
        <f>VLOOKUP(A:A,[1]List1!$A:$S,8,FALSE)</f>
        <v>528504</v>
      </c>
      <c r="I347" s="14">
        <f>VLOOKUP(A:A,[1]List1!$A:$S,11,FALSE)</f>
        <v>1479811.2</v>
      </c>
      <c r="J347" s="14">
        <v>1032272</v>
      </c>
      <c r="K347" s="5">
        <v>843000</v>
      </c>
      <c r="L347" s="26"/>
      <c r="M347" s="6"/>
      <c r="N347" s="26">
        <f>VLOOKUP(A:A,[2]List1!$A:$S,16,FALSE)</f>
        <v>189000</v>
      </c>
      <c r="O347" s="26">
        <f t="shared" si="5"/>
        <v>1032000</v>
      </c>
    </row>
    <row r="348" spans="1:15" ht="30" customHeight="1" x14ac:dyDescent="0.25">
      <c r="A348" s="4">
        <v>6450416</v>
      </c>
      <c r="B348" s="16" t="s">
        <v>443</v>
      </c>
      <c r="C348" s="4">
        <v>49625624</v>
      </c>
      <c r="D348" s="3" t="s">
        <v>15</v>
      </c>
      <c r="E348" s="3" t="s">
        <v>450</v>
      </c>
      <c r="F348" s="12" t="s">
        <v>17</v>
      </c>
      <c r="G348" s="15">
        <v>2.12</v>
      </c>
      <c r="H348" s="14">
        <f>VLOOKUP(A:A,[1]List1!$A:$S,8,FALSE)</f>
        <v>522690</v>
      </c>
      <c r="I348" s="14">
        <f>VLOOKUP(A:A,[1]List1!$A:$S,11,FALSE)</f>
        <v>1108102.8</v>
      </c>
      <c r="J348" s="14">
        <v>985443</v>
      </c>
      <c r="K348" s="5">
        <v>631000</v>
      </c>
      <c r="L348" s="26"/>
      <c r="M348" s="6"/>
      <c r="N348" s="26">
        <f>VLOOKUP(A:A,[2]List1!$A:$S,16,FALSE)</f>
        <v>193000</v>
      </c>
      <c r="O348" s="26">
        <f t="shared" si="5"/>
        <v>824000</v>
      </c>
    </row>
    <row r="349" spans="1:15" ht="30" customHeight="1" x14ac:dyDescent="0.25">
      <c r="A349" s="4">
        <v>6589804</v>
      </c>
      <c r="B349" s="16" t="s">
        <v>443</v>
      </c>
      <c r="C349" s="4">
        <v>49625624</v>
      </c>
      <c r="D349" s="3" t="s">
        <v>43</v>
      </c>
      <c r="E349" s="3" t="s">
        <v>451</v>
      </c>
      <c r="F349" s="12" t="s">
        <v>17</v>
      </c>
      <c r="G349" s="15">
        <v>5.3</v>
      </c>
      <c r="H349" s="14">
        <f>VLOOKUP(A:A,[1]List1!$A:$S,8,FALSE)</f>
        <v>519612</v>
      </c>
      <c r="I349" s="14">
        <f>VLOOKUP(A:A,[1]List1!$A:$S,11,FALSE)</f>
        <v>2753943.6</v>
      </c>
      <c r="J349" s="14">
        <v>1727457</v>
      </c>
      <c r="K349" s="5">
        <v>1570000</v>
      </c>
      <c r="L349" s="26"/>
      <c r="M349" s="6"/>
      <c r="N349" s="26">
        <f>VLOOKUP(A:A,[2]List1!$A:$S,16,FALSE)</f>
        <v>157000</v>
      </c>
      <c r="O349" s="26">
        <f t="shared" si="5"/>
        <v>1727000</v>
      </c>
    </row>
    <row r="350" spans="1:15" ht="30" customHeight="1" x14ac:dyDescent="0.25">
      <c r="A350" s="4">
        <v>8619914</v>
      </c>
      <c r="B350" s="16" t="s">
        <v>443</v>
      </c>
      <c r="C350" s="4">
        <v>49625624</v>
      </c>
      <c r="D350" s="3" t="s">
        <v>43</v>
      </c>
      <c r="E350" s="3" t="s">
        <v>452</v>
      </c>
      <c r="F350" s="12" t="s">
        <v>17</v>
      </c>
      <c r="G350" s="15">
        <v>2.8</v>
      </c>
      <c r="H350" s="14">
        <f>VLOOKUP(A:A,[1]List1!$A:$S,8,FALSE)</f>
        <v>519612</v>
      </c>
      <c r="I350" s="14">
        <f>VLOOKUP(A:A,[1]List1!$A:$S,11,FALSE)</f>
        <v>1454913.5999999999</v>
      </c>
      <c r="J350" s="14">
        <v>1531892</v>
      </c>
      <c r="K350" s="5">
        <v>829000</v>
      </c>
      <c r="L350" s="26"/>
      <c r="M350" s="6"/>
      <c r="N350" s="26">
        <f>VLOOKUP(A:A,[2]List1!$A:$S,16,FALSE)</f>
        <v>179000</v>
      </c>
      <c r="O350" s="26">
        <f t="shared" si="5"/>
        <v>1008000</v>
      </c>
    </row>
    <row r="351" spans="1:15" ht="30" customHeight="1" x14ac:dyDescent="0.25">
      <c r="A351" s="4">
        <v>9022191</v>
      </c>
      <c r="B351" s="16" t="s">
        <v>443</v>
      </c>
      <c r="C351" s="4">
        <v>49625624</v>
      </c>
      <c r="D351" s="3" t="s">
        <v>13</v>
      </c>
      <c r="E351" s="3" t="s">
        <v>453</v>
      </c>
      <c r="F351" s="12" t="s">
        <v>11</v>
      </c>
      <c r="G351" s="15">
        <v>3</v>
      </c>
      <c r="H351" s="14">
        <f>VLOOKUP(A:A,[1]List1!$A:$S,8,FALSE)</f>
        <v>289446</v>
      </c>
      <c r="I351" s="14">
        <f>VLOOKUP(A:A,[1]List1!$A:$S,11,FALSE)</f>
        <v>868338</v>
      </c>
      <c r="J351" s="14">
        <v>762171</v>
      </c>
      <c r="K351" s="5">
        <v>495000</v>
      </c>
      <c r="L351" s="26"/>
      <c r="M351" s="6"/>
      <c r="N351" s="26">
        <f>VLOOKUP(A:A,[2]List1!$A:$S,16,FALSE)</f>
        <v>153000</v>
      </c>
      <c r="O351" s="26">
        <f t="shared" si="5"/>
        <v>648000</v>
      </c>
    </row>
    <row r="352" spans="1:15" ht="30" customHeight="1" x14ac:dyDescent="0.25">
      <c r="A352" s="4">
        <v>9417184</v>
      </c>
      <c r="B352" s="16" t="s">
        <v>443</v>
      </c>
      <c r="C352" s="4">
        <v>49625624</v>
      </c>
      <c r="D352" s="3" t="s">
        <v>91</v>
      </c>
      <c r="E352" s="3" t="s">
        <v>454</v>
      </c>
      <c r="F352" s="12" t="s">
        <v>17</v>
      </c>
      <c r="G352" s="15">
        <v>2.6</v>
      </c>
      <c r="H352" s="14">
        <f>VLOOKUP(A:A,[1]List1!$A:$S,8,FALSE)</f>
        <v>528504</v>
      </c>
      <c r="I352" s="14">
        <f>VLOOKUP(A:A,[1]List1!$A:$S,11,FALSE)</f>
        <v>1374110.4000000001</v>
      </c>
      <c r="J352" s="14">
        <v>897386</v>
      </c>
      <c r="K352" s="5">
        <v>783000</v>
      </c>
      <c r="L352" s="26"/>
      <c r="M352" s="6"/>
      <c r="N352" s="26">
        <f>VLOOKUP(A:A,[2]List1!$A:$S,16,FALSE)</f>
        <v>114000</v>
      </c>
      <c r="O352" s="26">
        <f t="shared" si="5"/>
        <v>897000</v>
      </c>
    </row>
    <row r="353" spans="1:15" ht="30" customHeight="1" x14ac:dyDescent="0.25">
      <c r="A353" s="4">
        <v>5417456</v>
      </c>
      <c r="B353" s="16" t="s">
        <v>455</v>
      </c>
      <c r="C353" s="4">
        <v>64220</v>
      </c>
      <c r="D353" s="3" t="s">
        <v>246</v>
      </c>
      <c r="E353" s="3" t="s">
        <v>456</v>
      </c>
      <c r="F353" s="12" t="s">
        <v>11</v>
      </c>
      <c r="G353" s="15">
        <v>60</v>
      </c>
      <c r="H353" s="14">
        <f>VLOOKUP(A:A,[1]List1!$A:$S,8,FALSE)</f>
        <v>394633.8</v>
      </c>
      <c r="I353" s="14">
        <f>VLOOKUP(A:A,[1]List1!$A:$S,11,FALSE)</f>
        <v>16478028</v>
      </c>
      <c r="J353" s="14">
        <v>4612100</v>
      </c>
      <c r="K353" s="5">
        <v>2594000</v>
      </c>
      <c r="L353" s="28" t="s">
        <v>582</v>
      </c>
      <c r="M353" s="6"/>
      <c r="N353" s="26">
        <f>VLOOKUP(A:A,[2]List1!$A:$S,16,FALSE)</f>
        <v>2018000</v>
      </c>
      <c r="O353" s="26">
        <f t="shared" si="5"/>
        <v>4612000</v>
      </c>
    </row>
    <row r="354" spans="1:15" ht="30" customHeight="1" x14ac:dyDescent="0.25">
      <c r="A354" s="4">
        <v>6132617</v>
      </c>
      <c r="B354" s="16" t="s">
        <v>457</v>
      </c>
      <c r="C354" s="4">
        <v>67776779</v>
      </c>
      <c r="D354" s="3" t="s">
        <v>91</v>
      </c>
      <c r="E354" s="3" t="s">
        <v>458</v>
      </c>
      <c r="F354" s="12" t="s">
        <v>17</v>
      </c>
      <c r="G354" s="15">
        <v>4</v>
      </c>
      <c r="H354" s="14">
        <f>VLOOKUP(A:A,[1]List1!$A:$S,8,FALSE)</f>
        <v>528504</v>
      </c>
      <c r="I354" s="14">
        <f>VLOOKUP(A:A,[1]List1!$A:$S,11,FALSE)</f>
        <v>2114016</v>
      </c>
      <c r="J354" s="14">
        <v>1597060</v>
      </c>
      <c r="K354" s="5">
        <v>1205000</v>
      </c>
      <c r="L354" s="26"/>
      <c r="M354" s="6"/>
      <c r="N354" s="26">
        <f>VLOOKUP(A:A,[2]List1!$A:$S,16,FALSE)</f>
        <v>392000</v>
      </c>
      <c r="O354" s="26">
        <f t="shared" si="5"/>
        <v>1597000</v>
      </c>
    </row>
    <row r="355" spans="1:15" ht="30" customHeight="1" x14ac:dyDescent="0.25">
      <c r="A355" s="4">
        <v>7394256</v>
      </c>
      <c r="B355" s="16" t="s">
        <v>457</v>
      </c>
      <c r="C355" s="4">
        <v>67776779</v>
      </c>
      <c r="D355" s="3" t="s">
        <v>15</v>
      </c>
      <c r="E355" s="3" t="s">
        <v>459</v>
      </c>
      <c r="F355" s="12" t="s">
        <v>17</v>
      </c>
      <c r="G355" s="15">
        <v>3</v>
      </c>
      <c r="H355" s="14">
        <f>VLOOKUP(A:A,[1]List1!$A:$S,8,FALSE)</f>
        <v>522690</v>
      </c>
      <c r="I355" s="14">
        <f>VLOOKUP(A:A,[1]List1!$A:$S,11,FALSE)</f>
        <v>1568070</v>
      </c>
      <c r="J355" s="14">
        <v>1698526</v>
      </c>
      <c r="K355" s="5">
        <v>804000</v>
      </c>
      <c r="L355" s="26"/>
      <c r="M355" s="6"/>
      <c r="N355" s="26">
        <f>VLOOKUP(A:A,[2]List1!$A:$S,16,FALSE)</f>
        <v>685000</v>
      </c>
      <c r="O355" s="26">
        <f t="shared" si="5"/>
        <v>1489000</v>
      </c>
    </row>
    <row r="356" spans="1:15" ht="30" customHeight="1" x14ac:dyDescent="0.25">
      <c r="A356" s="4">
        <v>2775878</v>
      </c>
      <c r="B356" s="16" t="s">
        <v>460</v>
      </c>
      <c r="C356" s="4">
        <v>26471043</v>
      </c>
      <c r="D356" s="3" t="s">
        <v>36</v>
      </c>
      <c r="E356" s="3" t="s">
        <v>461</v>
      </c>
      <c r="F356" s="12" t="s">
        <v>17</v>
      </c>
      <c r="G356" s="15">
        <v>1</v>
      </c>
      <c r="H356" s="14">
        <f>VLOOKUP(A:A,[1]List1!$A:$S,8,FALSE)</f>
        <v>521550</v>
      </c>
      <c r="I356" s="14">
        <f>VLOOKUP(A:A,[1]List1!$A:$S,11,FALSE)</f>
        <v>521550</v>
      </c>
      <c r="J356" s="14">
        <v>589000</v>
      </c>
      <c r="K356" s="5">
        <v>297000</v>
      </c>
      <c r="L356" s="26"/>
      <c r="M356" s="6"/>
      <c r="N356" s="26">
        <f>VLOOKUP(A:A,[2]List1!$A:$S,16,FALSE)</f>
        <v>224000</v>
      </c>
      <c r="O356" s="26">
        <f t="shared" si="5"/>
        <v>521000</v>
      </c>
    </row>
    <row r="357" spans="1:15" ht="30" customHeight="1" x14ac:dyDescent="0.25">
      <c r="A357" s="4">
        <v>3038989</v>
      </c>
      <c r="B357" s="16" t="s">
        <v>462</v>
      </c>
      <c r="C357" s="4">
        <v>68403186</v>
      </c>
      <c r="D357" s="3" t="s">
        <v>87</v>
      </c>
      <c r="E357" s="3" t="s">
        <v>463</v>
      </c>
      <c r="F357" s="12" t="s">
        <v>17</v>
      </c>
      <c r="G357" s="15">
        <v>2.5489999999999999</v>
      </c>
      <c r="H357" s="14">
        <f>VLOOKUP(A:A,[1]List1!$A:$S,8,FALSE)</f>
        <v>513570</v>
      </c>
      <c r="I357" s="14">
        <f>VLOOKUP(A:A,[1]List1!$A:$S,11,FALSE)</f>
        <v>1335282</v>
      </c>
      <c r="J357" s="14">
        <v>590000</v>
      </c>
      <c r="K357" s="5">
        <v>590000</v>
      </c>
      <c r="L357" s="26"/>
      <c r="M357" s="6"/>
      <c r="N357" s="26">
        <f>VLOOKUP(A:A,[2]List1!$A:$S,16,FALSE)</f>
        <v>0</v>
      </c>
      <c r="O357" s="26">
        <f t="shared" si="5"/>
        <v>590000</v>
      </c>
    </row>
    <row r="358" spans="1:15" ht="30" customHeight="1" x14ac:dyDescent="0.25">
      <c r="A358" s="4">
        <v>5957394</v>
      </c>
      <c r="B358" s="16" t="s">
        <v>462</v>
      </c>
      <c r="C358" s="4">
        <v>68403186</v>
      </c>
      <c r="D358" s="3" t="s">
        <v>15</v>
      </c>
      <c r="E358" s="3" t="s">
        <v>464</v>
      </c>
      <c r="F358" s="12" t="s">
        <v>17</v>
      </c>
      <c r="G358" s="15">
        <v>1.3</v>
      </c>
      <c r="H358" s="14">
        <f>VLOOKUP(A:A,[1]List1!$A:$S,8,FALSE)</f>
        <v>522690</v>
      </c>
      <c r="I358" s="14">
        <f>VLOOKUP(A:A,[1]List1!$A:$S,11,FALSE)</f>
        <v>679497</v>
      </c>
      <c r="J358" s="14">
        <v>454240</v>
      </c>
      <c r="K358" s="5">
        <v>387000</v>
      </c>
      <c r="L358" s="26"/>
      <c r="M358" s="6"/>
      <c r="N358" s="26">
        <f>VLOOKUP(A:A,[2]List1!$A:$S,16,FALSE)</f>
        <v>67000</v>
      </c>
      <c r="O358" s="26">
        <f t="shared" si="5"/>
        <v>454000</v>
      </c>
    </row>
    <row r="359" spans="1:15" ht="45" customHeight="1" x14ac:dyDescent="0.25">
      <c r="A359" s="4">
        <v>6077428</v>
      </c>
      <c r="B359" s="16" t="s">
        <v>465</v>
      </c>
      <c r="C359" s="4">
        <v>26537036</v>
      </c>
      <c r="D359" s="3" t="s">
        <v>91</v>
      </c>
      <c r="E359" s="3" t="s">
        <v>466</v>
      </c>
      <c r="F359" s="12" t="s">
        <v>17</v>
      </c>
      <c r="G359" s="15">
        <v>0</v>
      </c>
      <c r="H359" s="14">
        <f>VLOOKUP(A:A,[1]List1!$A:$S,8,FALSE)</f>
        <v>528504</v>
      </c>
      <c r="I359" s="14">
        <f>VLOOKUP(A:A,[1]List1!$A:$S,11,FALSE)</f>
        <v>0</v>
      </c>
      <c r="J359" s="14">
        <v>925244</v>
      </c>
      <c r="K359" s="5">
        <v>0</v>
      </c>
      <c r="L359" s="26"/>
      <c r="M359" s="27" t="s">
        <v>564</v>
      </c>
      <c r="N359" s="26">
        <f>VLOOKUP(A:A,[2]List1!$A:$S,16,FALSE)</f>
        <v>0</v>
      </c>
      <c r="O359" s="26">
        <f t="shared" si="5"/>
        <v>0</v>
      </c>
    </row>
    <row r="360" spans="1:15" ht="30" customHeight="1" x14ac:dyDescent="0.25">
      <c r="A360" s="4">
        <v>2561884</v>
      </c>
      <c r="B360" s="16" t="s">
        <v>467</v>
      </c>
      <c r="C360" s="4">
        <v>68405359</v>
      </c>
      <c r="D360" s="3" t="s">
        <v>15</v>
      </c>
      <c r="E360" s="3" t="s">
        <v>468</v>
      </c>
      <c r="F360" s="12" t="s">
        <v>17</v>
      </c>
      <c r="G360" s="15">
        <v>7.4</v>
      </c>
      <c r="H360" s="14">
        <f>VLOOKUP(A:A,[1]List1!$A:$S,8,FALSE)</f>
        <v>522690</v>
      </c>
      <c r="I360" s="14">
        <f>VLOOKUP(A:A,[1]List1!$A:$S,11,FALSE)</f>
        <v>3867906</v>
      </c>
      <c r="J360" s="14">
        <v>3425000</v>
      </c>
      <c r="K360" s="5">
        <v>2205000</v>
      </c>
      <c r="L360" s="26"/>
      <c r="M360" s="6"/>
      <c r="N360" s="26">
        <f>VLOOKUP(A:A,[2]List1!$A:$S,16,FALSE)</f>
        <v>962000</v>
      </c>
      <c r="O360" s="26">
        <f t="shared" si="5"/>
        <v>3167000</v>
      </c>
    </row>
    <row r="361" spans="1:15" ht="30" customHeight="1" x14ac:dyDescent="0.25">
      <c r="A361" s="4">
        <v>5163191</v>
      </c>
      <c r="B361" s="16" t="s">
        <v>467</v>
      </c>
      <c r="C361" s="4">
        <v>68405359</v>
      </c>
      <c r="D361" s="3" t="s">
        <v>18</v>
      </c>
      <c r="E361" s="3" t="s">
        <v>469</v>
      </c>
      <c r="F361" s="12" t="s">
        <v>11</v>
      </c>
      <c r="G361" s="15">
        <v>35</v>
      </c>
      <c r="H361" s="14">
        <f>VLOOKUP(A:A,[1]List1!$A:$S,8,FALSE)</f>
        <v>149454</v>
      </c>
      <c r="I361" s="14">
        <f>VLOOKUP(A:A,[1]List1!$A:$S,11,FALSE)</f>
        <v>5230890</v>
      </c>
      <c r="J361" s="14">
        <v>3941000</v>
      </c>
      <c r="K361" s="5">
        <v>0</v>
      </c>
      <c r="L361" s="26"/>
      <c r="M361" s="27" t="s">
        <v>563</v>
      </c>
      <c r="N361" s="26">
        <f>VLOOKUP(A:A,[2]List1!$A:$S,16,FALSE)</f>
        <v>0</v>
      </c>
      <c r="O361" s="26">
        <f t="shared" si="5"/>
        <v>0</v>
      </c>
    </row>
    <row r="362" spans="1:15" ht="30" customHeight="1" x14ac:dyDescent="0.25">
      <c r="A362" s="4">
        <v>6703682</v>
      </c>
      <c r="B362" s="16" t="s">
        <v>470</v>
      </c>
      <c r="C362" s="4">
        <v>27017699</v>
      </c>
      <c r="D362" s="3" t="s">
        <v>21</v>
      </c>
      <c r="E362" s="3" t="s">
        <v>471</v>
      </c>
      <c r="F362" s="12" t="s">
        <v>17</v>
      </c>
      <c r="G362" s="15">
        <v>10.199999999999999</v>
      </c>
      <c r="H362" s="14">
        <f>VLOOKUP(A:A,[1]List1!$A:$S,8,FALSE)</f>
        <v>478686</v>
      </c>
      <c r="I362" s="14">
        <f>VLOOKUP(A:A,[1]List1!$A:$S,11,FALSE)</f>
        <v>4379504.7393407961</v>
      </c>
      <c r="J362" s="14">
        <v>3519015</v>
      </c>
      <c r="K362" s="5">
        <v>2334000</v>
      </c>
      <c r="L362" s="26"/>
      <c r="M362" s="6"/>
      <c r="N362" s="26">
        <f>VLOOKUP(A:A,[2]List1!$A:$S,16,FALSE)</f>
        <v>723000</v>
      </c>
      <c r="O362" s="26">
        <f t="shared" si="5"/>
        <v>3057000</v>
      </c>
    </row>
    <row r="363" spans="1:15" ht="30" customHeight="1" x14ac:dyDescent="0.25">
      <c r="A363" s="4">
        <v>1866115</v>
      </c>
      <c r="B363" s="16" t="s">
        <v>472</v>
      </c>
      <c r="C363" s="4">
        <v>61383783</v>
      </c>
      <c r="D363" s="3" t="s">
        <v>68</v>
      </c>
      <c r="E363" s="3" t="s">
        <v>473</v>
      </c>
      <c r="F363" s="12" t="s">
        <v>17</v>
      </c>
      <c r="G363" s="15">
        <v>2</v>
      </c>
      <c r="H363" s="14">
        <f>VLOOKUP(A:A,[1]List1!$A:$S,8,FALSE)</f>
        <v>506616</v>
      </c>
      <c r="I363" s="14">
        <f>VLOOKUP(A:A,[1]List1!$A:$S,11,FALSE)</f>
        <v>909989.67918088741</v>
      </c>
      <c r="J363" s="14">
        <v>625649</v>
      </c>
      <c r="K363" s="5">
        <v>485000</v>
      </c>
      <c r="L363" s="26"/>
      <c r="M363" s="6"/>
      <c r="N363" s="26">
        <f>VLOOKUP(A:A,[2]List1!$A:$S,16,FALSE)</f>
        <v>140000</v>
      </c>
      <c r="O363" s="26">
        <f t="shared" si="5"/>
        <v>625000</v>
      </c>
    </row>
    <row r="364" spans="1:15" ht="30" customHeight="1" x14ac:dyDescent="0.25">
      <c r="A364" s="4">
        <v>3090279</v>
      </c>
      <c r="B364" s="16" t="s">
        <v>472</v>
      </c>
      <c r="C364" s="4">
        <v>61383783</v>
      </c>
      <c r="D364" s="3" t="s">
        <v>5</v>
      </c>
      <c r="E364" s="3" t="s">
        <v>340</v>
      </c>
      <c r="F364" s="12" t="s">
        <v>7</v>
      </c>
      <c r="G364" s="15">
        <v>11000</v>
      </c>
      <c r="H364" s="14">
        <f>VLOOKUP(A:A,[1]List1!$A:$S,8,FALSE)</f>
        <v>399</v>
      </c>
      <c r="I364" s="14">
        <f>VLOOKUP(A:A,[1]List1!$A:$S,11,FALSE)</f>
        <v>3399000</v>
      </c>
      <c r="J364" s="14">
        <v>2308644</v>
      </c>
      <c r="K364" s="5">
        <v>1859000</v>
      </c>
      <c r="L364" s="26"/>
      <c r="M364" s="6"/>
      <c r="N364" s="26">
        <f>VLOOKUP(A:A,[2]List1!$A:$S,16,FALSE)</f>
        <v>449000</v>
      </c>
      <c r="O364" s="26">
        <f t="shared" si="5"/>
        <v>2308000</v>
      </c>
    </row>
    <row r="365" spans="1:15" ht="30" customHeight="1" x14ac:dyDescent="0.25">
      <c r="A365" s="4">
        <v>8669867</v>
      </c>
      <c r="B365" s="16" t="s">
        <v>472</v>
      </c>
      <c r="C365" s="4">
        <v>61383783</v>
      </c>
      <c r="D365" s="3" t="s">
        <v>36</v>
      </c>
      <c r="E365" s="3" t="s">
        <v>474</v>
      </c>
      <c r="F365" s="12" t="s">
        <v>17</v>
      </c>
      <c r="G365" s="15">
        <v>10.6</v>
      </c>
      <c r="H365" s="14">
        <f>VLOOKUP(A:A,[1]List1!$A:$S,8,FALSE)</f>
        <v>521550</v>
      </c>
      <c r="I365" s="14">
        <f>VLOOKUP(A:A,[1]List1!$A:$S,11,FALSE)</f>
        <v>5528430</v>
      </c>
      <c r="J365" s="14">
        <v>3625776</v>
      </c>
      <c r="K365" s="5">
        <v>3152000</v>
      </c>
      <c r="L365" s="26"/>
      <c r="M365" s="6"/>
      <c r="N365" s="26">
        <f>VLOOKUP(A:A,[2]List1!$A:$S,16,FALSE)</f>
        <v>473000</v>
      </c>
      <c r="O365" s="26">
        <f t="shared" si="5"/>
        <v>3625000</v>
      </c>
    </row>
    <row r="366" spans="1:15" ht="30" customHeight="1" x14ac:dyDescent="0.25">
      <c r="A366" s="4">
        <v>2174862</v>
      </c>
      <c r="B366" s="16" t="s">
        <v>475</v>
      </c>
      <c r="C366" s="4">
        <v>27084876</v>
      </c>
      <c r="D366" s="3" t="s">
        <v>91</v>
      </c>
      <c r="E366" s="3" t="s">
        <v>476</v>
      </c>
      <c r="F366" s="12" t="s">
        <v>17</v>
      </c>
      <c r="G366" s="15">
        <v>3</v>
      </c>
      <c r="H366" s="14">
        <f>VLOOKUP(A:A,[1]List1!$A:$S,8,FALSE)</f>
        <v>528504</v>
      </c>
      <c r="I366" s="14">
        <f>VLOOKUP(A:A,[1]List1!$A:$S,11,FALSE)</f>
        <v>1585512</v>
      </c>
      <c r="J366" s="14">
        <v>1055524</v>
      </c>
      <c r="K366" s="5">
        <v>904000</v>
      </c>
      <c r="L366" s="26"/>
      <c r="M366" s="6"/>
      <c r="N366" s="26">
        <f>VLOOKUP(A:A,[2]List1!$A:$S,16,FALSE)</f>
        <v>151000</v>
      </c>
      <c r="O366" s="26">
        <f t="shared" si="5"/>
        <v>1055000</v>
      </c>
    </row>
    <row r="367" spans="1:15" ht="30" customHeight="1" x14ac:dyDescent="0.25">
      <c r="A367" s="4">
        <v>1492297</v>
      </c>
      <c r="B367" s="16" t="s">
        <v>477</v>
      </c>
      <c r="C367" s="4">
        <v>496090</v>
      </c>
      <c r="D367" s="3" t="s">
        <v>15</v>
      </c>
      <c r="E367" s="3" t="s">
        <v>478</v>
      </c>
      <c r="F367" s="12" t="s">
        <v>17</v>
      </c>
      <c r="G367" s="15">
        <v>2</v>
      </c>
      <c r="H367" s="14">
        <f>VLOOKUP(A:A,[1]List1!$A:$S,8,FALSE)</f>
        <v>522690</v>
      </c>
      <c r="I367" s="14">
        <f>VLOOKUP(A:A,[1]List1!$A:$S,11,FALSE)</f>
        <v>1045380</v>
      </c>
      <c r="J367" s="14">
        <v>323212</v>
      </c>
      <c r="K367" s="5">
        <v>323000</v>
      </c>
      <c r="L367" s="26"/>
      <c r="M367" s="6"/>
      <c r="N367" s="26">
        <f>VLOOKUP(A:A,[2]List1!$A:$S,16,FALSE)</f>
        <v>0</v>
      </c>
      <c r="O367" s="26">
        <f t="shared" si="5"/>
        <v>323000</v>
      </c>
    </row>
    <row r="368" spans="1:15" ht="30" customHeight="1" x14ac:dyDescent="0.25">
      <c r="A368" s="4">
        <v>1687253</v>
      </c>
      <c r="B368" s="16" t="s">
        <v>477</v>
      </c>
      <c r="C368" s="4">
        <v>496090</v>
      </c>
      <c r="D368" s="3" t="s">
        <v>43</v>
      </c>
      <c r="E368" s="3" t="s">
        <v>479</v>
      </c>
      <c r="F368" s="12" t="s">
        <v>17</v>
      </c>
      <c r="G368" s="15">
        <v>1.8</v>
      </c>
      <c r="H368" s="14">
        <f>VLOOKUP(A:A,[1]List1!$A:$S,8,FALSE)</f>
        <v>519612</v>
      </c>
      <c r="I368" s="14">
        <f>VLOOKUP(A:A,[1]List1!$A:$S,11,FALSE)</f>
        <v>935301.6</v>
      </c>
      <c r="J368" s="14">
        <v>410951</v>
      </c>
      <c r="K368" s="5">
        <v>410000</v>
      </c>
      <c r="L368" s="26"/>
      <c r="M368" s="6"/>
      <c r="N368" s="26">
        <f>VLOOKUP(A:A,[2]List1!$A:$S,16,FALSE)</f>
        <v>0</v>
      </c>
      <c r="O368" s="26">
        <f t="shared" si="5"/>
        <v>410000</v>
      </c>
    </row>
    <row r="369" spans="1:15" ht="30" customHeight="1" x14ac:dyDescent="0.25">
      <c r="A369" s="4">
        <v>7203255</v>
      </c>
      <c r="B369" s="16" t="s">
        <v>477</v>
      </c>
      <c r="C369" s="4">
        <v>496090</v>
      </c>
      <c r="D369" s="3" t="s">
        <v>15</v>
      </c>
      <c r="E369" s="3" t="s">
        <v>480</v>
      </c>
      <c r="F369" s="12" t="s">
        <v>17</v>
      </c>
      <c r="G369" s="15">
        <v>4.5</v>
      </c>
      <c r="H369" s="14">
        <f>VLOOKUP(A:A,[1]List1!$A:$S,8,FALSE)</f>
        <v>522690</v>
      </c>
      <c r="I369" s="14">
        <f>VLOOKUP(A:A,[1]List1!$A:$S,11,FALSE)</f>
        <v>2352105</v>
      </c>
      <c r="J369" s="14">
        <v>609157</v>
      </c>
      <c r="K369" s="5">
        <v>609000</v>
      </c>
      <c r="L369" s="26"/>
      <c r="M369" s="6"/>
      <c r="N369" s="26">
        <f>VLOOKUP(A:A,[2]List1!$A:$S,16,FALSE)</f>
        <v>0</v>
      </c>
      <c r="O369" s="26">
        <f t="shared" si="5"/>
        <v>609000</v>
      </c>
    </row>
    <row r="370" spans="1:15" ht="30" customHeight="1" x14ac:dyDescent="0.25">
      <c r="A370" s="4">
        <v>7609949</v>
      </c>
      <c r="B370" s="16" t="s">
        <v>477</v>
      </c>
      <c r="C370" s="4">
        <v>496090</v>
      </c>
      <c r="D370" s="3" t="s">
        <v>433</v>
      </c>
      <c r="E370" s="3" t="s">
        <v>134</v>
      </c>
      <c r="F370" s="12" t="s">
        <v>17</v>
      </c>
      <c r="G370" s="15">
        <v>9.0760000000000005</v>
      </c>
      <c r="H370" s="14">
        <f>VLOOKUP(A:A,[1]List1!$A:$S,8,FALSE)</f>
        <v>718200</v>
      </c>
      <c r="I370" s="14">
        <f>VLOOKUP(A:A,[1]List1!$A:$S,11,FALSE)</f>
        <v>6535620</v>
      </c>
      <c r="J370" s="14">
        <v>1212962</v>
      </c>
      <c r="K370" s="5">
        <v>1212000</v>
      </c>
      <c r="L370" s="26"/>
      <c r="M370" s="6"/>
      <c r="N370" s="26">
        <f>VLOOKUP(A:A,[2]List1!$A:$S,16,FALSE)</f>
        <v>0</v>
      </c>
      <c r="O370" s="26">
        <f t="shared" si="5"/>
        <v>1212000</v>
      </c>
    </row>
    <row r="371" spans="1:15" ht="30" customHeight="1" x14ac:dyDescent="0.25">
      <c r="A371" s="4">
        <v>8534147</v>
      </c>
      <c r="B371" s="16" t="s">
        <v>477</v>
      </c>
      <c r="C371" s="4">
        <v>496090</v>
      </c>
      <c r="D371" s="3" t="s">
        <v>433</v>
      </c>
      <c r="E371" s="3" t="s">
        <v>481</v>
      </c>
      <c r="F371" s="12" t="s">
        <v>17</v>
      </c>
      <c r="G371" s="15">
        <v>13.5</v>
      </c>
      <c r="H371" s="14">
        <f>VLOOKUP(A:A,[1]List1!$A:$S,8,FALSE)</f>
        <v>718200</v>
      </c>
      <c r="I371" s="14">
        <f>VLOOKUP(A:A,[1]List1!$A:$S,11,FALSE)</f>
        <v>9695700</v>
      </c>
      <c r="J371" s="14">
        <v>2511291</v>
      </c>
      <c r="K371" s="5">
        <v>2511000</v>
      </c>
      <c r="L371" s="26"/>
      <c r="M371" s="6"/>
      <c r="N371" s="26">
        <f>VLOOKUP(A:A,[2]List1!$A:$S,16,FALSE)</f>
        <v>0</v>
      </c>
      <c r="O371" s="26">
        <f t="shared" si="5"/>
        <v>2511000</v>
      </c>
    </row>
    <row r="372" spans="1:15" ht="30" customHeight="1" x14ac:dyDescent="0.25">
      <c r="A372" s="4">
        <v>8910811</v>
      </c>
      <c r="B372" s="16" t="s">
        <v>477</v>
      </c>
      <c r="C372" s="4">
        <v>496090</v>
      </c>
      <c r="D372" s="3" t="s">
        <v>43</v>
      </c>
      <c r="E372" s="3" t="s">
        <v>482</v>
      </c>
      <c r="F372" s="12" t="s">
        <v>17</v>
      </c>
      <c r="G372" s="15">
        <v>10.872</v>
      </c>
      <c r="H372" s="14">
        <f>VLOOKUP(A:A,[1]List1!$A:$S,8,FALSE)</f>
        <v>519612</v>
      </c>
      <c r="I372" s="14">
        <f>VLOOKUP(A:A,[1]List1!$A:$S,11,FALSE)</f>
        <v>5975538</v>
      </c>
      <c r="J372" s="14">
        <v>1554602</v>
      </c>
      <c r="K372" s="5">
        <v>1554000</v>
      </c>
      <c r="L372" s="26"/>
      <c r="M372" s="6"/>
      <c r="N372" s="26">
        <f>VLOOKUP(A:A,[2]List1!$A:$S,16,FALSE)</f>
        <v>0</v>
      </c>
      <c r="O372" s="26">
        <f t="shared" si="5"/>
        <v>1554000</v>
      </c>
    </row>
    <row r="373" spans="1:15" ht="30" customHeight="1" x14ac:dyDescent="0.25">
      <c r="A373" s="4">
        <v>9211784</v>
      </c>
      <c r="B373" s="16" t="s">
        <v>477</v>
      </c>
      <c r="C373" s="4">
        <v>496090</v>
      </c>
      <c r="D373" s="3" t="s">
        <v>15</v>
      </c>
      <c r="E373" s="3" t="s">
        <v>483</v>
      </c>
      <c r="F373" s="12" t="s">
        <v>17</v>
      </c>
      <c r="G373" s="15">
        <v>3.1</v>
      </c>
      <c r="H373" s="14">
        <f>VLOOKUP(A:A,[1]List1!$A:$S,8,FALSE)</f>
        <v>522690</v>
      </c>
      <c r="I373" s="14">
        <f>VLOOKUP(A:A,[1]List1!$A:$S,11,FALSE)</f>
        <v>1620339</v>
      </c>
      <c r="J373" s="14">
        <v>786375</v>
      </c>
      <c r="K373" s="5">
        <v>786000</v>
      </c>
      <c r="L373" s="26"/>
      <c r="M373" s="6"/>
      <c r="N373" s="26">
        <f>VLOOKUP(A:A,[2]List1!$A:$S,16,FALSE)</f>
        <v>0</v>
      </c>
      <c r="O373" s="26">
        <f t="shared" si="5"/>
        <v>786000</v>
      </c>
    </row>
    <row r="374" spans="1:15" ht="30" customHeight="1" x14ac:dyDescent="0.25">
      <c r="A374" s="4">
        <v>5941977</v>
      </c>
      <c r="B374" s="16" t="s">
        <v>484</v>
      </c>
      <c r="C374" s="4">
        <v>44846339</v>
      </c>
      <c r="D374" s="3" t="s">
        <v>87</v>
      </c>
      <c r="E374" s="3" t="s">
        <v>485</v>
      </c>
      <c r="F374" s="12" t="s">
        <v>17</v>
      </c>
      <c r="G374" s="15">
        <v>1.5</v>
      </c>
      <c r="H374" s="14">
        <f>VLOOKUP(A:A,[1]List1!$A:$S,8,FALSE)</f>
        <v>513570</v>
      </c>
      <c r="I374" s="14">
        <f>VLOOKUP(A:A,[1]List1!$A:$S,11,FALSE)</f>
        <v>770355</v>
      </c>
      <c r="J374" s="14">
        <v>690530</v>
      </c>
      <c r="K374" s="5">
        <v>0</v>
      </c>
      <c r="L374" s="26"/>
      <c r="M374" s="27" t="s">
        <v>593</v>
      </c>
      <c r="N374" s="26">
        <v>0</v>
      </c>
      <c r="O374" s="26">
        <v>0</v>
      </c>
    </row>
    <row r="375" spans="1:15" ht="30" customHeight="1" x14ac:dyDescent="0.25">
      <c r="A375" s="4">
        <v>7666803</v>
      </c>
      <c r="B375" s="16" t="s">
        <v>486</v>
      </c>
      <c r="C375" s="4">
        <v>26529301</v>
      </c>
      <c r="D375" s="3" t="s">
        <v>91</v>
      </c>
      <c r="E375" s="3" t="s">
        <v>487</v>
      </c>
      <c r="F375" s="12" t="s">
        <v>17</v>
      </c>
      <c r="G375" s="15">
        <v>3.5</v>
      </c>
      <c r="H375" s="14">
        <f>VLOOKUP(A:A,[1]List1!$A:$S,8,FALSE)</f>
        <v>528504</v>
      </c>
      <c r="I375" s="14">
        <f>VLOOKUP(A:A,[1]List1!$A:$S,11,FALSE)</f>
        <v>1849764</v>
      </c>
      <c r="J375" s="14">
        <v>920000</v>
      </c>
      <c r="K375" s="5">
        <v>920000</v>
      </c>
      <c r="L375" s="26"/>
      <c r="M375" s="6"/>
      <c r="N375" s="26">
        <f>VLOOKUP(A:A,[2]List1!$A:$S,16,FALSE)</f>
        <v>0</v>
      </c>
      <c r="O375" s="26">
        <f t="shared" si="5"/>
        <v>920000</v>
      </c>
    </row>
    <row r="376" spans="1:15" ht="30" customHeight="1" x14ac:dyDescent="0.25">
      <c r="A376" s="4">
        <v>9113909</v>
      </c>
      <c r="B376" s="16" t="s">
        <v>486</v>
      </c>
      <c r="C376" s="4">
        <v>26529301</v>
      </c>
      <c r="D376" s="3" t="s">
        <v>140</v>
      </c>
      <c r="E376" s="3" t="s">
        <v>488</v>
      </c>
      <c r="F376" s="12" t="s">
        <v>17</v>
      </c>
      <c r="G376" s="15">
        <v>4.08</v>
      </c>
      <c r="H376" s="14">
        <f>VLOOKUP(A:A,[1]List1!$A:$S,8,FALSE)</f>
        <v>520068</v>
      </c>
      <c r="I376" s="14">
        <f>VLOOKUP(A:A,[1]List1!$A:$S,11,FALSE)</f>
        <v>2121877.44</v>
      </c>
      <c r="J376" s="14">
        <v>1090000</v>
      </c>
      <c r="K376" s="5">
        <v>1088000</v>
      </c>
      <c r="L376" s="26"/>
      <c r="M376" s="6"/>
      <c r="N376" s="26">
        <f>VLOOKUP(A:A,[2]List1!$A:$S,16,FALSE)</f>
        <v>2000</v>
      </c>
      <c r="O376" s="26">
        <f t="shared" si="5"/>
        <v>1090000</v>
      </c>
    </row>
    <row r="377" spans="1:15" ht="30" customHeight="1" x14ac:dyDescent="0.25">
      <c r="A377" s="4">
        <v>9122659</v>
      </c>
      <c r="B377" s="16" t="s">
        <v>486</v>
      </c>
      <c r="C377" s="4">
        <v>26529301</v>
      </c>
      <c r="D377" s="3" t="s">
        <v>165</v>
      </c>
      <c r="E377" s="3" t="s">
        <v>489</v>
      </c>
      <c r="F377" s="12" t="s">
        <v>17</v>
      </c>
      <c r="G377" s="15">
        <v>3.5</v>
      </c>
      <c r="H377" s="14">
        <f>VLOOKUP(A:A,[1]List1!$A:$S,8,FALSE)</f>
        <v>581400</v>
      </c>
      <c r="I377" s="14">
        <f>VLOOKUP(A:A,[1]List1!$A:$S,11,FALSE)</f>
        <v>1901549.7332994665</v>
      </c>
      <c r="J377" s="14">
        <v>811200</v>
      </c>
      <c r="K377" s="5">
        <v>792000</v>
      </c>
      <c r="L377" s="26"/>
      <c r="M377" s="6"/>
      <c r="N377" s="26">
        <f>VLOOKUP(A:A,[2]List1!$A:$S,16,FALSE)</f>
        <v>19000</v>
      </c>
      <c r="O377" s="26">
        <f t="shared" si="5"/>
        <v>811000</v>
      </c>
    </row>
    <row r="378" spans="1:15" ht="30" customHeight="1" x14ac:dyDescent="0.25">
      <c r="A378" s="4">
        <v>3991372</v>
      </c>
      <c r="B378" s="16" t="s">
        <v>490</v>
      </c>
      <c r="C378" s="4">
        <v>26612933</v>
      </c>
      <c r="D378" s="3" t="s">
        <v>15</v>
      </c>
      <c r="E378" s="3" t="s">
        <v>15</v>
      </c>
      <c r="F378" s="12" t="s">
        <v>17</v>
      </c>
      <c r="G378" s="15">
        <v>7.24</v>
      </c>
      <c r="H378" s="14">
        <f>VLOOKUP(A:A,[1]List1!$A:$S,8,FALSE)</f>
        <v>522690</v>
      </c>
      <c r="I378" s="14">
        <f>VLOOKUP(A:A,[1]List1!$A:$S,11,FALSE)</f>
        <v>3784275.6</v>
      </c>
      <c r="J378" s="14">
        <v>882000</v>
      </c>
      <c r="K378" s="5">
        <v>882000</v>
      </c>
      <c r="L378" s="26"/>
      <c r="M378" s="6"/>
      <c r="N378" s="26">
        <f>VLOOKUP(A:A,[2]List1!$A:$S,16,FALSE)</f>
        <v>0</v>
      </c>
      <c r="O378" s="26">
        <f t="shared" si="5"/>
        <v>882000</v>
      </c>
    </row>
    <row r="379" spans="1:15" ht="30" customHeight="1" x14ac:dyDescent="0.25">
      <c r="A379" s="4">
        <v>3232071</v>
      </c>
      <c r="B379" s="16" t="s">
        <v>491</v>
      </c>
      <c r="C379" s="4">
        <v>4032098</v>
      </c>
      <c r="D379" s="3" t="s">
        <v>25</v>
      </c>
      <c r="E379" s="3" t="s">
        <v>492</v>
      </c>
      <c r="F379" s="12" t="s">
        <v>11</v>
      </c>
      <c r="G379" s="15">
        <v>8</v>
      </c>
      <c r="H379" s="14">
        <f>VLOOKUP(A:A,[1]List1!$A:$S,8,FALSE)</f>
        <v>520911.6</v>
      </c>
      <c r="I379" s="14">
        <f>VLOOKUP(A:A,[1]List1!$A:$S,11,FALSE)</f>
        <v>2739292.8</v>
      </c>
      <c r="J379" s="14">
        <v>1540800</v>
      </c>
      <c r="K379" s="5">
        <v>1375000</v>
      </c>
      <c r="L379" s="26"/>
      <c r="M379" s="6"/>
      <c r="N379" s="26">
        <f>VLOOKUP(A:A,[2]List1!$A:$S,16,FALSE)</f>
        <v>165000</v>
      </c>
      <c r="O379" s="26">
        <f t="shared" si="5"/>
        <v>1540000</v>
      </c>
    </row>
    <row r="380" spans="1:15" ht="30" customHeight="1" x14ac:dyDescent="0.25">
      <c r="A380" s="4">
        <v>3745494</v>
      </c>
      <c r="B380" s="16" t="s">
        <v>493</v>
      </c>
      <c r="C380" s="4">
        <v>1402871</v>
      </c>
      <c r="D380" s="3" t="s">
        <v>109</v>
      </c>
      <c r="E380" s="3" t="s">
        <v>494</v>
      </c>
      <c r="F380" s="12" t="s">
        <v>11</v>
      </c>
      <c r="G380" s="15">
        <v>12</v>
      </c>
      <c r="H380" s="14">
        <f>VLOOKUP(A:A,[1]List1!$A:$S,8,FALSE)</f>
        <v>547302.6</v>
      </c>
      <c r="I380" s="14">
        <f>VLOOKUP(A:A,[1]List1!$A:$S,11,FALSE)</f>
        <v>5559631.1999999993</v>
      </c>
      <c r="J380" s="14">
        <v>3701700</v>
      </c>
      <c r="K380" s="5">
        <v>3089000</v>
      </c>
      <c r="L380" s="26"/>
      <c r="M380" s="6"/>
      <c r="N380" s="26">
        <f>VLOOKUP(A:A,[2]List1!$A:$S,16,FALSE)</f>
        <v>612000</v>
      </c>
      <c r="O380" s="26">
        <f t="shared" si="5"/>
        <v>3701000</v>
      </c>
    </row>
    <row r="381" spans="1:15" ht="30" customHeight="1" x14ac:dyDescent="0.25">
      <c r="A381" s="4">
        <v>2446475</v>
      </c>
      <c r="B381" s="16" t="s">
        <v>495</v>
      </c>
      <c r="C381" s="4">
        <v>3387046</v>
      </c>
      <c r="D381" s="3" t="s">
        <v>95</v>
      </c>
      <c r="E381" s="3" t="s">
        <v>496</v>
      </c>
      <c r="F381" s="12" t="s">
        <v>11</v>
      </c>
      <c r="G381" s="15">
        <v>10</v>
      </c>
      <c r="H381" s="14">
        <f>VLOOKUP(A:A,[1]List1!$A:$S,8,FALSE)</f>
        <v>421002</v>
      </c>
      <c r="I381" s="14">
        <f>VLOOKUP(A:A,[1]List1!$A:$S,11,FALSE)</f>
        <v>3010020</v>
      </c>
      <c r="J381" s="14">
        <v>1200000</v>
      </c>
      <c r="K381" s="5">
        <v>1200000</v>
      </c>
      <c r="L381" s="26"/>
      <c r="M381" s="6"/>
      <c r="N381" s="26">
        <f>VLOOKUP(A:A,[2]List1!$A:$S,16,FALSE)</f>
        <v>0</v>
      </c>
      <c r="O381" s="26">
        <f t="shared" si="5"/>
        <v>1200000</v>
      </c>
    </row>
    <row r="382" spans="1:15" ht="30" customHeight="1" x14ac:dyDescent="0.25">
      <c r="A382" s="4">
        <v>4559144</v>
      </c>
      <c r="B382" s="16" t="s">
        <v>495</v>
      </c>
      <c r="C382" s="4">
        <v>3387046</v>
      </c>
      <c r="D382" s="3" t="s">
        <v>34</v>
      </c>
      <c r="E382" s="3" t="s">
        <v>34</v>
      </c>
      <c r="F382" s="12" t="s">
        <v>17</v>
      </c>
      <c r="G382" s="15">
        <v>3.3200000000000003</v>
      </c>
      <c r="H382" s="14">
        <f>VLOOKUP(A:A,[1]List1!$A:$S,8,FALSE)</f>
        <v>475608</v>
      </c>
      <c r="I382" s="14">
        <f>VLOOKUP(A:A,[1]List1!$A:$S,11,FALSE)</f>
        <v>1735310.4</v>
      </c>
      <c r="J382" s="14">
        <v>750000</v>
      </c>
      <c r="K382" s="5">
        <v>725000</v>
      </c>
      <c r="L382" s="26"/>
      <c r="M382" s="6"/>
      <c r="N382" s="26">
        <f>VLOOKUP(A:A,[2]List1!$A:$S,16,FALSE)</f>
        <v>25000</v>
      </c>
      <c r="O382" s="26">
        <f t="shared" si="5"/>
        <v>750000</v>
      </c>
    </row>
    <row r="383" spans="1:15" ht="30" customHeight="1" x14ac:dyDescent="0.25">
      <c r="A383" s="4">
        <v>1972443</v>
      </c>
      <c r="B383" s="16" t="s">
        <v>497</v>
      </c>
      <c r="C383" s="4">
        <v>70882169</v>
      </c>
      <c r="D383" s="3" t="s">
        <v>18</v>
      </c>
      <c r="E383" s="3" t="s">
        <v>498</v>
      </c>
      <c r="F383" s="12" t="s">
        <v>11</v>
      </c>
      <c r="G383" s="15">
        <v>12</v>
      </c>
      <c r="H383" s="14">
        <f>VLOOKUP(A:A,[1]List1!$A:$S,8,FALSE)</f>
        <v>149454</v>
      </c>
      <c r="I383" s="14">
        <f>VLOOKUP(A:A,[1]List1!$A:$S,11,FALSE)</f>
        <v>1793448</v>
      </c>
      <c r="J383" s="14">
        <v>223000</v>
      </c>
      <c r="K383" s="5">
        <v>0</v>
      </c>
      <c r="L383" s="28" t="s">
        <v>581</v>
      </c>
      <c r="M383" s="27" t="s">
        <v>563</v>
      </c>
      <c r="N383" s="26">
        <f>VLOOKUP(A:A,[2]List1!$A:$S,16,FALSE)</f>
        <v>0</v>
      </c>
      <c r="O383" s="26">
        <f t="shared" si="5"/>
        <v>0</v>
      </c>
    </row>
    <row r="384" spans="1:15" ht="30" customHeight="1" x14ac:dyDescent="0.25">
      <c r="A384" s="4">
        <v>5571783</v>
      </c>
      <c r="B384" s="16" t="s">
        <v>497</v>
      </c>
      <c r="C384" s="4">
        <v>70882169</v>
      </c>
      <c r="D384" s="3" t="s">
        <v>34</v>
      </c>
      <c r="E384" s="3" t="s">
        <v>34</v>
      </c>
      <c r="F384" s="12" t="s">
        <v>17</v>
      </c>
      <c r="G384" s="15">
        <v>11.4</v>
      </c>
      <c r="H384" s="14">
        <f>VLOOKUP(A:A,[1]List1!$A:$S,8,FALSE)</f>
        <v>475608</v>
      </c>
      <c r="I384" s="14">
        <f>VLOOKUP(A:A,[1]List1!$A:$S,11,FALSE)</f>
        <v>5171080.6082840236</v>
      </c>
      <c r="J384" s="14">
        <v>2009000</v>
      </c>
      <c r="K384" s="5">
        <v>1016000</v>
      </c>
      <c r="L384" s="28" t="s">
        <v>581</v>
      </c>
      <c r="M384" s="6"/>
      <c r="N384" s="26">
        <f>VLOOKUP(A:A,[2]List1!$A:$S,16,FALSE)</f>
        <v>858000</v>
      </c>
      <c r="O384" s="26">
        <f t="shared" si="5"/>
        <v>1874000</v>
      </c>
    </row>
    <row r="385" spans="1:15" ht="30" customHeight="1" x14ac:dyDescent="0.25">
      <c r="A385" s="4">
        <v>9772333</v>
      </c>
      <c r="B385" s="16" t="s">
        <v>497</v>
      </c>
      <c r="C385" s="4">
        <v>70882169</v>
      </c>
      <c r="D385" s="3" t="s">
        <v>95</v>
      </c>
      <c r="E385" s="3" t="s">
        <v>499</v>
      </c>
      <c r="F385" s="12" t="s">
        <v>11</v>
      </c>
      <c r="G385" s="15">
        <v>40</v>
      </c>
      <c r="H385" s="14">
        <f>VLOOKUP(A:A,[1]List1!$A:$S,8,FALSE)</f>
        <v>526252.5</v>
      </c>
      <c r="I385" s="14">
        <f>VLOOKUP(A:A,[1]List1!$A:$S,11,FALSE)</f>
        <v>16250100</v>
      </c>
      <c r="J385" s="14">
        <v>4080000</v>
      </c>
      <c r="K385" s="5">
        <v>3871000</v>
      </c>
      <c r="L385" s="28" t="s">
        <v>581</v>
      </c>
      <c r="M385" s="6"/>
      <c r="N385" s="26">
        <f>VLOOKUP(A:A,[2]List1!$A:$S,16,FALSE)</f>
        <v>209000</v>
      </c>
      <c r="O385" s="26">
        <f t="shared" si="5"/>
        <v>4080000</v>
      </c>
    </row>
    <row r="386" spans="1:15" ht="30" customHeight="1" x14ac:dyDescent="0.25">
      <c r="A386" s="4">
        <v>3090967</v>
      </c>
      <c r="B386" s="16" t="s">
        <v>500</v>
      </c>
      <c r="C386" s="4">
        <v>5258031</v>
      </c>
      <c r="D386" s="3" t="s">
        <v>21</v>
      </c>
      <c r="E386" s="3" t="s">
        <v>501</v>
      </c>
      <c r="F386" s="12" t="s">
        <v>17</v>
      </c>
      <c r="G386" s="15">
        <v>5.54</v>
      </c>
      <c r="H386" s="14">
        <f>VLOOKUP(A:A,[1]List1!$A:$S,8,FALSE)</f>
        <v>478686</v>
      </c>
      <c r="I386" s="14">
        <f>VLOOKUP(A:A,[1]List1!$A:$S,11,FALSE)</f>
        <v>2351866.2785990248</v>
      </c>
      <c r="J386" s="14">
        <v>550000</v>
      </c>
      <c r="K386" s="5">
        <v>550000</v>
      </c>
      <c r="L386" s="26"/>
      <c r="M386" s="6"/>
      <c r="N386" s="26">
        <f>VLOOKUP(A:A,[2]List1!$A:$S,16,FALSE)</f>
        <v>0</v>
      </c>
      <c r="O386" s="26">
        <f t="shared" si="5"/>
        <v>550000</v>
      </c>
    </row>
    <row r="387" spans="1:15" ht="30" customHeight="1" x14ac:dyDescent="0.25">
      <c r="A387" s="4">
        <v>7552656</v>
      </c>
      <c r="B387" s="16" t="s">
        <v>500</v>
      </c>
      <c r="C387" s="4">
        <v>5258031</v>
      </c>
      <c r="D387" s="3" t="s">
        <v>34</v>
      </c>
      <c r="E387" s="3" t="s">
        <v>35</v>
      </c>
      <c r="F387" s="12" t="s">
        <v>17</v>
      </c>
      <c r="G387" s="15">
        <v>25.25</v>
      </c>
      <c r="H387" s="14">
        <f>VLOOKUP(A:A,[1]List1!$A:$S,8,FALSE)</f>
        <v>475608</v>
      </c>
      <c r="I387" s="14">
        <f>VLOOKUP(A:A,[1]List1!$A:$S,11,FALSE)</f>
        <v>11278490.4</v>
      </c>
      <c r="J387" s="14">
        <v>1650000</v>
      </c>
      <c r="K387" s="5">
        <v>1650000</v>
      </c>
      <c r="L387" s="26"/>
      <c r="M387" s="6"/>
      <c r="N387" s="26">
        <f>VLOOKUP(A:A,[2]List1!$A:$S,16,FALSE)</f>
        <v>0</v>
      </c>
      <c r="O387" s="26">
        <f t="shared" si="5"/>
        <v>1650000</v>
      </c>
    </row>
    <row r="388" spans="1:15" ht="30" customHeight="1" x14ac:dyDescent="0.25">
      <c r="A388" s="4">
        <v>8251253</v>
      </c>
      <c r="B388" s="16" t="s">
        <v>500</v>
      </c>
      <c r="C388" s="4">
        <v>5258031</v>
      </c>
      <c r="D388" s="3" t="s">
        <v>49</v>
      </c>
      <c r="E388" s="3" t="s">
        <v>502</v>
      </c>
      <c r="F388" s="12" t="s">
        <v>11</v>
      </c>
      <c r="G388" s="15">
        <v>87</v>
      </c>
      <c r="H388" s="14">
        <f>VLOOKUP(A:A,[1]List1!$A:$S,8,FALSE)</f>
        <v>421002</v>
      </c>
      <c r="I388" s="14">
        <f>VLOOKUP(A:A,[1]List1!$A:$S,11,FALSE)</f>
        <v>22443174</v>
      </c>
      <c r="J388" s="14">
        <v>3700000</v>
      </c>
      <c r="K388" s="5">
        <v>3700000</v>
      </c>
      <c r="L388" s="26"/>
      <c r="M388" s="6"/>
      <c r="N388" s="26">
        <f>VLOOKUP(A:A,[2]List1!$A:$S,16,FALSE)</f>
        <v>0</v>
      </c>
      <c r="O388" s="26">
        <f t="shared" ref="O388:O426" si="6">N388+K388</f>
        <v>3700000</v>
      </c>
    </row>
    <row r="389" spans="1:15" ht="45" customHeight="1" x14ac:dyDescent="0.25">
      <c r="A389" s="4">
        <v>3451962</v>
      </c>
      <c r="B389" s="16" t="s">
        <v>503</v>
      </c>
      <c r="C389" s="4">
        <v>407933</v>
      </c>
      <c r="D389" s="3" t="s">
        <v>140</v>
      </c>
      <c r="E389" s="3" t="s">
        <v>504</v>
      </c>
      <c r="F389" s="12" t="s">
        <v>17</v>
      </c>
      <c r="G389" s="15">
        <v>0</v>
      </c>
      <c r="H389" s="14">
        <f>VLOOKUP(A:A,[1]List1!$A:$S,8,FALSE)</f>
        <v>520068</v>
      </c>
      <c r="I389" s="14">
        <f>VLOOKUP(A:A,[1]List1!$A:$S,11,FALSE)</f>
        <v>0</v>
      </c>
      <c r="J389" s="14">
        <v>822371</v>
      </c>
      <c r="K389" s="5">
        <v>0</v>
      </c>
      <c r="L389" s="26"/>
      <c r="M389" s="27" t="s">
        <v>564</v>
      </c>
      <c r="N389" s="26">
        <f>VLOOKUP(A:A,[2]List1!$A:$S,16,FALSE)</f>
        <v>0</v>
      </c>
      <c r="O389" s="26">
        <f t="shared" si="6"/>
        <v>0</v>
      </c>
    </row>
    <row r="390" spans="1:15" ht="30" customHeight="1" x14ac:dyDescent="0.25">
      <c r="A390" s="4">
        <v>2778769</v>
      </c>
      <c r="B390" s="16" t="s">
        <v>505</v>
      </c>
      <c r="C390" s="4">
        <v>45247439</v>
      </c>
      <c r="D390" s="3" t="s">
        <v>68</v>
      </c>
      <c r="E390" s="3" t="s">
        <v>506</v>
      </c>
      <c r="F390" s="12" t="s">
        <v>17</v>
      </c>
      <c r="G390" s="15">
        <v>7</v>
      </c>
      <c r="H390" s="14">
        <f>VLOOKUP(A:A,[1]List1!$A:$S,8,FALSE)</f>
        <v>607939.19999999995</v>
      </c>
      <c r="I390" s="14">
        <f>VLOOKUP(A:A,[1]List1!$A:$S,11,FALSE)</f>
        <v>4161765.2800000003</v>
      </c>
      <c r="J390" s="14">
        <v>1900000</v>
      </c>
      <c r="K390" s="5">
        <v>1900000</v>
      </c>
      <c r="L390" s="26"/>
      <c r="M390" s="6"/>
      <c r="N390" s="26">
        <f>VLOOKUP(A:A,[2]List1!$A:$S,16,FALSE)</f>
        <v>0</v>
      </c>
      <c r="O390" s="26">
        <f t="shared" si="6"/>
        <v>1900000</v>
      </c>
    </row>
    <row r="391" spans="1:15" ht="30" customHeight="1" x14ac:dyDescent="0.25">
      <c r="A391" s="4">
        <v>7335716</v>
      </c>
      <c r="B391" s="16" t="s">
        <v>505</v>
      </c>
      <c r="C391" s="4">
        <v>45247439</v>
      </c>
      <c r="D391" s="3" t="s">
        <v>165</v>
      </c>
      <c r="E391" s="3" t="s">
        <v>187</v>
      </c>
      <c r="F391" s="12" t="s">
        <v>17</v>
      </c>
      <c r="G391" s="15">
        <v>15.2</v>
      </c>
      <c r="H391" s="14">
        <f>VLOOKUP(A:A,[1]List1!$A:$S,8,FALSE)</f>
        <v>581400</v>
      </c>
      <c r="I391" s="14">
        <f>VLOOKUP(A:A,[1]List1!$A:$S,11,FALSE)</f>
        <v>6242448.3633516049</v>
      </c>
      <c r="J391" s="14">
        <v>4050000</v>
      </c>
      <c r="K391" s="5">
        <v>3184000</v>
      </c>
      <c r="L391" s="26"/>
      <c r="M391" s="6"/>
      <c r="N391" s="26">
        <f>VLOOKUP(A:A,[2]List1!$A:$S,16,FALSE)</f>
        <v>866000</v>
      </c>
      <c r="O391" s="26">
        <f t="shared" si="6"/>
        <v>4050000</v>
      </c>
    </row>
    <row r="392" spans="1:15" ht="30" customHeight="1" x14ac:dyDescent="0.25">
      <c r="A392" s="4">
        <v>8195232</v>
      </c>
      <c r="B392" s="16" t="s">
        <v>505</v>
      </c>
      <c r="C392" s="4">
        <v>45247439</v>
      </c>
      <c r="D392" s="3" t="s">
        <v>66</v>
      </c>
      <c r="E392" s="3" t="s">
        <v>507</v>
      </c>
      <c r="F392" s="12" t="s">
        <v>11</v>
      </c>
      <c r="G392" s="15">
        <v>31</v>
      </c>
      <c r="H392" s="14">
        <f>VLOOKUP(A:A,[1]List1!$A:$S,8,FALSE)</f>
        <v>410400</v>
      </c>
      <c r="I392" s="14">
        <f>VLOOKUP(A:A,[1]List1!$A:$S,11,FALSE)</f>
        <v>11234400</v>
      </c>
      <c r="J392" s="14">
        <v>8000000</v>
      </c>
      <c r="K392" s="5">
        <v>6286000</v>
      </c>
      <c r="L392" s="26"/>
      <c r="M392" s="6"/>
      <c r="N392" s="26">
        <f>VLOOKUP(A:A,[2]List1!$A:$S,16,FALSE)</f>
        <v>1714000</v>
      </c>
      <c r="O392" s="26">
        <f t="shared" si="6"/>
        <v>8000000</v>
      </c>
    </row>
    <row r="393" spans="1:15" ht="30" customHeight="1" x14ac:dyDescent="0.25">
      <c r="A393" s="4">
        <v>2534682</v>
      </c>
      <c r="B393" s="16" t="s">
        <v>508</v>
      </c>
      <c r="C393" s="4">
        <v>65995287</v>
      </c>
      <c r="D393" s="3" t="s">
        <v>18</v>
      </c>
      <c r="E393" s="3" t="s">
        <v>509</v>
      </c>
      <c r="F393" s="12" t="s">
        <v>11</v>
      </c>
      <c r="G393" s="15">
        <v>39</v>
      </c>
      <c r="H393" s="14">
        <f>VLOOKUP(A:A,[1]List1!$A:$S,8,FALSE)</f>
        <v>149454</v>
      </c>
      <c r="I393" s="14">
        <f>VLOOKUP(A:A,[1]List1!$A:$S,11,FALSE)</f>
        <v>5828706</v>
      </c>
      <c r="J393" s="14">
        <v>1526000</v>
      </c>
      <c r="K393" s="5">
        <v>0</v>
      </c>
      <c r="L393" s="26"/>
      <c r="M393" s="27" t="s">
        <v>563</v>
      </c>
      <c r="N393" s="26">
        <f>VLOOKUP(A:A,[2]List1!$A:$S,16,FALSE)</f>
        <v>0</v>
      </c>
      <c r="O393" s="26">
        <f t="shared" si="6"/>
        <v>0</v>
      </c>
    </row>
    <row r="394" spans="1:15" ht="30" customHeight="1" x14ac:dyDescent="0.25">
      <c r="A394" s="4">
        <v>4044587</v>
      </c>
      <c r="B394" s="16" t="s">
        <v>508</v>
      </c>
      <c r="C394" s="4">
        <v>65995287</v>
      </c>
      <c r="D394" s="3" t="s">
        <v>140</v>
      </c>
      <c r="E394" s="3" t="s">
        <v>510</v>
      </c>
      <c r="F394" s="12" t="s">
        <v>17</v>
      </c>
      <c r="G394" s="15">
        <v>1.5</v>
      </c>
      <c r="H394" s="14">
        <f>VLOOKUP(A:A,[1]List1!$A:$S,8,FALSE)</f>
        <v>520068</v>
      </c>
      <c r="I394" s="14">
        <f>VLOOKUP(A:A,[1]List1!$A:$S,11,FALSE)</f>
        <v>780102</v>
      </c>
      <c r="J394" s="14">
        <v>511000</v>
      </c>
      <c r="K394" s="5">
        <v>444000</v>
      </c>
      <c r="L394" s="26"/>
      <c r="M394" s="6"/>
      <c r="N394" s="26">
        <f>VLOOKUP(A:A,[2]List1!$A:$S,16,FALSE)</f>
        <v>67000</v>
      </c>
      <c r="O394" s="26">
        <f t="shared" si="6"/>
        <v>511000</v>
      </c>
    </row>
    <row r="395" spans="1:15" ht="30" customHeight="1" x14ac:dyDescent="0.25">
      <c r="A395" s="4">
        <v>5798526</v>
      </c>
      <c r="B395" s="16" t="s">
        <v>508</v>
      </c>
      <c r="C395" s="4">
        <v>65995287</v>
      </c>
      <c r="D395" s="3" t="s">
        <v>15</v>
      </c>
      <c r="E395" s="3" t="s">
        <v>511</v>
      </c>
      <c r="F395" s="12" t="s">
        <v>17</v>
      </c>
      <c r="G395" s="15">
        <v>2.2999999999999998</v>
      </c>
      <c r="H395" s="14">
        <f>VLOOKUP(A:A,[1]List1!$A:$S,8,FALSE)</f>
        <v>522690</v>
      </c>
      <c r="I395" s="14">
        <f>VLOOKUP(A:A,[1]List1!$A:$S,11,FALSE)</f>
        <v>1202187</v>
      </c>
      <c r="J395" s="14">
        <v>512000</v>
      </c>
      <c r="K395" s="5">
        <v>512000</v>
      </c>
      <c r="L395" s="26"/>
      <c r="M395" s="6"/>
      <c r="N395" s="26">
        <f>VLOOKUP(A:A,[2]List1!$A:$S,16,FALSE)</f>
        <v>0</v>
      </c>
      <c r="O395" s="26">
        <f t="shared" si="6"/>
        <v>512000</v>
      </c>
    </row>
    <row r="396" spans="1:15" ht="30" customHeight="1" x14ac:dyDescent="0.25">
      <c r="A396" s="4">
        <v>2812601</v>
      </c>
      <c r="B396" s="16" t="s">
        <v>512</v>
      </c>
      <c r="C396" s="4">
        <v>67363610</v>
      </c>
      <c r="D396" s="3" t="s">
        <v>180</v>
      </c>
      <c r="E396" s="3" t="s">
        <v>513</v>
      </c>
      <c r="F396" s="12" t="s">
        <v>17</v>
      </c>
      <c r="G396" s="15">
        <v>1.1200000000000001</v>
      </c>
      <c r="H396" s="14">
        <f>VLOOKUP(A:A,[1]List1!$A:$S,8,FALSE)</f>
        <v>532950</v>
      </c>
      <c r="I396" s="14">
        <f>VLOOKUP(A:A,[1]List1!$A:$S,11,FALSE)</f>
        <v>596904</v>
      </c>
      <c r="J396" s="14">
        <v>505361</v>
      </c>
      <c r="K396" s="5">
        <v>323000</v>
      </c>
      <c r="L396" s="26"/>
      <c r="M396" s="6"/>
      <c r="N396" s="26">
        <f>VLOOKUP(A:A,[2]List1!$A:$S,16,FALSE)</f>
        <v>94000</v>
      </c>
      <c r="O396" s="26">
        <f t="shared" si="6"/>
        <v>417000</v>
      </c>
    </row>
    <row r="397" spans="1:15" ht="30" customHeight="1" x14ac:dyDescent="0.25">
      <c r="A397" s="4">
        <v>6348050</v>
      </c>
      <c r="B397" s="16" t="s">
        <v>514</v>
      </c>
      <c r="C397" s="4">
        <v>69780145</v>
      </c>
      <c r="D397" s="3" t="s">
        <v>18</v>
      </c>
      <c r="E397" s="3" t="s">
        <v>515</v>
      </c>
      <c r="F397" s="12" t="s">
        <v>11</v>
      </c>
      <c r="G397" s="15">
        <v>84</v>
      </c>
      <c r="H397" s="14">
        <f>VLOOKUP(A:A,[1]List1!$A:$S,8,FALSE)</f>
        <v>149454</v>
      </c>
      <c r="I397" s="14">
        <f>VLOOKUP(A:A,[1]List1!$A:$S,11,FALSE)</f>
        <v>12554136</v>
      </c>
      <c r="J397" s="14">
        <v>4429000</v>
      </c>
      <c r="K397" s="5">
        <v>0</v>
      </c>
      <c r="L397" s="26"/>
      <c r="M397" s="27" t="s">
        <v>563</v>
      </c>
      <c r="N397" s="26">
        <f>VLOOKUP(A:A,[2]List1!$A:$S,16,FALSE)</f>
        <v>0</v>
      </c>
      <c r="O397" s="26">
        <f t="shared" si="6"/>
        <v>0</v>
      </c>
    </row>
    <row r="398" spans="1:15" ht="30" customHeight="1" x14ac:dyDescent="0.25">
      <c r="A398" s="4">
        <v>2840312</v>
      </c>
      <c r="B398" s="16" t="s">
        <v>516</v>
      </c>
      <c r="C398" s="4">
        <v>25721259</v>
      </c>
      <c r="D398" s="3" t="s">
        <v>15</v>
      </c>
      <c r="E398" s="3" t="s">
        <v>517</v>
      </c>
      <c r="F398" s="12" t="s">
        <v>17</v>
      </c>
      <c r="G398" s="15">
        <v>2</v>
      </c>
      <c r="H398" s="14">
        <f>VLOOKUP(A:A,[1]List1!$A:$S,8,FALSE)</f>
        <v>522690</v>
      </c>
      <c r="I398" s="14">
        <f>VLOOKUP(A:A,[1]List1!$A:$S,11,FALSE)</f>
        <v>1045380</v>
      </c>
      <c r="J398" s="14">
        <v>818000</v>
      </c>
      <c r="K398" s="5">
        <v>536000</v>
      </c>
      <c r="L398" s="26"/>
      <c r="M398" s="6"/>
      <c r="N398" s="26">
        <f>VLOOKUP(A:A,[2]List1!$A:$S,16,FALSE)</f>
        <v>169000</v>
      </c>
      <c r="O398" s="26">
        <f t="shared" si="6"/>
        <v>705000</v>
      </c>
    </row>
    <row r="399" spans="1:15" ht="30" customHeight="1" x14ac:dyDescent="0.25">
      <c r="A399" s="4">
        <v>4650694</v>
      </c>
      <c r="B399" s="16" t="s">
        <v>518</v>
      </c>
      <c r="C399" s="4">
        <v>66000246</v>
      </c>
      <c r="D399" s="3" t="s">
        <v>34</v>
      </c>
      <c r="E399" s="3" t="s">
        <v>518</v>
      </c>
      <c r="F399" s="12" t="s">
        <v>17</v>
      </c>
      <c r="G399" s="15">
        <v>34</v>
      </c>
      <c r="H399" s="14">
        <f>VLOOKUP(A:A,[1]List1!$A:$S,8,FALSE)</f>
        <v>475608</v>
      </c>
      <c r="I399" s="14">
        <f>VLOOKUP(A:A,[1]List1!$A:$S,11,FALSE)</f>
        <v>12693399.272727273</v>
      </c>
      <c r="J399" s="14">
        <v>1400000</v>
      </c>
      <c r="K399" s="5">
        <v>1400000</v>
      </c>
      <c r="L399" s="28" t="s">
        <v>571</v>
      </c>
      <c r="M399" s="6"/>
      <c r="N399" s="26">
        <f>VLOOKUP(A:A,[2]List1!$A:$S,16,FALSE)</f>
        <v>0</v>
      </c>
      <c r="O399" s="26">
        <f t="shared" si="6"/>
        <v>1400000</v>
      </c>
    </row>
    <row r="400" spans="1:15" ht="30" customHeight="1" x14ac:dyDescent="0.25">
      <c r="A400" s="4">
        <v>2538264</v>
      </c>
      <c r="B400" s="16" t="s">
        <v>519</v>
      </c>
      <c r="C400" s="4">
        <v>639541</v>
      </c>
      <c r="D400" s="3" t="s">
        <v>34</v>
      </c>
      <c r="E400" s="3" t="s">
        <v>520</v>
      </c>
      <c r="F400" s="12" t="s">
        <v>17</v>
      </c>
      <c r="G400" s="15">
        <v>8.34</v>
      </c>
      <c r="H400" s="14">
        <f>VLOOKUP(A:A,[1]List1!$A:$S,8,FALSE)</f>
        <v>475608</v>
      </c>
      <c r="I400" s="14">
        <f>VLOOKUP(A:A,[1]List1!$A:$S,11,FALSE)</f>
        <v>3581229.6201875801</v>
      </c>
      <c r="J400" s="14">
        <v>650000</v>
      </c>
      <c r="K400" s="5">
        <v>635000</v>
      </c>
      <c r="L400" s="28" t="s">
        <v>583</v>
      </c>
      <c r="M400" s="6"/>
      <c r="N400" s="26">
        <f>VLOOKUP(A:A,[2]List1!$A:$S,16,FALSE)</f>
        <v>15000</v>
      </c>
      <c r="O400" s="26">
        <f t="shared" si="6"/>
        <v>650000</v>
      </c>
    </row>
    <row r="401" spans="1:15" ht="30" customHeight="1" x14ac:dyDescent="0.25">
      <c r="A401" s="4">
        <v>7260476</v>
      </c>
      <c r="B401" s="16" t="s">
        <v>519</v>
      </c>
      <c r="C401" s="4">
        <v>639541</v>
      </c>
      <c r="D401" s="3" t="s">
        <v>21</v>
      </c>
      <c r="E401" s="3" t="s">
        <v>521</v>
      </c>
      <c r="F401" s="12" t="s">
        <v>17</v>
      </c>
      <c r="G401" s="15">
        <v>3.1</v>
      </c>
      <c r="H401" s="14">
        <f>VLOOKUP(A:A,[1]List1!$A:$S,8,FALSE)</f>
        <v>478686</v>
      </c>
      <c r="I401" s="14">
        <f>VLOOKUP(A:A,[1]List1!$A:$S,11,FALSE)</f>
        <v>716307.5523809524</v>
      </c>
      <c r="J401" s="14">
        <v>260000</v>
      </c>
      <c r="K401" s="5">
        <v>0</v>
      </c>
      <c r="L401" s="28" t="s">
        <v>583</v>
      </c>
      <c r="M401" s="27" t="s">
        <v>565</v>
      </c>
      <c r="N401" s="26">
        <f>VLOOKUP(A:A,[2]List1!$A:$S,16,FALSE)</f>
        <v>0</v>
      </c>
      <c r="O401" s="26">
        <f t="shared" si="6"/>
        <v>0</v>
      </c>
    </row>
    <row r="402" spans="1:15" ht="30" customHeight="1" x14ac:dyDescent="0.25">
      <c r="A402" s="4">
        <v>2206550</v>
      </c>
      <c r="B402" s="16" t="s">
        <v>522</v>
      </c>
      <c r="C402" s="4">
        <v>63111918</v>
      </c>
      <c r="D402" s="3" t="s">
        <v>140</v>
      </c>
      <c r="E402" s="3" t="s">
        <v>523</v>
      </c>
      <c r="F402" s="12" t="s">
        <v>17</v>
      </c>
      <c r="G402" s="15">
        <v>6</v>
      </c>
      <c r="H402" s="14">
        <f>VLOOKUP(A:A,[1]List1!$A:$S,8,FALSE)</f>
        <v>520068</v>
      </c>
      <c r="I402" s="14">
        <f>VLOOKUP(A:A,[1]List1!$A:$S,11,FALSE)</f>
        <v>3120408</v>
      </c>
      <c r="J402" s="14">
        <v>2257500</v>
      </c>
      <c r="K402" s="5">
        <v>1779000</v>
      </c>
      <c r="L402" s="26"/>
      <c r="M402" s="6"/>
      <c r="N402" s="26">
        <f>VLOOKUP(A:A,[2]List1!$A:$S,16,FALSE)</f>
        <v>478000</v>
      </c>
      <c r="O402" s="26">
        <f t="shared" si="6"/>
        <v>2257000</v>
      </c>
    </row>
    <row r="403" spans="1:15" ht="30" customHeight="1" x14ac:dyDescent="0.25">
      <c r="A403" s="4">
        <v>9693809</v>
      </c>
      <c r="B403" s="16" t="s">
        <v>524</v>
      </c>
      <c r="C403" s="4">
        <v>536334</v>
      </c>
      <c r="D403" s="3" t="s">
        <v>15</v>
      </c>
      <c r="E403" s="3" t="s">
        <v>525</v>
      </c>
      <c r="F403" s="12" t="s">
        <v>17</v>
      </c>
      <c r="G403" s="15">
        <v>0.7</v>
      </c>
      <c r="H403" s="14">
        <f>VLOOKUP(A:A,[1]List1!$A:$S,8,FALSE)</f>
        <v>522690</v>
      </c>
      <c r="I403" s="14">
        <f>VLOOKUP(A:A,[1]List1!$A:$S,11,FALSE)</f>
        <v>365883</v>
      </c>
      <c r="J403" s="14">
        <v>310000</v>
      </c>
      <c r="K403" s="5">
        <v>198000</v>
      </c>
      <c r="L403" s="26"/>
      <c r="M403" s="6"/>
      <c r="N403" s="26">
        <f>VLOOKUP(A:A,[2]List1!$A:$S,16,FALSE)</f>
        <v>43000</v>
      </c>
      <c r="O403" s="26">
        <f t="shared" si="6"/>
        <v>241000</v>
      </c>
    </row>
    <row r="404" spans="1:15" ht="30" customHeight="1" x14ac:dyDescent="0.25">
      <c r="A404" s="4">
        <v>6353601</v>
      </c>
      <c r="B404" s="16" t="s">
        <v>526</v>
      </c>
      <c r="C404" s="4">
        <v>18623433</v>
      </c>
      <c r="D404" s="3" t="s">
        <v>95</v>
      </c>
      <c r="E404" s="3" t="s">
        <v>527</v>
      </c>
      <c r="F404" s="12" t="s">
        <v>11</v>
      </c>
      <c r="G404" s="15">
        <v>10</v>
      </c>
      <c r="H404" s="14">
        <f>VLOOKUP(A:A,[1]List1!$A:$S,8,FALSE)</f>
        <v>421002</v>
      </c>
      <c r="I404" s="14">
        <f>VLOOKUP(A:A,[1]List1!$A:$S,11,FALSE)</f>
        <v>3010020</v>
      </c>
      <c r="J404" s="14">
        <v>1770000</v>
      </c>
      <c r="K404" s="5">
        <v>1134000</v>
      </c>
      <c r="L404" s="26"/>
      <c r="M404" s="6"/>
      <c r="N404" s="26">
        <f>VLOOKUP(A:A,[2]List1!$A:$S,16,FALSE)</f>
        <v>636000</v>
      </c>
      <c r="O404" s="26">
        <f t="shared" si="6"/>
        <v>1770000</v>
      </c>
    </row>
    <row r="405" spans="1:15" ht="30" customHeight="1" x14ac:dyDescent="0.25">
      <c r="A405" s="4">
        <v>2850128</v>
      </c>
      <c r="B405" s="16" t="s">
        <v>528</v>
      </c>
      <c r="C405" s="4">
        <v>26727765</v>
      </c>
      <c r="D405" s="3" t="s">
        <v>529</v>
      </c>
      <c r="E405" s="3" t="s">
        <v>529</v>
      </c>
      <c r="F405" s="12" t="s">
        <v>17</v>
      </c>
      <c r="G405" s="15">
        <v>2</v>
      </c>
      <c r="H405" s="14">
        <f>VLOOKUP(A:A,[1]List1!$A:$S,8,FALSE)</f>
        <v>510948</v>
      </c>
      <c r="I405" s="14">
        <f>VLOOKUP(A:A,[1]List1!$A:$S,11,FALSE)</f>
        <v>872413.18385051715</v>
      </c>
      <c r="J405" s="14">
        <v>501000</v>
      </c>
      <c r="K405" s="5">
        <v>461000</v>
      </c>
      <c r="L405" s="26"/>
      <c r="M405" s="6"/>
      <c r="N405" s="26">
        <f>VLOOKUP(A:A,[2]List1!$A:$S,16,FALSE)</f>
        <v>40000</v>
      </c>
      <c r="O405" s="26">
        <f t="shared" si="6"/>
        <v>501000</v>
      </c>
    </row>
    <row r="406" spans="1:15" ht="47.25" customHeight="1" x14ac:dyDescent="0.25">
      <c r="A406" s="4">
        <v>9845202</v>
      </c>
      <c r="B406" s="16" t="s">
        <v>530</v>
      </c>
      <c r="C406" s="4">
        <v>64934829</v>
      </c>
      <c r="D406" s="3" t="s">
        <v>36</v>
      </c>
      <c r="E406" s="3" t="s">
        <v>36</v>
      </c>
      <c r="F406" s="12" t="s">
        <v>17</v>
      </c>
      <c r="G406" s="15">
        <v>3.96</v>
      </c>
      <c r="H406" s="14">
        <f>VLOOKUP(A:A,[1]List1!$A:$S,8,FALSE)</f>
        <v>521550</v>
      </c>
      <c r="I406" s="14">
        <f>VLOOKUP(A:A,[1]List1!$A:$S,11,FALSE)</f>
        <v>2065338</v>
      </c>
      <c r="J406" s="14">
        <v>1171790</v>
      </c>
      <c r="K406" s="5">
        <v>1171000</v>
      </c>
      <c r="L406" s="26"/>
      <c r="M406" s="6"/>
      <c r="N406" s="26">
        <f>VLOOKUP(A:A,[2]List1!$A:$S,16,FALSE)</f>
        <v>0</v>
      </c>
      <c r="O406" s="26">
        <f t="shared" si="6"/>
        <v>1171000</v>
      </c>
    </row>
    <row r="407" spans="1:15" ht="30" customHeight="1" x14ac:dyDescent="0.25">
      <c r="A407" s="4">
        <v>9815948</v>
      </c>
      <c r="B407" s="16" t="s">
        <v>531</v>
      </c>
      <c r="C407" s="4">
        <v>241857</v>
      </c>
      <c r="D407" s="3" t="s">
        <v>34</v>
      </c>
      <c r="E407" s="3" t="s">
        <v>35</v>
      </c>
      <c r="F407" s="12" t="s">
        <v>17</v>
      </c>
      <c r="G407" s="15">
        <v>3.2</v>
      </c>
      <c r="H407" s="14">
        <f>VLOOKUP(A:A,[1]List1!$A:$S,8,FALSE)</f>
        <v>475608</v>
      </c>
      <c r="I407" s="14">
        <f>VLOOKUP(A:A,[1]List1!$A:$S,11,FALSE)</f>
        <v>1407056.4930323847</v>
      </c>
      <c r="J407" s="14">
        <v>720000</v>
      </c>
      <c r="K407" s="5">
        <v>207000</v>
      </c>
      <c r="L407" s="28" t="s">
        <v>584</v>
      </c>
      <c r="M407" s="6"/>
      <c r="N407" s="26">
        <f>VLOOKUP(A:A,[2]List1!$A:$S,16,FALSE)</f>
        <v>411000</v>
      </c>
      <c r="O407" s="26">
        <f t="shared" si="6"/>
        <v>618000</v>
      </c>
    </row>
    <row r="408" spans="1:15" ht="30" customHeight="1" x14ac:dyDescent="0.25">
      <c r="A408" s="4">
        <v>2517939</v>
      </c>
      <c r="B408" s="16" t="s">
        <v>532</v>
      </c>
      <c r="C408" s="4">
        <v>240923</v>
      </c>
      <c r="D408" s="3" t="s">
        <v>34</v>
      </c>
      <c r="E408" s="3" t="s">
        <v>532</v>
      </c>
      <c r="F408" s="12" t="s">
        <v>17</v>
      </c>
      <c r="G408" s="15">
        <v>4</v>
      </c>
      <c r="H408" s="14">
        <f>VLOOKUP(A:A,[1]List1!$A:$S,8,FALSE)</f>
        <v>475608</v>
      </c>
      <c r="I408" s="14">
        <f>VLOOKUP(A:A,[1]List1!$A:$S,11,FALSE)</f>
        <v>1733873.8604651163</v>
      </c>
      <c r="J408" s="14">
        <v>750000</v>
      </c>
      <c r="K408" s="5">
        <v>204000</v>
      </c>
      <c r="L408" s="28" t="s">
        <v>585</v>
      </c>
      <c r="M408" s="6"/>
      <c r="N408" s="26">
        <f>VLOOKUP(A:A,[2]List1!$A:$S,16,FALSE)</f>
        <v>234000</v>
      </c>
      <c r="O408" s="26">
        <f t="shared" si="6"/>
        <v>438000</v>
      </c>
    </row>
    <row r="409" spans="1:15" ht="30" customHeight="1" x14ac:dyDescent="0.25">
      <c r="A409" s="4">
        <v>1946835</v>
      </c>
      <c r="B409" s="16" t="s">
        <v>533</v>
      </c>
      <c r="C409" s="4">
        <v>70886199</v>
      </c>
      <c r="D409" s="3" t="s">
        <v>21</v>
      </c>
      <c r="E409" s="3" t="s">
        <v>534</v>
      </c>
      <c r="F409" s="12" t="s">
        <v>17</v>
      </c>
      <c r="G409" s="15">
        <v>1.9</v>
      </c>
      <c r="H409" s="14">
        <f>VLOOKUP(A:A,[1]List1!$A:$S,8,FALSE)</f>
        <v>478686</v>
      </c>
      <c r="I409" s="14">
        <f>VLOOKUP(A:A,[1]List1!$A:$S,11,FALSE)</f>
        <v>780303.39999999991</v>
      </c>
      <c r="J409" s="14">
        <v>160000</v>
      </c>
      <c r="K409" s="5">
        <v>160000</v>
      </c>
      <c r="L409" s="28" t="s">
        <v>586</v>
      </c>
      <c r="M409" s="6"/>
      <c r="N409" s="26">
        <f>VLOOKUP(A:A,[2]List1!$A:$S,16,FALSE)</f>
        <v>0</v>
      </c>
      <c r="O409" s="26">
        <f t="shared" si="6"/>
        <v>160000</v>
      </c>
    </row>
    <row r="410" spans="1:15" ht="30" customHeight="1" x14ac:dyDescent="0.25">
      <c r="A410" s="4">
        <v>4112332</v>
      </c>
      <c r="B410" s="16" t="s">
        <v>533</v>
      </c>
      <c r="C410" s="4">
        <v>70886199</v>
      </c>
      <c r="D410" s="3" t="s">
        <v>34</v>
      </c>
      <c r="E410" s="3" t="s">
        <v>535</v>
      </c>
      <c r="F410" s="12" t="s">
        <v>17</v>
      </c>
      <c r="G410" s="15">
        <v>78.319999999999993</v>
      </c>
      <c r="H410" s="14">
        <f>VLOOKUP(A:A,[1]List1!$A:$S,8,FALSE)</f>
        <v>475608</v>
      </c>
      <c r="I410" s="14">
        <f>VLOOKUP(A:A,[1]List1!$A:$S,11,FALSE)</f>
        <v>34738212.238424182</v>
      </c>
      <c r="J410" s="14">
        <v>7000000</v>
      </c>
      <c r="K410" s="5">
        <v>7000000</v>
      </c>
      <c r="L410" s="28" t="s">
        <v>586</v>
      </c>
      <c r="M410" s="6"/>
      <c r="N410" s="26">
        <f>VLOOKUP(A:A,[2]List1!$A:$S,16,FALSE)</f>
        <v>0</v>
      </c>
      <c r="O410" s="26">
        <f t="shared" si="6"/>
        <v>7000000</v>
      </c>
    </row>
    <row r="411" spans="1:15" ht="30" customHeight="1" x14ac:dyDescent="0.25">
      <c r="A411" s="4">
        <v>9499364</v>
      </c>
      <c r="B411" s="16" t="s">
        <v>533</v>
      </c>
      <c r="C411" s="4">
        <v>70886199</v>
      </c>
      <c r="D411" s="3" t="s">
        <v>95</v>
      </c>
      <c r="E411" s="3" t="s">
        <v>536</v>
      </c>
      <c r="F411" s="12" t="s">
        <v>11</v>
      </c>
      <c r="G411" s="15">
        <v>30</v>
      </c>
      <c r="H411" s="14">
        <f>VLOOKUP(A:A,[1]List1!$A:$S,8,FALSE)</f>
        <v>421002</v>
      </c>
      <c r="I411" s="14">
        <f>VLOOKUP(A:A,[1]List1!$A:$S,11,FALSE)</f>
        <v>12819078</v>
      </c>
      <c r="J411" s="14">
        <v>1400000</v>
      </c>
      <c r="K411" s="5">
        <v>1400000</v>
      </c>
      <c r="L411" s="28" t="s">
        <v>586</v>
      </c>
      <c r="M411" s="6"/>
      <c r="N411" s="26">
        <f>VLOOKUP(A:A,[2]List1!$A:$S,16,FALSE)</f>
        <v>0</v>
      </c>
      <c r="O411" s="26">
        <f t="shared" si="6"/>
        <v>1400000</v>
      </c>
    </row>
    <row r="412" spans="1:15" ht="30" customHeight="1" x14ac:dyDescent="0.25">
      <c r="A412" s="4">
        <v>2668136</v>
      </c>
      <c r="B412" s="16" t="s">
        <v>537</v>
      </c>
      <c r="C412" s="4">
        <v>24124516</v>
      </c>
      <c r="D412" s="3" t="s">
        <v>36</v>
      </c>
      <c r="E412" s="3" t="s">
        <v>538</v>
      </c>
      <c r="F412" s="12" t="s">
        <v>17</v>
      </c>
      <c r="G412" s="15">
        <v>2.15</v>
      </c>
      <c r="H412" s="14">
        <f>VLOOKUP(A:A,[1]List1!$A:$S,8,FALSE)</f>
        <v>521550</v>
      </c>
      <c r="I412" s="14">
        <f>VLOOKUP(A:A,[1]List1!$A:$S,11,FALSE)</f>
        <v>1121332.5</v>
      </c>
      <c r="J412" s="14">
        <v>783293</v>
      </c>
      <c r="K412" s="5">
        <v>575000</v>
      </c>
      <c r="L412" s="26"/>
      <c r="M412" s="6"/>
      <c r="N412" s="26">
        <f>VLOOKUP(A:A,[2]List1!$A:$S,16,FALSE)</f>
        <v>181000</v>
      </c>
      <c r="O412" s="26">
        <f t="shared" si="6"/>
        <v>756000</v>
      </c>
    </row>
    <row r="413" spans="1:15" ht="30" customHeight="1" x14ac:dyDescent="0.25">
      <c r="A413" s="4">
        <v>2961332</v>
      </c>
      <c r="B413" s="16" t="s">
        <v>537</v>
      </c>
      <c r="C413" s="4">
        <v>24124516</v>
      </c>
      <c r="D413" s="3" t="s">
        <v>36</v>
      </c>
      <c r="E413" s="3" t="s">
        <v>539</v>
      </c>
      <c r="F413" s="12" t="s">
        <v>17</v>
      </c>
      <c r="G413" s="15">
        <v>3.5</v>
      </c>
      <c r="H413" s="14">
        <f>VLOOKUP(A:A,[1]List1!$A:$S,8,FALSE)</f>
        <v>521550</v>
      </c>
      <c r="I413" s="14">
        <f>VLOOKUP(A:A,[1]List1!$A:$S,11,FALSE)</f>
        <v>1825425</v>
      </c>
      <c r="J413" s="14">
        <v>1129250</v>
      </c>
      <c r="K413" s="5">
        <v>936000</v>
      </c>
      <c r="L413" s="26"/>
      <c r="M413" s="6"/>
      <c r="N413" s="26">
        <f>VLOOKUP(A:A,[2]List1!$A:$S,16,FALSE)</f>
        <v>193000</v>
      </c>
      <c r="O413" s="26">
        <f t="shared" si="6"/>
        <v>1129000</v>
      </c>
    </row>
    <row r="414" spans="1:15" ht="30" customHeight="1" x14ac:dyDescent="0.25">
      <c r="A414" s="4">
        <v>2412885</v>
      </c>
      <c r="B414" s="16" t="s">
        <v>540</v>
      </c>
      <c r="C414" s="4">
        <v>26529122</v>
      </c>
      <c r="D414" s="3" t="s">
        <v>91</v>
      </c>
      <c r="E414" s="3" t="s">
        <v>541</v>
      </c>
      <c r="F414" s="12" t="s">
        <v>17</v>
      </c>
      <c r="G414" s="15">
        <v>3.95</v>
      </c>
      <c r="H414" s="14">
        <f>VLOOKUP(A:A,[1]List1!$A:$S,8,FALSE)</f>
        <v>528504</v>
      </c>
      <c r="I414" s="14">
        <f>VLOOKUP(A:A,[1]List1!$A:$S,11,FALSE)</f>
        <v>2087590.8</v>
      </c>
      <c r="J414" s="14">
        <v>1100000</v>
      </c>
      <c r="K414" s="5">
        <v>1100000</v>
      </c>
      <c r="L414" s="26"/>
      <c r="M414" s="6"/>
      <c r="N414" s="26">
        <f>VLOOKUP(A:A,[2]List1!$A:$S,16,FALSE)</f>
        <v>0</v>
      </c>
      <c r="O414" s="26">
        <f t="shared" si="6"/>
        <v>1100000</v>
      </c>
    </row>
    <row r="415" spans="1:15" ht="30" customHeight="1" x14ac:dyDescent="0.25">
      <c r="A415" s="4">
        <v>5427110</v>
      </c>
      <c r="B415" s="16" t="s">
        <v>540</v>
      </c>
      <c r="C415" s="4">
        <v>26529122</v>
      </c>
      <c r="D415" s="3" t="s">
        <v>91</v>
      </c>
      <c r="E415" s="3" t="s">
        <v>542</v>
      </c>
      <c r="F415" s="12" t="s">
        <v>17</v>
      </c>
      <c r="G415" s="15">
        <v>4</v>
      </c>
      <c r="H415" s="14">
        <f>VLOOKUP(A:A,[1]List1!$A:$S,8,FALSE)</f>
        <v>528504</v>
      </c>
      <c r="I415" s="14">
        <f>VLOOKUP(A:A,[1]List1!$A:$S,11,FALSE)</f>
        <v>2114016</v>
      </c>
      <c r="J415" s="14">
        <v>1256400</v>
      </c>
      <c r="K415" s="5">
        <v>1205000</v>
      </c>
      <c r="L415" s="26"/>
      <c r="M415" s="6"/>
      <c r="N415" s="26">
        <f>VLOOKUP(A:A,[2]List1!$A:$S,16,FALSE)</f>
        <v>51000</v>
      </c>
      <c r="O415" s="26">
        <f t="shared" si="6"/>
        <v>1256000</v>
      </c>
    </row>
    <row r="416" spans="1:15" ht="30" customHeight="1" x14ac:dyDescent="0.25">
      <c r="A416" s="4">
        <v>3931828</v>
      </c>
      <c r="B416" s="16" t="s">
        <v>543</v>
      </c>
      <c r="C416" s="4">
        <v>70922306</v>
      </c>
      <c r="D416" s="3" t="s">
        <v>80</v>
      </c>
      <c r="E416" s="3" t="s">
        <v>544</v>
      </c>
      <c r="F416" s="12" t="s">
        <v>17</v>
      </c>
      <c r="G416" s="15">
        <v>2.94</v>
      </c>
      <c r="H416" s="14">
        <f>VLOOKUP(A:A,[1]List1!$A:$S,8,FALSE)</f>
        <v>491112</v>
      </c>
      <c r="I416" s="14">
        <f>VLOOKUP(A:A,[1]List1!$A:$S,11,FALSE)</f>
        <v>1443869.28</v>
      </c>
      <c r="J416" s="14">
        <v>1304900</v>
      </c>
      <c r="K416" s="5">
        <v>722000</v>
      </c>
      <c r="L416" s="26" t="s">
        <v>562</v>
      </c>
      <c r="M416" s="6"/>
      <c r="N416" s="26">
        <f>VLOOKUP(A:A,[2]List1!$A:$S,16,FALSE)</f>
        <v>0</v>
      </c>
      <c r="O416" s="26">
        <f t="shared" si="6"/>
        <v>722000</v>
      </c>
    </row>
    <row r="417" spans="1:15" ht="30" customHeight="1" x14ac:dyDescent="0.25">
      <c r="A417" s="4">
        <v>1472620</v>
      </c>
      <c r="B417" s="16" t="s">
        <v>545</v>
      </c>
      <c r="C417" s="4">
        <v>445258</v>
      </c>
      <c r="D417" s="3" t="s">
        <v>87</v>
      </c>
      <c r="E417" s="3" t="s">
        <v>546</v>
      </c>
      <c r="F417" s="12" t="s">
        <v>17</v>
      </c>
      <c r="G417" s="15">
        <v>8</v>
      </c>
      <c r="H417" s="14">
        <f>VLOOKUP(A:A,[1]List1!$A:$S,8,FALSE)</f>
        <v>513570</v>
      </c>
      <c r="I417" s="14">
        <f>VLOOKUP(A:A,[1]List1!$A:$S,11,FALSE)</f>
        <v>4108560</v>
      </c>
      <c r="J417" s="14">
        <v>1200000</v>
      </c>
      <c r="K417" s="5">
        <v>1200000</v>
      </c>
      <c r="L417" s="26"/>
      <c r="M417" s="6"/>
      <c r="N417" s="26">
        <f>VLOOKUP(A:A,[2]List1!$A:$S,16,FALSE)</f>
        <v>0</v>
      </c>
      <c r="O417" s="26">
        <f t="shared" si="6"/>
        <v>1200000</v>
      </c>
    </row>
    <row r="418" spans="1:15" ht="30" customHeight="1" x14ac:dyDescent="0.25">
      <c r="A418" s="4">
        <v>2105271</v>
      </c>
      <c r="B418" s="16" t="s">
        <v>545</v>
      </c>
      <c r="C418" s="4">
        <v>445258</v>
      </c>
      <c r="D418" s="3" t="s">
        <v>49</v>
      </c>
      <c r="E418" s="3" t="s">
        <v>547</v>
      </c>
      <c r="F418" s="12" t="s">
        <v>11</v>
      </c>
      <c r="G418" s="15">
        <v>47</v>
      </c>
      <c r="H418" s="14">
        <f>VLOOKUP(A:A,[1]List1!$A:$S,8,FALSE)</f>
        <v>421002</v>
      </c>
      <c r="I418" s="14">
        <f>VLOOKUP(A:A,[1]List1!$A:$S,11,FALSE)</f>
        <v>11447094</v>
      </c>
      <c r="J418" s="14">
        <v>7750000</v>
      </c>
      <c r="K418" s="5">
        <v>5861000</v>
      </c>
      <c r="L418" s="26"/>
      <c r="M418" s="6"/>
      <c r="N418" s="26">
        <f>VLOOKUP(A:A,[2]List1!$A:$S,16,FALSE)</f>
        <v>1889000</v>
      </c>
      <c r="O418" s="26">
        <f t="shared" si="6"/>
        <v>7750000</v>
      </c>
    </row>
    <row r="419" spans="1:15" ht="30" customHeight="1" x14ac:dyDescent="0.25">
      <c r="A419" s="4">
        <v>5436343</v>
      </c>
      <c r="B419" s="16" t="s">
        <v>545</v>
      </c>
      <c r="C419" s="4">
        <v>445258</v>
      </c>
      <c r="D419" s="3" t="s">
        <v>34</v>
      </c>
      <c r="E419" s="3" t="s">
        <v>548</v>
      </c>
      <c r="F419" s="12" t="s">
        <v>17</v>
      </c>
      <c r="G419" s="15">
        <v>7.5</v>
      </c>
      <c r="H419" s="14">
        <f>VLOOKUP(A:A,[1]List1!$A:$S,8,FALSE)</f>
        <v>475608</v>
      </c>
      <c r="I419" s="14">
        <f>VLOOKUP(A:A,[1]List1!$A:$S,11,FALSE)</f>
        <v>2871273.3745651334</v>
      </c>
      <c r="J419" s="14">
        <v>1150000</v>
      </c>
      <c r="K419" s="5">
        <v>1150000</v>
      </c>
      <c r="L419" s="26"/>
      <c r="M419" s="6"/>
      <c r="N419" s="26">
        <f>VLOOKUP(A:A,[2]List1!$A:$S,16,FALSE)</f>
        <v>0</v>
      </c>
      <c r="O419" s="26">
        <f t="shared" si="6"/>
        <v>1150000</v>
      </c>
    </row>
    <row r="420" spans="1:15" ht="30" customHeight="1" x14ac:dyDescent="0.25">
      <c r="A420" s="4">
        <v>6470889</v>
      </c>
      <c r="B420" s="16" t="s">
        <v>545</v>
      </c>
      <c r="C420" s="4">
        <v>445258</v>
      </c>
      <c r="D420" s="3" t="s">
        <v>5</v>
      </c>
      <c r="E420" s="3" t="s">
        <v>549</v>
      </c>
      <c r="F420" s="12" t="s">
        <v>7</v>
      </c>
      <c r="G420" s="15">
        <v>12500</v>
      </c>
      <c r="H420" s="14">
        <f>VLOOKUP(A:A,[1]List1!$A:$S,8,FALSE)</f>
        <v>399</v>
      </c>
      <c r="I420" s="14">
        <f>VLOOKUP(A:A,[1]List1!$A:$S,11,FALSE)</f>
        <v>4321350</v>
      </c>
      <c r="J420" s="14">
        <v>2100000</v>
      </c>
      <c r="K420" s="5">
        <v>2006000</v>
      </c>
      <c r="L420" s="26"/>
      <c r="M420" s="6"/>
      <c r="N420" s="26">
        <f>VLOOKUP(A:A,[2]List1!$A:$S,16,FALSE)</f>
        <v>94000</v>
      </c>
      <c r="O420" s="26">
        <f t="shared" si="6"/>
        <v>2100000</v>
      </c>
    </row>
    <row r="421" spans="1:15" ht="30" customHeight="1" x14ac:dyDescent="0.25">
      <c r="A421" s="4">
        <v>7811034</v>
      </c>
      <c r="B421" s="16" t="s">
        <v>545</v>
      </c>
      <c r="C421" s="4">
        <v>445258</v>
      </c>
      <c r="D421" s="3" t="s">
        <v>21</v>
      </c>
      <c r="E421" s="3" t="s">
        <v>134</v>
      </c>
      <c r="F421" s="12" t="s">
        <v>17</v>
      </c>
      <c r="G421" s="15">
        <v>5.15</v>
      </c>
      <c r="H421" s="14">
        <f>VLOOKUP(A:A,[1]List1!$A:$S,8,FALSE)</f>
        <v>478686</v>
      </c>
      <c r="I421" s="14">
        <f>VLOOKUP(A:A,[1]List1!$A:$S,11,FALSE)</f>
        <v>2443424.4000000004</v>
      </c>
      <c r="J421" s="14">
        <v>700000</v>
      </c>
      <c r="K421" s="5">
        <v>700000</v>
      </c>
      <c r="L421" s="26"/>
      <c r="M421" s="6"/>
      <c r="N421" s="26">
        <f>VLOOKUP(A:A,[2]List1!$A:$S,16,FALSE)</f>
        <v>0</v>
      </c>
      <c r="O421" s="26">
        <f t="shared" si="6"/>
        <v>700000</v>
      </c>
    </row>
    <row r="422" spans="1:15" ht="30" customHeight="1" x14ac:dyDescent="0.25">
      <c r="A422" s="4">
        <v>9721056</v>
      </c>
      <c r="B422" s="16" t="s">
        <v>545</v>
      </c>
      <c r="C422" s="4">
        <v>445258</v>
      </c>
      <c r="D422" s="3" t="s">
        <v>95</v>
      </c>
      <c r="E422" s="3" t="s">
        <v>96</v>
      </c>
      <c r="F422" s="12" t="s">
        <v>11</v>
      </c>
      <c r="G422" s="15">
        <v>10</v>
      </c>
      <c r="H422" s="14">
        <f>VLOOKUP(A:A,[1]List1!$A:$S,8,FALSE)</f>
        <v>421002</v>
      </c>
      <c r="I422" s="14">
        <f>VLOOKUP(A:A,[1]List1!$A:$S,11,FALSE)</f>
        <v>3010020</v>
      </c>
      <c r="J422" s="14">
        <v>2000000</v>
      </c>
      <c r="K422" s="5">
        <v>1620000</v>
      </c>
      <c r="L422" s="26"/>
      <c r="M422" s="6"/>
      <c r="N422" s="26">
        <f>VLOOKUP(A:A,[2]List1!$A:$S,16,FALSE)</f>
        <v>380000</v>
      </c>
      <c r="O422" s="26">
        <f t="shared" si="6"/>
        <v>2000000</v>
      </c>
    </row>
    <row r="423" spans="1:15" ht="30" customHeight="1" x14ac:dyDescent="0.25">
      <c r="A423" s="4">
        <v>1374641</v>
      </c>
      <c r="B423" s="16" t="s">
        <v>550</v>
      </c>
      <c r="C423" s="4">
        <v>571709</v>
      </c>
      <c r="D423" s="3" t="s">
        <v>34</v>
      </c>
      <c r="E423" s="3" t="s">
        <v>551</v>
      </c>
      <c r="F423" s="12" t="s">
        <v>17</v>
      </c>
      <c r="G423" s="15">
        <v>8.1</v>
      </c>
      <c r="H423" s="14">
        <f>VLOOKUP(A:A,[1]List1!$A:$S,8,FALSE)</f>
        <v>475608</v>
      </c>
      <c r="I423" s="14">
        <f>VLOOKUP(A:A,[1]List1!$A:$S,11,FALSE)</f>
        <v>3625534.0436974787</v>
      </c>
      <c r="J423" s="14">
        <v>2148000</v>
      </c>
      <c r="K423" s="5">
        <v>1741000</v>
      </c>
      <c r="L423" s="26"/>
      <c r="M423" s="6"/>
      <c r="N423" s="26">
        <f>VLOOKUP(A:A,[2]List1!$A:$S,16,FALSE)</f>
        <v>407000</v>
      </c>
      <c r="O423" s="26">
        <f t="shared" si="6"/>
        <v>2148000</v>
      </c>
    </row>
    <row r="424" spans="1:15" ht="30" customHeight="1" x14ac:dyDescent="0.25">
      <c r="A424" s="4">
        <v>4535746</v>
      </c>
      <c r="B424" s="16" t="s">
        <v>550</v>
      </c>
      <c r="C424" s="4">
        <v>571709</v>
      </c>
      <c r="D424" s="3" t="s">
        <v>95</v>
      </c>
      <c r="E424" s="3" t="s">
        <v>552</v>
      </c>
      <c r="F424" s="12" t="s">
        <v>11</v>
      </c>
      <c r="G424" s="15">
        <v>9</v>
      </c>
      <c r="H424" s="14">
        <f>VLOOKUP(A:A,[1]List1!$A:$S,8,FALSE)</f>
        <v>463102.2</v>
      </c>
      <c r="I424" s="14">
        <f>VLOOKUP(A:A,[1]List1!$A:$S,11,FALSE)</f>
        <v>3087919.8000000003</v>
      </c>
      <c r="J424" s="14">
        <v>2548000</v>
      </c>
      <c r="K424" s="5">
        <v>1674000</v>
      </c>
      <c r="L424" s="26"/>
      <c r="M424" s="6"/>
      <c r="N424" s="26">
        <f>VLOOKUP(A:A,[2]List1!$A:$S,16,FALSE)</f>
        <v>874000</v>
      </c>
      <c r="O424" s="26">
        <f t="shared" si="6"/>
        <v>2548000</v>
      </c>
    </row>
    <row r="425" spans="1:15" ht="45" customHeight="1" x14ac:dyDescent="0.25">
      <c r="A425" s="4">
        <v>5031351</v>
      </c>
      <c r="B425" s="16" t="s">
        <v>550</v>
      </c>
      <c r="C425" s="4">
        <v>571709</v>
      </c>
      <c r="D425" s="3" t="s">
        <v>15</v>
      </c>
      <c r="E425" s="3" t="s">
        <v>553</v>
      </c>
      <c r="F425" s="12" t="s">
        <v>17</v>
      </c>
      <c r="G425" s="15">
        <v>0</v>
      </c>
      <c r="H425" s="14">
        <f>VLOOKUP(A:A,[1]List1!$A:$S,8,FALSE)</f>
        <v>522690</v>
      </c>
      <c r="I425" s="14">
        <f>VLOOKUP(A:A,[1]List1!$A:$S,11,FALSE)</f>
        <v>0</v>
      </c>
      <c r="J425" s="14">
        <v>987000</v>
      </c>
      <c r="K425" s="5">
        <v>0</v>
      </c>
      <c r="L425" s="26"/>
      <c r="M425" s="27" t="s">
        <v>564</v>
      </c>
      <c r="N425" s="26">
        <f>VLOOKUP(A:A,[2]List1!$A:$S,16,FALSE)</f>
        <v>0</v>
      </c>
      <c r="O425" s="26">
        <f t="shared" si="6"/>
        <v>0</v>
      </c>
    </row>
    <row r="426" spans="1:15" ht="30" customHeight="1" x14ac:dyDescent="0.25">
      <c r="A426" s="4">
        <v>8651712</v>
      </c>
      <c r="B426" s="16" t="s">
        <v>550</v>
      </c>
      <c r="C426" s="4">
        <v>571709</v>
      </c>
      <c r="D426" s="3" t="s">
        <v>165</v>
      </c>
      <c r="E426" s="3" t="s">
        <v>187</v>
      </c>
      <c r="F426" s="12" t="s">
        <v>17</v>
      </c>
      <c r="G426" s="15">
        <v>4.9580000000000002</v>
      </c>
      <c r="H426" s="14">
        <f>VLOOKUP(A:A,[1]List1!$A:$S,8,FALSE)</f>
        <v>484500</v>
      </c>
      <c r="I426" s="14">
        <f>VLOOKUP(A:A,[1]List1!$A:$S,11,FALSE)</f>
        <v>2177820</v>
      </c>
      <c r="J426" s="14">
        <v>1530000</v>
      </c>
      <c r="K426" s="5">
        <v>1097000</v>
      </c>
      <c r="L426" s="26"/>
      <c r="M426" s="6"/>
      <c r="N426" s="26">
        <f>VLOOKUP(A:A,[2]List1!$A:$S,16,FALSE)</f>
        <v>433000</v>
      </c>
      <c r="O426" s="26">
        <f t="shared" si="6"/>
        <v>1530000</v>
      </c>
    </row>
    <row r="427" spans="1:15" s="8" customFormat="1" x14ac:dyDescent="0.25">
      <c r="B427" s="9" t="s">
        <v>587</v>
      </c>
      <c r="D427" s="9"/>
      <c r="E427" s="9"/>
      <c r="I427" s="10">
        <f>SUM(I3:I426)</f>
        <v>2848707133.2906241</v>
      </c>
      <c r="J427" s="10">
        <f>SUM(J3:J426)</f>
        <v>1011620514</v>
      </c>
      <c r="K427" s="11">
        <f>SUM(K3:K426)</f>
        <v>718703000</v>
      </c>
      <c r="L427" s="11"/>
      <c r="M427" s="9"/>
      <c r="N427" s="11">
        <f>SUM(N3:N426)</f>
        <v>93337000</v>
      </c>
      <c r="O427" s="11">
        <f>SUM(O3:O426)</f>
        <v>812040000</v>
      </c>
    </row>
    <row r="428" spans="1:15" x14ac:dyDescent="0.25">
      <c r="K428" s="19"/>
      <c r="L428" s="19"/>
      <c r="O428" s="19"/>
    </row>
    <row r="429" spans="1:15" x14ac:dyDescent="0.25">
      <c r="K429" s="19"/>
      <c r="L429" s="29"/>
      <c r="N429" s="35"/>
    </row>
    <row r="430" spans="1:15" x14ac:dyDescent="0.25">
      <c r="K430" s="19"/>
      <c r="L430" s="29"/>
    </row>
    <row r="432" spans="1:15" x14ac:dyDescent="0.25">
      <c r="J432" s="20"/>
    </row>
    <row r="433" spans="10:10" x14ac:dyDescent="0.25">
      <c r="J433" s="7"/>
    </row>
  </sheetData>
  <autoFilter ref="A2:M428">
    <sortState ref="A2:M427">
      <sortCondition ref="B1:B427"/>
    </sortState>
  </autoFilter>
  <pageMargins left="0.70866141732283472" right="0.70866141732283472" top="0.78740157480314965" bottom="0.78740157480314965" header="0.51181102362204722" footer="0.51181102362204722"/>
  <pageSetup paperSize="9" scale="42" firstPageNumber="0" orientation="landscape" r:id="rId1"/>
  <headerFooter differentFirst="1" scaleWithDoc="0" alignWithMargins="0">
    <oddFooter>&amp;C&amp;"Times New Roman,Kurzíva"&amp;P</oddFooter>
    <firstHeader>&amp;L&amp;"Times New Roman,Kurzíva"&amp;12&amp;UPříloha č. 1 k usnesení Zastupitelstva HMP č. 29/15 ze dne 14. 9. 2017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3</vt:i4>
      </vt:variant>
    </vt:vector>
  </HeadingPairs>
  <TitlesOfParts>
    <vt:vector size="4" baseType="lpstr">
      <vt:lpstr>List1</vt:lpstr>
      <vt:lpstr>List1!_FilterDatabase_0</vt:lpstr>
      <vt:lpstr>List1!_FilterDatabase_0_0</vt:lpstr>
      <vt:lpstr>List1!Názvy_tisku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Shejbal Antonín Mgr. (MPSV)</dc:creator>
  <cp:lastModifiedBy>Exner Jindřich (MHMP, ZSP)</cp:lastModifiedBy>
  <cp:revision>0</cp:revision>
  <cp:lastPrinted>2017-09-14T11:32:07Z</cp:lastPrinted>
  <dcterms:created xsi:type="dcterms:W3CDTF">2016-11-11T10:20:07Z</dcterms:created>
  <dcterms:modified xsi:type="dcterms:W3CDTF">2017-09-15T05:43:47Z</dcterms:modified>
  <dc:language>cs-CZ</dc:language>
</cp:coreProperties>
</file>