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00xm5747\Desktop\"/>
    </mc:Choice>
  </mc:AlternateContent>
  <xr:revisionPtr revIDLastSave="0" documentId="8_{513597E8-FF4D-4451-AB46-AB5579B6DC55}" xr6:coauthVersionLast="47" xr6:coauthVersionMax="47" xr10:uidLastSave="{00000000-0000-0000-0000-000000000000}"/>
  <bookViews>
    <workbookView xWindow="2505" yWindow="2505" windowWidth="14400" windowHeight="7335" xr2:uid="{00000000-000D-0000-FFFF-FFFF00000000}"/>
  </bookViews>
  <sheets>
    <sheet name="GRANTY 2025" sheetId="5" r:id="rId1"/>
  </sheets>
  <definedNames>
    <definedName name="_xlnm._FilterDatabase" localSheetId="0" hidden="1">'GRANTY 2025'!$A$3:$M$347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5" l="1"/>
  <c r="L193" i="5"/>
  <c r="L344" i="5"/>
  <c r="L339" i="5"/>
  <c r="L332" i="5"/>
  <c r="L327" i="5"/>
  <c r="L324" i="5"/>
  <c r="L322" i="5"/>
  <c r="L319" i="5"/>
  <c r="L317" i="5"/>
  <c r="L313" i="5"/>
  <c r="L309" i="5"/>
  <c r="L306" i="5"/>
  <c r="L304" i="5"/>
  <c r="L302" i="5"/>
  <c r="L300" i="5"/>
  <c r="L298" i="5"/>
  <c r="L296" i="5"/>
  <c r="L292" i="5"/>
  <c r="L289" i="5"/>
  <c r="L286" i="5"/>
  <c r="L284" i="5"/>
  <c r="L281" i="5"/>
  <c r="L277" i="5"/>
  <c r="L273" i="5"/>
  <c r="L264" i="5"/>
  <c r="L261" i="5"/>
  <c r="L258" i="5"/>
  <c r="L255" i="5"/>
  <c r="L250" i="5"/>
  <c r="L247" i="5"/>
  <c r="L244" i="5"/>
  <c r="L239" i="5"/>
  <c r="L236" i="5"/>
  <c r="L234" i="5"/>
  <c r="L232" i="5"/>
  <c r="L227" i="5"/>
  <c r="L216" i="5"/>
  <c r="L208" i="5"/>
  <c r="L203" i="5"/>
  <c r="L200" i="5"/>
  <c r="L198" i="5"/>
  <c r="L189" i="5"/>
  <c r="L187" i="5"/>
  <c r="L185" i="5"/>
  <c r="L181" i="5"/>
  <c r="L178" i="5"/>
  <c r="L174" i="5"/>
  <c r="L172" i="5"/>
  <c r="L168" i="5"/>
  <c r="L165" i="5"/>
  <c r="L163" i="5"/>
  <c r="L160" i="5"/>
  <c r="L157" i="5"/>
  <c r="L155" i="5"/>
  <c r="L152" i="5"/>
  <c r="L149" i="5"/>
  <c r="L147" i="5"/>
  <c r="L140" i="5"/>
  <c r="L136" i="5"/>
  <c r="L124" i="5"/>
  <c r="L121" i="5"/>
  <c r="L115" i="5"/>
  <c r="L112" i="5"/>
  <c r="L110" i="5"/>
  <c r="L107" i="5"/>
  <c r="L104" i="5"/>
  <c r="L101" i="5"/>
  <c r="L99" i="5"/>
  <c r="L85" i="5"/>
  <c r="L83" i="5"/>
  <c r="L77" i="5"/>
  <c r="L73" i="5"/>
  <c r="L71" i="5"/>
  <c r="L66" i="5"/>
  <c r="L62" i="5"/>
  <c r="L59" i="5"/>
  <c r="L56" i="5"/>
  <c r="L54" i="5"/>
  <c r="L51" i="5"/>
  <c r="L47" i="5"/>
  <c r="L44" i="5"/>
  <c r="L41" i="5"/>
  <c r="L39" i="5"/>
  <c r="L35" i="5"/>
  <c r="L32" i="5"/>
  <c r="L29" i="5"/>
  <c r="L23" i="5"/>
  <c r="L10" i="5"/>
  <c r="L8" i="5"/>
  <c r="L5" i="5"/>
  <c r="L346" i="5" l="1"/>
</calcChain>
</file>

<file path=xl/sharedStrings.xml><?xml version="1.0" encoding="utf-8"?>
<sst xmlns="http://schemas.openxmlformats.org/spreadsheetml/2006/main" count="1105" uniqueCount="460">
  <si>
    <t>A DOMA z.s.</t>
  </si>
  <si>
    <t>osobní asistence</t>
  </si>
  <si>
    <t>Osobní asistence Čtyřlístek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</si>
  <si>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</si>
  <si>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</si>
  <si>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</si>
  <si>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</si>
  <si>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</si>
  <si>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azylové domy</t>
  </si>
  <si>
    <t>Akord, Organizační jednotka - DENNÍ STACIONÁŘ</t>
  </si>
  <si>
    <t>denní stacionáře</t>
  </si>
  <si>
    <t>Denní stacionář AKORD</t>
  </si>
  <si>
    <t>sociálně aktivizační služby pro seniory a osoby se zdravotním postižením</t>
  </si>
  <si>
    <t>Arcidiecézní charita Praha</t>
  </si>
  <si>
    <t>Denní stacionář pro seniory</t>
  </si>
  <si>
    <t>pečovatelská služba</t>
  </si>
  <si>
    <t>Pečovatelská služba</t>
  </si>
  <si>
    <t>sociální rehabilitace</t>
  </si>
  <si>
    <t>Dům Fatima - centrum pro tělesně postižené</t>
  </si>
  <si>
    <t>Poradna sv. Vincence z Pauly</t>
  </si>
  <si>
    <t>noclehárny</t>
  </si>
  <si>
    <t>Azylový dům sv. Terezie - noclehárny</t>
  </si>
  <si>
    <t>domovy se zvláštním režimem</t>
  </si>
  <si>
    <t>Domov se zvláštním režimem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</si>
  <si>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</si>
  <si>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</si>
  <si>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</si>
  <si>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</si>
  <si>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</si>
  <si>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domovy pro seniory</t>
  </si>
  <si>
    <t>Domov pro seniory kardinála Berana</t>
  </si>
  <si>
    <t>domovy pro osoby se zdravotním postižením</t>
  </si>
  <si>
    <t>Domov svaté Rodiny</t>
  </si>
  <si>
    <t>Armáda spásy v České republice, z.s.</t>
  </si>
  <si>
    <t>Centrum sociálních služeb Karla Larssona - sociální rehabilitace</t>
  </si>
  <si>
    <t>Centrum sociálních služeb Karla Larssona - NDC</t>
  </si>
  <si>
    <t>Centrum sociálních služeb Karla Larssona - noclehárna</t>
  </si>
  <si>
    <t>Centrum sociálních služeb Bohuslava Bureše - domov se zvláštním režimem</t>
  </si>
  <si>
    <t>Centrum sociálních služeb Karla Larssona - terénní programy</t>
  </si>
  <si>
    <t>Asistence, o.p.s.</t>
  </si>
  <si>
    <t>Baobab z.s.</t>
  </si>
  <si>
    <t>Domov BAO</t>
  </si>
  <si>
    <t>Centrum sociálně rehabilitačních služeb</t>
  </si>
  <si>
    <t>BONA, o.p.s.</t>
  </si>
  <si>
    <t>chráněné bydlení</t>
  </si>
  <si>
    <t>Chráněné bydlení</t>
  </si>
  <si>
    <t>Sociální rehabilitace - Podpora bydlení</t>
  </si>
  <si>
    <t>Sociální rehabilitace zaměstnávání</t>
  </si>
  <si>
    <t>Celesta Praha, z.ú.</t>
  </si>
  <si>
    <t>Osobní asistence Celesta Praha</t>
  </si>
  <si>
    <t>Centrin CZ s.r.o.</t>
  </si>
  <si>
    <t>Centrin</t>
  </si>
  <si>
    <t>služby následné péče</t>
  </si>
  <si>
    <t>centra denních služeb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</si>
  <si>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</si>
  <si>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</si>
  <si>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</si>
  <si>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</si>
  <si>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integraci cizinců, o.p.s.</t>
  </si>
  <si>
    <t>Perspektiva - sociální rehabilitace pro migranty</t>
  </si>
  <si>
    <t>Centrum pro neslyšící a nedoslýchavé pro Prahu a Středočeský kraj, o.p.s.</t>
  </si>
  <si>
    <t>tlumočnické služby</t>
  </si>
  <si>
    <t>Tlumočnické služby pro neslyšící</t>
  </si>
  <si>
    <t>SAS pro osoby se sluchovým znevýhodněním</t>
  </si>
  <si>
    <t>Centrum Seňorina, z.s.</t>
  </si>
  <si>
    <t>odlehčovací služby</t>
  </si>
  <si>
    <t>Centrum Seňorina z.s.</t>
  </si>
  <si>
    <t>nízkoprahová zařízení pro děti a mládež</t>
  </si>
  <si>
    <t>Odlehčovací služby</t>
  </si>
  <si>
    <t>telefonická krizová pomoc</t>
  </si>
  <si>
    <t>Denní stacionář</t>
  </si>
  <si>
    <t>Cesta domů, z.ú.</t>
  </si>
  <si>
    <t>Odlehčovací služby Cesty domů</t>
  </si>
  <si>
    <t>sociálně aktivizační služby pro rodiny s dětmi</t>
  </si>
  <si>
    <t>Česká alzheimerovská společnost, o.p.s.</t>
  </si>
  <si>
    <t>Respitní péče ČALS</t>
  </si>
  <si>
    <t>Konzultace České alzheimerovské společnosti</t>
  </si>
  <si>
    <t>Člověk v tísni, o.p.s.</t>
  </si>
  <si>
    <t>Nízkoprahové zařízení pro děti a mládež Praha</t>
  </si>
  <si>
    <t>Odborné sociální poradenství Praha</t>
  </si>
  <si>
    <t>Sociálně aktivizační služby Praha</t>
  </si>
  <si>
    <t>Terénní sociální práce Praha</t>
  </si>
  <si>
    <t>Člověk zpět k člověku, z.s.</t>
  </si>
  <si>
    <t>Dům domácí péče</t>
  </si>
  <si>
    <t>Dětské krizové centrum - Krizová pomoc dětem týraným, zneužívaným (syn CAN), jinak ohroženým - a jejich rodinám</t>
  </si>
  <si>
    <t>Dětské krizové centrum - Komplexní interdisciplinární péče o děti z dysfunkčních rodin a o děti a jejich rodiny v závažných životních situacích</t>
  </si>
  <si>
    <t>Diakonie Církve bratrské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</si>
  <si>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</si>
  <si>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</si>
  <si>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</si>
  <si>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</si>
  <si>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</si>
  <si>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ČCE - Středisko celostátních programů a služeb</t>
  </si>
  <si>
    <t>raná péče</t>
  </si>
  <si>
    <t>Raná péče Diakonie</t>
  </si>
  <si>
    <t>Diakonie ČCE - středisko Praha</t>
  </si>
  <si>
    <t>SOS Centrum</t>
  </si>
  <si>
    <t>Následná péče Dobroduš</t>
  </si>
  <si>
    <t>Centrum denních služeb Zvonek</t>
  </si>
  <si>
    <t>Domov se zvláštním režimem Daniela</t>
  </si>
  <si>
    <t>Odlehčovací služba</t>
  </si>
  <si>
    <t>Domov pro osoby se zdravotním postižením Zvonek</t>
  </si>
  <si>
    <t>Služba pro rodinu a dítě</t>
  </si>
  <si>
    <t>Sociálně terapeutická dílna</t>
  </si>
  <si>
    <t>týdenní stacionáře</t>
  </si>
  <si>
    <t>Týdenní stacionář</t>
  </si>
  <si>
    <t>Denní stacionář Ratolest</t>
  </si>
  <si>
    <t>Chráněné bydlení Zvonek</t>
  </si>
  <si>
    <t>Dílna Gawain</t>
  </si>
  <si>
    <t>Domov Sedlec SPMP o.p.s.</t>
  </si>
  <si>
    <t>Domov Sedlec SPMP o.p.s. - chráněné bydlení</t>
  </si>
  <si>
    <t>Domov Sedlec SPMP o.p.s. - denní stacionář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</si>
  <si>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</si>
  <si>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</si>
  <si>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</si>
  <si>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</si>
  <si>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</si>
  <si>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</si>
  <si>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EDA cz, z.ú.</t>
  </si>
  <si>
    <t>Raná péče EDA, o.p.s.</t>
  </si>
  <si>
    <t>ERGO Aktiv, o.p.s.</t>
  </si>
  <si>
    <t>Sociální rehabilitace</t>
  </si>
  <si>
    <t>Denní stacionář pro osoby se ZPM</t>
  </si>
  <si>
    <t>ESET - HELP, z. s.</t>
  </si>
  <si>
    <t>Podpora zaměstnávání</t>
  </si>
  <si>
    <t>Komunitní terénní tým</t>
  </si>
  <si>
    <t>Centrum denních aktivit - Klub Hekrovka</t>
  </si>
  <si>
    <t>Centrum duševního zdraví ESET</t>
  </si>
  <si>
    <t>Farní charita Praha 1 Nové Město</t>
  </si>
  <si>
    <t>Nízkoprahové denní centrum pro ženy</t>
  </si>
  <si>
    <t>Program Máří</t>
  </si>
  <si>
    <t>Fokus Praha, z.ú.</t>
  </si>
  <si>
    <t>CDZ Praha 6</t>
  </si>
  <si>
    <t>Dům u Libuše</t>
  </si>
  <si>
    <t>Sociální rehabilitace Hvězdáři</t>
  </si>
  <si>
    <t>KOT Praha 13+17</t>
  </si>
  <si>
    <t>KOT Praha 4+11</t>
  </si>
  <si>
    <t>KOT Praha 3+7</t>
  </si>
  <si>
    <t>Krízový tým</t>
  </si>
  <si>
    <t>SR Nábřeží</t>
  </si>
  <si>
    <t>CDZ Praha 8 a 9</t>
  </si>
  <si>
    <t>TPZ</t>
  </si>
  <si>
    <t>CDZ Podskalí</t>
  </si>
  <si>
    <t>Fosa, o.p.s.</t>
  </si>
  <si>
    <t>Podpora samostatnosti</t>
  </si>
  <si>
    <t>Podporované zaměstnávání</t>
  </si>
  <si>
    <t>Osobní asistence</t>
  </si>
  <si>
    <t>Green Doors z.ú.</t>
  </si>
  <si>
    <t>Sociální poradna</t>
  </si>
  <si>
    <t>Tréninková kavárna</t>
  </si>
  <si>
    <t>Cesta do práce</t>
  </si>
  <si>
    <t>HEWER, z.s.</t>
  </si>
  <si>
    <t>HEWER - osobní asistence pro Prahu</t>
  </si>
  <si>
    <t>Horizont - centrum služeb pro seniory, Husitská diakonie</t>
  </si>
  <si>
    <t>Horizont - pečovatelská služba</t>
  </si>
  <si>
    <t>Horizont - denní stacionář</t>
  </si>
  <si>
    <t>Hornomlýnská, o.p.s.</t>
  </si>
  <si>
    <t>Osobní asistence pro děti se zdravotním postižením</t>
  </si>
  <si>
    <t>Odlehčovací služba pro děti se zdravotním postižením</t>
  </si>
  <si>
    <t>Charita Neratovice</t>
  </si>
  <si>
    <t>Charitní pečovatelská služba - střediska Charity Neratovice</t>
  </si>
  <si>
    <t>Charita Praha - Holešovice</t>
  </si>
  <si>
    <t>Charita Praha Holešovice</t>
  </si>
  <si>
    <t>Charita Praha - Chodov</t>
  </si>
  <si>
    <t>Charitní služba osobní asistence</t>
  </si>
  <si>
    <t>Charitní pečovatelská služba</t>
  </si>
  <si>
    <t>Charita Starý Knín</t>
  </si>
  <si>
    <t>Osobní asistence v malých sídlech Středočeského kraje a v Praze</t>
  </si>
  <si>
    <t>InBáze, z. s.</t>
  </si>
  <si>
    <t>InBáze, z. s. - Sociálně aktivizační služby pro rodiny migrantů s dětmi žijícími v hl. m. Praze</t>
  </si>
  <si>
    <t>InBáze, z. s. - Odborné sociální poradenství</t>
  </si>
  <si>
    <t>JAHODA, z.ú.</t>
  </si>
  <si>
    <t>Nízkoprahový klub Jahoda</t>
  </si>
  <si>
    <t>Nízkoprahový klub Džagoda</t>
  </si>
  <si>
    <t>Terénní program</t>
  </si>
  <si>
    <t>Jako doma - Homelike, o.p.s.</t>
  </si>
  <si>
    <t>NDC Komunitní centrum</t>
  </si>
  <si>
    <t>Jihoměstská sociální a.s.</t>
  </si>
  <si>
    <t>Domov pro seniory Jižní Město</t>
  </si>
  <si>
    <t>Ošetřovatelské centrum</t>
  </si>
  <si>
    <t>K srdci klíč, o. p. s.</t>
  </si>
  <si>
    <t>Nízkoprahové denní centrum v Praze 6</t>
  </si>
  <si>
    <t>Terénní program Letiště Praha a MČ Praha 6</t>
  </si>
  <si>
    <t>Kaleidoskop - centrum terapie a vzdělávání, z.ú.</t>
  </si>
  <si>
    <t>DBT centrum</t>
  </si>
  <si>
    <t>Ambulance Kaleidoskop</t>
  </si>
  <si>
    <t>Klub občanů bezbariérového domu Vondroušova, z.s.</t>
  </si>
  <si>
    <t>Bezbariérový dům Vondroušova 1193-1194,163 00 Praha 17 - Řepy</t>
  </si>
  <si>
    <t>Klub vozíčkářů Petýrkova, o.p.s.</t>
  </si>
  <si>
    <t>Komunitní centrum Motýlek, z.ú.</t>
  </si>
  <si>
    <t>Nízkoprahový klub Pacific</t>
  </si>
  <si>
    <t>Sociálně aktivizační služby pro rodiny s dětmi</t>
  </si>
  <si>
    <t>Centrum denních služeb v Komunitním centru Motýlek</t>
  </si>
  <si>
    <t>Komunitní centrum Petrklíč, z.s.</t>
  </si>
  <si>
    <t>Osobní asistence Petrklíč</t>
  </si>
  <si>
    <t>LRS Chvaly, o.p.s.</t>
  </si>
  <si>
    <t>Pečovatelská služba ve spojení s domácí ošetřovatelskou péčí</t>
  </si>
  <si>
    <t>Rozvoj kognitivních funkcí</t>
  </si>
  <si>
    <t>Magdaléna, o.p.s.</t>
  </si>
  <si>
    <t>Doléčovací centrum Magdaléna</t>
  </si>
  <si>
    <t>Maltézská pomoc, o.p.s.</t>
  </si>
  <si>
    <t>Terénní program Pomoc lidem v nouzi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</si>
  <si>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</si>
  <si>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</si>
  <si>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</si>
  <si>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</si>
  <si>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Modrý klíč o.p.s. - domov pro osoby se zdravotním postižením</t>
  </si>
  <si>
    <t>NADĚJE</t>
  </si>
  <si>
    <t>Středisko Naděje Praha-Michle</t>
  </si>
  <si>
    <t>Středisko Naděje Praha-U Bulhara - nízkoprahové denní centrum</t>
  </si>
  <si>
    <t>Terénní program Naděje Praha</t>
  </si>
  <si>
    <t>Středisko Naděje Praha-Na Slupi - noclehárna</t>
  </si>
  <si>
    <t>Dům Naděje Praha-Žižkov - noclehárna</t>
  </si>
  <si>
    <t>Středisko Naděje Praha-Michle - nízkoprahové denní centrum</t>
  </si>
  <si>
    <t>Středisko Naděje Praha-Bolzanova - nízkoprahové denní centrum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</si>
  <si>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</si>
  <si>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</si>
  <si>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</si>
  <si>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</si>
  <si>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</si>
  <si>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podpora samostatného bydlení</t>
  </si>
  <si>
    <t>Podpora samostaného bydlení</t>
  </si>
  <si>
    <t>Neposeda z.ú.</t>
  </si>
  <si>
    <t>Autobus</t>
  </si>
  <si>
    <t>HoPo</t>
  </si>
  <si>
    <t>Enter</t>
  </si>
  <si>
    <t>Křižovatka</t>
  </si>
  <si>
    <t>OBČANSKÉ SDRUŽENÍ MARTIN, z.s.</t>
  </si>
  <si>
    <t>Návštěvní služba</t>
  </si>
  <si>
    <t>Občanské sdružení Melius, z.s.</t>
  </si>
  <si>
    <t>Terénní osobní asistence</t>
  </si>
  <si>
    <t>Oblastní spolek Českého červeného kříže Praha 9</t>
  </si>
  <si>
    <t>Domov se zvláštním režimem Hejnická</t>
  </si>
  <si>
    <t>Domov pro seniory Slunné stáří</t>
  </si>
  <si>
    <t>Domov pro seniory Bojčenkova</t>
  </si>
  <si>
    <t>Okamžik, z.ú.</t>
  </si>
  <si>
    <t>Centrum aktivního života zrakově postižených</t>
  </si>
  <si>
    <t>Poradenské centrum</t>
  </si>
  <si>
    <t>Pobytové rehabilitační a rekvalifikační středisko pro nevidomé Dědina, o.p.s.</t>
  </si>
  <si>
    <t>Pobytové rehabilitační a rekvalifikační středisko pro nevidomé Dědina o.p.s.</t>
  </si>
  <si>
    <t>POHODA - společnost pro normální život lidí s postižením, z. ú.</t>
  </si>
  <si>
    <t>Terénní odlehčovací služba</t>
  </si>
  <si>
    <t>Bydlení POHODA</t>
  </si>
  <si>
    <t>Stacionář POHODA</t>
  </si>
  <si>
    <t>Asistence POHODA</t>
  </si>
  <si>
    <t>Polovina nebe, o.p.s.</t>
  </si>
  <si>
    <t>proFem - centrum pro oběti domácího a sexuálního násilí, o.p.s.</t>
  </si>
  <si>
    <t>PORT</t>
  </si>
  <si>
    <t>AdvoCats for Women - bezplatné sociálně právní poradenství pro obět domácího násilí</t>
  </si>
  <si>
    <t>PROSAZ, z. ú.</t>
  </si>
  <si>
    <t>PROSAZ - pečovatelská služba</t>
  </si>
  <si>
    <t>PROSAZ - osobní asistence</t>
  </si>
  <si>
    <t>Proxima Sociale o.p.s.</t>
  </si>
  <si>
    <t>Nízkoprahové zařízení pro děti a mládež. Od 1.1.2025 nový název = Nízkoprahové zařízení pro děti a mládež Praha 4 Klub Doupě</t>
  </si>
  <si>
    <t>Nízkoprahová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</si>
  <si>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</si>
  <si>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</si>
  <si>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</si>
  <si>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 Od 1.1.2025 nový název = Terénní programy v Praze 9 - Proxima Sociale o.p.s.</t>
  </si>
  <si>
    <t>Terénní programy v Praze 11 a 15 - Proxima Sociale o.p.s.. Od 1.1.2025 nový název = Terénní programy v Praze 15 - Proxima Sociale o.p.s.</t>
  </si>
  <si>
    <t>Nízkoprahové zařízení pro děti a mládež Klub Radotín</t>
  </si>
  <si>
    <t>Psychiatrická nemocnice Bohnice</t>
  </si>
  <si>
    <t>Centrum psychosociálních služeb</t>
  </si>
  <si>
    <t>Sociální lůžka v Psychiatrické nemocnici Bohnice</t>
  </si>
  <si>
    <t>Odlehčovací služba Psychiatrické nemocnice Bohnice</t>
  </si>
  <si>
    <t>R - Mosty, z.s.</t>
  </si>
  <si>
    <t>Nízkoprahové denní centrum Husitská</t>
  </si>
  <si>
    <t>Nízkoprahový klub R-mosty</t>
  </si>
  <si>
    <t>Sociální poradna R-mosty</t>
  </si>
  <si>
    <t>REMEDIUM Praha o.p.s.</t>
  </si>
  <si>
    <t>Klub Remedium</t>
  </si>
  <si>
    <t>Občanská poradna REMEDIUM</t>
  </si>
  <si>
    <t>ROSA - centrum pro ženy, z.s.</t>
  </si>
  <si>
    <t>ROSA - Informační a poradenské centrum pro ženy oběti domácího násilí</t>
  </si>
  <si>
    <t>Ruka pro život o.p.s.</t>
  </si>
  <si>
    <t>Denní stacionáře Praha</t>
  </si>
  <si>
    <t>Domov Ostromečská, Domov Na Dlážděnce, Domov Rajmonova</t>
  </si>
  <si>
    <t>Rytmus - od klienta k občanovi, z.ú.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</si>
  <si>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</si>
  <si>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</si>
  <si>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</si>
  <si>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</si>
  <si>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Sdružení pro integraci a migraci, o.p.s.</t>
  </si>
  <si>
    <t>Sedmibarevno z.ú.</t>
  </si>
  <si>
    <t>Sedmibarevno</t>
  </si>
  <si>
    <t>Sluneční domov o.p.s.</t>
  </si>
  <si>
    <t>Sluneční domov-týdenní stacionář rodinného typu pro osoby s autismem</t>
  </si>
  <si>
    <t>Sluneční zahrada, z.s.</t>
  </si>
  <si>
    <t>Chráněná dílna svatý Prokop u červeného javoru</t>
  </si>
  <si>
    <t>Sociální služby Běchovice</t>
  </si>
  <si>
    <t>Centrum krátkodobé péče</t>
  </si>
  <si>
    <t>Sociální služby Praha 9, z.ú.</t>
  </si>
  <si>
    <t>Denní stacionář Hejnická</t>
  </si>
  <si>
    <t>Domov seniorů</t>
  </si>
  <si>
    <t>Společnost DUHA, z.ú.</t>
  </si>
  <si>
    <t>Podpora samostatného bydlení Společnosti DUHA</t>
  </si>
  <si>
    <t>Centrum denních služeb</t>
  </si>
  <si>
    <t>Chráněné bydlení Společnosti DUHA</t>
  </si>
  <si>
    <t>SPOLEČNOU CESTOU, z.s.</t>
  </si>
  <si>
    <t>Aktivizace rodin Společnou cestou</t>
  </si>
  <si>
    <t>Občanská poradna Společnou cestou</t>
  </si>
  <si>
    <t>TŘI, z. ú.</t>
  </si>
  <si>
    <t>Odlehčovací služba pobytová</t>
  </si>
  <si>
    <t>Via Roseta o.p.s.</t>
  </si>
  <si>
    <t>Eliášův obchod</t>
  </si>
  <si>
    <t>Ateliér Via Roseta</t>
  </si>
  <si>
    <t>YMCA Praha</t>
  </si>
  <si>
    <t>NZDM Ymkárium</t>
  </si>
  <si>
    <t>NZDM Decima</t>
  </si>
  <si>
    <t>YMCA - Služba pro rodinu</t>
  </si>
  <si>
    <t>NZDM Dixie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</si>
  <si>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</si>
  <si>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</si>
  <si>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</si>
  <si>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</si>
  <si>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</si>
  <si>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</si>
  <si>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</si>
  <si>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</si>
  <si>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Název</t>
  </si>
  <si>
    <t>Druh služby</t>
  </si>
  <si>
    <t>Název služby</t>
  </si>
  <si>
    <t>ZDŮVODNĚNÍ NEPODPORY</t>
  </si>
  <si>
    <t>H</t>
  </si>
  <si>
    <t>L</t>
  </si>
  <si>
    <t>ÚV</t>
  </si>
  <si>
    <t>Česká společnost AIDS pomoc, z.s.</t>
  </si>
  <si>
    <t>DĚTSKÉ KRIZOVÉ CENTRUM, z.ú.</t>
  </si>
  <si>
    <t>Global Partner sociální služby s.r.o.</t>
  </si>
  <si>
    <t>Kaleidoskop - centrum terapie a vzdělávání, z. ú.</t>
  </si>
  <si>
    <t>Oblastní charita Červený Kostelec</t>
  </si>
  <si>
    <t>ROZKOŠ bez RIZIKA, z. s.</t>
  </si>
  <si>
    <t>Společnost pro ranou péči, z. s.</t>
  </si>
  <si>
    <t>Poradna Magdala</t>
  </si>
  <si>
    <t>Sociální poradenství pro migranty</t>
  </si>
  <si>
    <t>HERMIONA - Sociálně aktivizační služby pro rodiny s dětmi s migrační minulostí</t>
  </si>
  <si>
    <t>Poradna Cesty domů</t>
  </si>
  <si>
    <t>Azylový dům - Dům světla</t>
  </si>
  <si>
    <t>CHMS Help</t>
  </si>
  <si>
    <t>Kontakt +</t>
  </si>
  <si>
    <t>Linka důvěry Dětského krizového centra - non stop efektivní forma distanční krizové pomoci dětem týraným, zneužívaným či jinak ohroženým a osobám v krizových životních situacích</t>
  </si>
  <si>
    <t>Terapeutická komunita Kaleidoskop</t>
  </si>
  <si>
    <t>Sociálně aktivizační služby pro rodiny s dětmi s autismem</t>
  </si>
  <si>
    <t>Odlehčovací služby pro lidi s autismem, Respitní centrum NAUTIS</t>
  </si>
  <si>
    <t>Odborné sociální poradenství pro lidi s autismem</t>
  </si>
  <si>
    <t>Domov se zvláštním režimem pro lidi s autismem</t>
  </si>
  <si>
    <t>Sociálně aktivizační služby pro osoby s autismem</t>
  </si>
  <si>
    <t>Dům sv. Kláry a sv. Františka</t>
  </si>
  <si>
    <t>Dům sv. Josefa a Dům sv. Damiána</t>
  </si>
  <si>
    <t>Terénní programy R-R</t>
  </si>
  <si>
    <t>Poradenské centrum R-R</t>
  </si>
  <si>
    <t>Poradna</t>
  </si>
  <si>
    <t>Raná péče</t>
  </si>
  <si>
    <t>První tísňová, Tísňová péče ŽIVOTa 90</t>
  </si>
  <si>
    <t>Život 90 - Linka důvěry pro seniory a jejich blízké</t>
  </si>
  <si>
    <t>terapeutické komunity</t>
  </si>
  <si>
    <t>tísňová péče</t>
  </si>
  <si>
    <t>služba bude nebude od 1.1. 2025 poskytována (vyjádření poskytovatele z 8.11.2024, č.j.1938335/2024)</t>
  </si>
  <si>
    <t>Identifikátor</t>
  </si>
  <si>
    <t>Jednotka</t>
  </si>
  <si>
    <t>Jednotka kvantitativně</t>
  </si>
  <si>
    <t>Jednotka plán</t>
  </si>
  <si>
    <t>cenová hladina upravená o specifika</t>
  </si>
  <si>
    <t>Celkový součet</t>
  </si>
  <si>
    <t xml:space="preserve"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 
</t>
  </si>
  <si>
    <t>Požadavek na dotaci / Maximální návrh podpory</t>
  </si>
  <si>
    <t>A DOMA z.s. Celkem</t>
  </si>
  <si>
    <t>ACORUS, z.ú. Celkem</t>
  </si>
  <si>
    <t>Akord, Organizační jednotka - DENNÍ STACIONÁŘ Celkem</t>
  </si>
  <si>
    <t>ŽIVOT 90, z.ú. Celkem</t>
  </si>
  <si>
    <t>Židovská obec v Praze Celkem</t>
  </si>
  <si>
    <t>YMCA Praha  Celkem</t>
  </si>
  <si>
    <t>Via Roseta o.p.s. Celkem</t>
  </si>
  <si>
    <t>TŘI, z. ú. Celkem</t>
  </si>
  <si>
    <t>SPOLEČNOU CESTOU, z.s. Celkem</t>
  </si>
  <si>
    <t>Společnost pro ranou péči, z. s. Celkem</t>
  </si>
  <si>
    <t>Společnost DUHA, z.ú. Celkem</t>
  </si>
  <si>
    <t>Sociální služby Praha 9, z.ú. Celkem</t>
  </si>
  <si>
    <t>Sociální služby Běchovice Celkem</t>
  </si>
  <si>
    <t>Sluneční zahrada, z.s. Celkem</t>
  </si>
  <si>
    <t>Sluneční domov o.p.s. Celkem</t>
  </si>
  <si>
    <t>Sedmibarevno z.ú. Celkem</t>
  </si>
  <si>
    <t>Sdružení pro integraci a migraci, o.p.s. Celkem</t>
  </si>
  <si>
    <t>Salesiánské středisko mládeže - středisko volného času, o.p.s. Celkem</t>
  </si>
  <si>
    <t>Rytmus - od klienta k občanovi, z.ú. Celkem</t>
  </si>
  <si>
    <t>Ruka pro život o.p.s. Celkem</t>
  </si>
  <si>
    <t>ROSA - centrum pro ženy, z.s. Celkem</t>
  </si>
  <si>
    <t>ROZKOŠ bez RIZIKA, z. s. Celkem</t>
  </si>
  <si>
    <t>REMEDIUM Praha o.p.s. Celkem</t>
  </si>
  <si>
    <t>R - Mosty, z.s. Celkem</t>
  </si>
  <si>
    <t>Psychiatrická nemocnice Bohnice Celkem</t>
  </si>
  <si>
    <t>Proxima Sociale o.p.s. Celkem</t>
  </si>
  <si>
    <t>PROSAZ, z. ú. Celkem</t>
  </si>
  <si>
    <t>proFem - centrum pro oběti domácího a sexuálního násilí, o.p.s. Celkem</t>
  </si>
  <si>
    <t>Polovina nebe, o.p.s. Celkem</t>
  </si>
  <si>
    <t>POHODA - společnost pro normální život lidí s postižením, z. ú. Celkem</t>
  </si>
  <si>
    <t>Pobytové rehabilitační a rekvalifikační středisko pro nevidomé Dědina, o.p.s. Celkem</t>
  </si>
  <si>
    <t>Okamžik, z.ú. Celkem</t>
  </si>
  <si>
    <t>Oblastní spolek Českého červeného kříže Praha 9 Celkem</t>
  </si>
  <si>
    <t>Oblastní charita Červený Kostelec Celkem</t>
  </si>
  <si>
    <t>Občanské sdružení Melius, z.s. Celkem</t>
  </si>
  <si>
    <t>OBČANSKÉ SDRUŽENÍ MARTIN, z.s. Celkem</t>
  </si>
  <si>
    <t>Neposeda z.ú. Celkem</t>
  </si>
  <si>
    <t>Národní ústav pro autismus, z.ú. Celkem</t>
  </si>
  <si>
    <t>NADĚJE Celkem</t>
  </si>
  <si>
    <t>Modrý klíč o.p.s. Celkem</t>
  </si>
  <si>
    <t>Maltézská pomoc, o.p.s. Celkem</t>
  </si>
  <si>
    <t>Magdaléna, o.p.s. Celkem</t>
  </si>
  <si>
    <t>Komunitní centrum Petrklíč, z.s. Celkem</t>
  </si>
  <si>
    <t>Komunitní centrum Motýlek, z.ú. Celkem</t>
  </si>
  <si>
    <t>Klub vozíčkářů Petýrkova, o.p.s. Celkem</t>
  </si>
  <si>
    <t>Klub občanů bezbariérového domu Vondroušova, z.s. Celkem</t>
  </si>
  <si>
    <t>Kaleidoskop - centrum terapie a vzdělávání, z.ú. Celkem</t>
  </si>
  <si>
    <t>K srdci klíč, o. p. s. Celkem</t>
  </si>
  <si>
    <t>Jihoměstská sociální a.s. Celkem</t>
  </si>
  <si>
    <t>Jako doma - Homelike, o.p.s. Celkem</t>
  </si>
  <si>
    <t>JAHODA, z.ú. Celkem</t>
  </si>
  <si>
    <t>Charita Starý Knín Celkem</t>
  </si>
  <si>
    <t>Charita Praha - Chodov Celkem</t>
  </si>
  <si>
    <t>Charita Praha - Holešovice Celkem</t>
  </si>
  <si>
    <t>Charita Neratovice Celkem</t>
  </si>
  <si>
    <t>Hornomlýnská, o.p.s. Celkem</t>
  </si>
  <si>
    <t>Horizont - centrum služeb pro seniory, Husitská diakonie Celkem</t>
  </si>
  <si>
    <t>Green Doors z.ú. Celkem</t>
  </si>
  <si>
    <t>HEWER, z.s. Celkem</t>
  </si>
  <si>
    <t>Global Partner sociální služby s.r.o. Celkem</t>
  </si>
  <si>
    <t>Fosa, o.p.s. Celkem</t>
  </si>
  <si>
    <t>Fokus Praha, z.ú. Celkem</t>
  </si>
  <si>
    <t>Farní charita Praha 1 Nové Město Celkem</t>
  </si>
  <si>
    <t>ESET - HELP, z. s. Celkem</t>
  </si>
  <si>
    <t>ERGO Aktiv, o.p.s. Celkem</t>
  </si>
  <si>
    <t>EDA cz, z.ú. Celkem</t>
  </si>
  <si>
    <t>Domov sv. Karla Boromejského Celkem</t>
  </si>
  <si>
    <t>Domov Sue Ryder, z.ú. Celkem</t>
  </si>
  <si>
    <t>Domov Sedlec SPMP o.p.s. Celkem</t>
  </si>
  <si>
    <t>Dílna Gawain Celkem</t>
  </si>
  <si>
    <t>Diakonie ČCE - středisko Praha Celkem</t>
  </si>
  <si>
    <t>Diakonie ČCE - Středisko celostátních programů a služeb Celkem</t>
  </si>
  <si>
    <t>Diakonie Církve bratrské Celkem</t>
  </si>
  <si>
    <t>DĚTSKÉ KRIZOVÉ CENTRUM, z.ú. Celkem</t>
  </si>
  <si>
    <t>Člověk zpět k člověku, z.s. Celkem</t>
  </si>
  <si>
    <t>Člověk v tísni, o.p.s. Celkem</t>
  </si>
  <si>
    <t>Česká společnost AIDS pomoc, z.s. Celkem</t>
  </si>
  <si>
    <t>Česká alzheimerovská společnost, o.p.s. Celkem</t>
  </si>
  <si>
    <t>Cesta domů, z.ú. Celkem</t>
  </si>
  <si>
    <t>Centrum Seňorina, z.s. Celkem</t>
  </si>
  <si>
    <t>Centrum pro integraci cizinců, o.p.s. Celkem</t>
  </si>
  <si>
    <t>Centrum MARTIN o.p.s. Celkem</t>
  </si>
  <si>
    <t>Centrin CZ s.r.o. Celkem</t>
  </si>
  <si>
    <t>Celesta Praha, z.ú. Celkem</t>
  </si>
  <si>
    <t>BONA, o.p.s. Celkem</t>
  </si>
  <si>
    <t>Baobab z.s. Celkem</t>
  </si>
  <si>
    <t>Asistence, o.p.s. Celkem</t>
  </si>
  <si>
    <t>Armáda spásy v České republice, z.s. Celkem</t>
  </si>
  <si>
    <t>Arcidiecézní charita Praha Celkem</t>
  </si>
  <si>
    <t>Návrh dotace zaokrouhleno 2025 Kč</t>
  </si>
  <si>
    <t>InBáze, z. s. Celkem</t>
  </si>
  <si>
    <t>Maximální výše kompenzace čistých nákladů na sociální službu (bez grantového ekvivalentu části snížené hodnoty nájemného a investičních zdrojů [např. vyplacených z IROP])</t>
  </si>
  <si>
    <t xml:space="preserve">Návrh dotace  Kč </t>
  </si>
  <si>
    <t xml:space="preserve"> Příloha č. 2 k usnesení Zastupitelstva HMP č. 20/13 ze dne 23.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</si>
</sst>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4"/>
      <color theme="1"/>
      <name val="Calibri"/>
      <family val="2"/>
      <charset val="238"/>
      <scheme val="minor"/>
    </font>
    <font>
      <i/>
      <u/>
      <sz val="16"/>
      <color theme="1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0" fillId="0" borderId="12" xfId="0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34" borderId="12" xfId="0" applyNumberFormat="1" applyFill="1" applyBorder="1" applyAlignment="1">
      <alignment horizontal="center" vertical="center" wrapText="1"/>
    </xf>
    <xf numFmtId="3" fontId="0" fillId="35" borderId="12" xfId="0" applyNumberForma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0" fillId="36" borderId="12" xfId="0" applyNumberFormat="1" applyFill="1" applyBorder="1" applyAlignment="1">
      <alignment horizontal="center" vertical="center" wrapText="1"/>
    </xf>
    <xf numFmtId="3" fontId="0" fillId="36" borderId="12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4" fontId="0" fillId="33" borderId="11" xfId="0" applyNumberFormat="1" applyFill="1" applyBorder="1" applyAlignment="1">
      <alignment horizontal="center" vertical="center" wrapText="1"/>
    </xf>
    <xf numFmtId="3" fontId="0" fillId="34" borderId="11" xfId="0" applyNumberForma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3" fontId="0" fillId="38" borderId="12" xfId="0" applyNumberFormat="1" applyFill="1" applyBorder="1" applyAlignment="1">
      <alignment horizontal="center" vertical="center" wrapText="1"/>
    </xf>
    <xf numFmtId="0" fontId="0" fillId="38" borderId="0" xfId="0" applyFill="1"/>
    <xf numFmtId="0" fontId="0" fillId="0" borderId="13" xfId="0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36" borderId="13" xfId="0" applyNumberForma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35" borderId="13" xfId="0" applyNumberFormat="1" applyFill="1" applyBorder="1" applyAlignment="1">
      <alignment horizontal="center" vertical="center" wrapText="1"/>
    </xf>
    <xf numFmtId="3" fontId="0" fillId="34" borderId="13" xfId="0" applyNumberFormat="1" applyFill="1" applyBorder="1" applyAlignment="1">
      <alignment horizontal="center" vertical="center" wrapText="1"/>
    </xf>
    <xf numFmtId="0" fontId="0" fillId="38" borderId="14" xfId="0" applyFill="1" applyBorder="1"/>
    <xf numFmtId="0" fontId="0" fillId="38" borderId="0" xfId="0" applyFill="1" applyAlignment="1">
      <alignment horizontal="center" vertical="center" wrapText="1"/>
    </xf>
    <xf numFmtId="0" fontId="0" fillId="38" borderId="11" xfId="0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" fontId="19" fillId="38" borderId="12" xfId="0" applyNumberFormat="1" applyFon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38" borderId="12" xfId="0" applyFill="1" applyBorder="1" applyAlignment="1">
      <alignment vertical="center" wrapText="1"/>
    </xf>
    <xf numFmtId="0" fontId="0" fillId="38" borderId="16" xfId="0" applyFill="1" applyBorder="1" applyAlignment="1">
      <alignment vertical="center" wrapText="1"/>
    </xf>
    <xf numFmtId="0" fontId="16" fillId="37" borderId="12" xfId="0" applyFont="1" applyFill="1" applyBorder="1" applyAlignment="1">
      <alignment horizontal="center" vertical="center" wrapText="1"/>
    </xf>
    <xf numFmtId="3" fontId="16" fillId="37" borderId="12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3" fontId="0" fillId="37" borderId="12" xfId="0" applyNumberForma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3" fontId="16" fillId="37" borderId="11" xfId="0" applyNumberFormat="1" applyFont="1" applyFill="1" applyBorder="1" applyAlignment="1">
      <alignment horizontal="center" vertical="center" wrapText="1"/>
    </xf>
    <xf numFmtId="3" fontId="20" fillId="0" borderId="15" xfId="0" applyNumberFormat="1" applyFont="1" applyBorder="1" applyAlignment="1">
      <alignment horizontal="center" wrapText="1"/>
    </xf>
    <xf numFmtId="3" fontId="20" fillId="0" borderId="16" xfId="0" applyNumberFormat="1" applyFont="1" applyBorder="1" applyAlignment="1">
      <alignment horizontal="center" wrapText="1"/>
    </xf>
    <xf numFmtId="0" fontId="0" fillId="38" borderId="15" xfId="0" applyFill="1" applyBorder="1" applyAlignment="1">
      <alignment horizontal="center" vertical="center" wrapText="1"/>
    </xf>
    <xf numFmtId="0" fontId="0" fillId="38" borderId="16" xfId="0" applyFill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9"/>
  <sheetViews>
    <sheetView tabSelected="1" topLeftCell="A7" zoomScale="70" zoomScaleNormal="70" workbookViewId="0">
      <selection activeCell="A2" sqref="A2:M2"/>
    </sheetView>
  </sheetViews>
  <sheetFormatPr defaultColWidth="12.7109375" defaultRowHeight="44.1" customHeight="1" x14ac:dyDescent="0.25"/>
  <cols>
    <col min="1" max="1" width="15.7109375" style="3" customWidth="1"/>
    <col min="2" max="2" width="32.42578125" style="3" customWidth="1"/>
    <col min="3" max="3" width="25.5703125" style="3" customWidth="1"/>
    <col min="4" max="4" width="23.140625" style="3" customWidth="1"/>
    <col min="5" max="5" width="18.28515625" style="3" customWidth="1"/>
    <col min="6" max="6" width="17.5703125" style="5" customWidth="1"/>
    <col min="7" max="7" width="18.7109375" style="3" customWidth="1"/>
    <col min="8" max="8" width="18.5703125" style="5" customWidth="1"/>
    <col min="9" max="9" width="38.7109375" style="5" customWidth="1"/>
    <col min="10" max="10" width="21.7109375" style="3" customWidth="1"/>
    <col min="11" max="12" width="18.42578125" style="3" customWidth="1"/>
    <col min="13" max="13" width="64.28515625" style="3" customWidth="1"/>
  </cols>
  <sheetData>
    <row r="1" spans="1:13" ht="44.1" customHeight="1" x14ac:dyDescent="0.25">
      <c r="A1" s="47" t="s">
        <v>459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44.1" customHeigh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103.5" customHeight="1" x14ac:dyDescent="0.25">
      <c r="A3" s="11" t="s">
        <v>358</v>
      </c>
      <c r="B3" s="11" t="s">
        <v>319</v>
      </c>
      <c r="C3" s="11" t="s">
        <v>320</v>
      </c>
      <c r="D3" s="11" t="s">
        <v>321</v>
      </c>
      <c r="E3" s="11" t="s">
        <v>359</v>
      </c>
      <c r="F3" s="12" t="s">
        <v>360</v>
      </c>
      <c r="G3" s="13" t="s">
        <v>361</v>
      </c>
      <c r="H3" s="12" t="s">
        <v>362</v>
      </c>
      <c r="I3" s="12" t="s">
        <v>457</v>
      </c>
      <c r="J3" s="12" t="s">
        <v>365</v>
      </c>
      <c r="K3" s="12" t="s">
        <v>458</v>
      </c>
      <c r="L3" s="12" t="s">
        <v>455</v>
      </c>
      <c r="M3" s="11" t="s">
        <v>322</v>
      </c>
    </row>
    <row r="4" spans="1:13" s="3" customFormat="1" ht="44.1" customHeight="1" x14ac:dyDescent="0.25">
      <c r="A4" s="1">
        <v>1408443</v>
      </c>
      <c r="B4" s="1" t="s">
        <v>0</v>
      </c>
      <c r="C4" s="1" t="s">
        <v>1</v>
      </c>
      <c r="D4" s="1" t="s">
        <v>2</v>
      </c>
      <c r="E4" s="1" t="s">
        <v>323</v>
      </c>
      <c r="F4" s="8">
        <v>34000</v>
      </c>
      <c r="G4" s="10">
        <v>34000</v>
      </c>
      <c r="H4" s="8">
        <v>735</v>
      </c>
      <c r="I4" s="8">
        <v>20740000</v>
      </c>
      <c r="J4" s="7">
        <v>5656000</v>
      </c>
      <c r="K4" s="8">
        <v>5656000</v>
      </c>
      <c r="L4" s="6">
        <v>5423000</v>
      </c>
      <c r="M4" s="8"/>
    </row>
    <row r="5" spans="1:13" s="3" customFormat="1" ht="44.1" customHeight="1" x14ac:dyDescent="0.25">
      <c r="A5" s="1"/>
      <c r="B5" s="33" t="s">
        <v>366</v>
      </c>
      <c r="C5" s="30"/>
      <c r="D5" s="30"/>
      <c r="E5" s="30"/>
      <c r="F5" s="30"/>
      <c r="G5" s="30"/>
      <c r="H5" s="30"/>
      <c r="I5" s="30"/>
      <c r="J5" s="30"/>
      <c r="K5" s="30"/>
      <c r="L5" s="34">
        <f>SUM(L4)</f>
        <v>5423000</v>
      </c>
      <c r="M5" s="8"/>
    </row>
    <row r="6" spans="1:13" s="3" customFormat="1" ht="44.1" customHeight="1" x14ac:dyDescent="0.25">
      <c r="A6" s="1">
        <v>3009554</v>
      </c>
      <c r="B6" s="15" t="s">
        <v>3</v>
      </c>
      <c r="C6" s="1" t="s">
        <v>4</v>
      </c>
      <c r="D6" s="1" t="s">
        <v>5</v>
      </c>
      <c r="E6" s="1" t="s">
        <v>324</v>
      </c>
      <c r="F6" s="4">
        <v>8</v>
      </c>
      <c r="G6" s="10">
        <v>8</v>
      </c>
      <c r="H6" s="8">
        <v>632500</v>
      </c>
      <c r="I6" s="8">
        <v>5060000</v>
      </c>
      <c r="J6" s="7">
        <v>1518000</v>
      </c>
      <c r="K6" s="8">
        <v>1518000</v>
      </c>
      <c r="L6" s="6">
        <v>1455000</v>
      </c>
      <c r="M6" s="1"/>
    </row>
    <row r="7" spans="1:13" ht="44.1" customHeight="1" x14ac:dyDescent="0.25">
      <c r="A7" s="1">
        <v>3301272</v>
      </c>
      <c r="B7" s="15" t="s">
        <v>3</v>
      </c>
      <c r="C7" s="1" t="s">
        <v>6</v>
      </c>
      <c r="D7" s="1" t="s">
        <v>7</v>
      </c>
      <c r="E7" s="1" t="s">
        <v>325</v>
      </c>
      <c r="F7" s="4">
        <v>2.9</v>
      </c>
      <c r="G7" s="9">
        <v>1.85</v>
      </c>
      <c r="H7" s="8">
        <v>935000</v>
      </c>
      <c r="I7" s="8">
        <v>1729750</v>
      </c>
      <c r="J7" s="7">
        <v>518900</v>
      </c>
      <c r="K7" s="8">
        <v>467032.5</v>
      </c>
      <c r="L7" s="6">
        <v>447000</v>
      </c>
      <c r="M7" s="1"/>
    </row>
    <row r="8" spans="1:13" ht="44.1" customHeight="1" x14ac:dyDescent="0.25">
      <c r="A8" s="15"/>
      <c r="B8" s="33" t="s">
        <v>367</v>
      </c>
      <c r="C8" s="31"/>
      <c r="D8" s="31"/>
      <c r="E8" s="31"/>
      <c r="F8" s="31"/>
      <c r="G8" s="31"/>
      <c r="H8" s="31"/>
      <c r="I8" s="31"/>
      <c r="J8" s="31"/>
      <c r="K8" s="31"/>
      <c r="L8" s="34">
        <f>SUM(L6,L7)</f>
        <v>1902000</v>
      </c>
      <c r="M8" s="1"/>
    </row>
    <row r="9" spans="1:13" ht="44.1" customHeight="1" x14ac:dyDescent="0.25">
      <c r="A9" s="1">
        <v>4659709</v>
      </c>
      <c r="B9" s="1" t="s">
        <v>9</v>
      </c>
      <c r="C9" s="1" t="s">
        <v>10</v>
      </c>
      <c r="D9" s="1" t="s">
        <v>11</v>
      </c>
      <c r="E9" s="1" t="s">
        <v>325</v>
      </c>
      <c r="F9" s="4">
        <v>13.086</v>
      </c>
      <c r="G9" s="9">
        <v>12.44</v>
      </c>
      <c r="H9" s="8">
        <v>1262250</v>
      </c>
      <c r="I9" s="8">
        <v>14827806.475622803</v>
      </c>
      <c r="J9" s="7">
        <v>2991880</v>
      </c>
      <c r="K9" s="8">
        <v>2991880</v>
      </c>
      <c r="L9" s="6">
        <v>2869000</v>
      </c>
      <c r="M9" s="1"/>
    </row>
    <row r="10" spans="1:13" ht="44.1" customHeight="1" x14ac:dyDescent="0.25">
      <c r="A10" s="15"/>
      <c r="B10" s="33" t="s">
        <v>368</v>
      </c>
      <c r="C10" s="31"/>
      <c r="D10" s="31"/>
      <c r="E10" s="31"/>
      <c r="F10" s="31"/>
      <c r="G10" s="31"/>
      <c r="H10" s="31"/>
      <c r="I10" s="31"/>
      <c r="J10" s="31"/>
      <c r="K10" s="32"/>
      <c r="L10" s="34">
        <f>SUM(L9)</f>
        <v>2869000</v>
      </c>
      <c r="M10" s="1"/>
    </row>
    <row r="11" spans="1:13" ht="44.1" customHeight="1" x14ac:dyDescent="0.25">
      <c r="A11" s="1">
        <v>1457478</v>
      </c>
      <c r="B11" s="1" t="s">
        <v>13</v>
      </c>
      <c r="C11" s="1" t="s">
        <v>10</v>
      </c>
      <c r="D11" s="1" t="s">
        <v>14</v>
      </c>
      <c r="E11" s="1" t="s">
        <v>325</v>
      </c>
      <c r="F11" s="4">
        <v>3.2</v>
      </c>
      <c r="G11" s="9">
        <v>3</v>
      </c>
      <c r="H11" s="8">
        <v>935000</v>
      </c>
      <c r="I11" s="8">
        <v>2730000</v>
      </c>
      <c r="J11" s="7">
        <v>822000</v>
      </c>
      <c r="K11" s="8">
        <v>819000</v>
      </c>
      <c r="L11" s="6">
        <v>785000</v>
      </c>
      <c r="M11" s="1"/>
    </row>
    <row r="12" spans="1:13" ht="44.1" customHeight="1" x14ac:dyDescent="0.25">
      <c r="A12" s="1">
        <v>1572865</v>
      </c>
      <c r="B12" s="1" t="s">
        <v>13</v>
      </c>
      <c r="C12" s="1" t="s">
        <v>15</v>
      </c>
      <c r="D12" s="1" t="s">
        <v>16</v>
      </c>
      <c r="E12" s="1" t="s">
        <v>325</v>
      </c>
      <c r="F12" s="4">
        <v>10.101000000000001</v>
      </c>
      <c r="G12" s="9">
        <v>8.8000000000000007</v>
      </c>
      <c r="H12" s="8">
        <v>1122000</v>
      </c>
      <c r="I12" s="8">
        <v>8275299.673299673</v>
      </c>
      <c r="J12" s="7">
        <v>2178000</v>
      </c>
      <c r="K12" s="8">
        <v>2178000</v>
      </c>
      <c r="L12" s="6">
        <v>2088000</v>
      </c>
      <c r="M12" s="1"/>
    </row>
    <row r="13" spans="1:13" ht="44.1" customHeight="1" x14ac:dyDescent="0.25">
      <c r="A13" s="1">
        <v>1980929</v>
      </c>
      <c r="B13" s="1" t="s">
        <v>13</v>
      </c>
      <c r="C13" s="1" t="s">
        <v>17</v>
      </c>
      <c r="D13" s="1" t="s">
        <v>18</v>
      </c>
      <c r="E13" s="1" t="s">
        <v>324</v>
      </c>
      <c r="F13" s="1">
        <v>14</v>
      </c>
      <c r="G13" s="10">
        <v>14</v>
      </c>
      <c r="H13" s="8">
        <v>575000</v>
      </c>
      <c r="I13" s="8">
        <v>8050000</v>
      </c>
      <c r="J13" s="7">
        <v>2415000</v>
      </c>
      <c r="K13" s="8">
        <v>2415000</v>
      </c>
      <c r="L13" s="6">
        <v>2315000</v>
      </c>
      <c r="M13" s="1"/>
    </row>
    <row r="14" spans="1:13" ht="44.1" customHeight="1" x14ac:dyDescent="0.25">
      <c r="A14" s="1">
        <v>3615489</v>
      </c>
      <c r="B14" s="1" t="s">
        <v>13</v>
      </c>
      <c r="C14" s="1" t="s">
        <v>6</v>
      </c>
      <c r="D14" s="1" t="s">
        <v>19</v>
      </c>
      <c r="E14" s="1" t="s">
        <v>325</v>
      </c>
      <c r="F14" s="4">
        <v>3.2</v>
      </c>
      <c r="G14" s="9">
        <v>1.4</v>
      </c>
      <c r="H14" s="8">
        <v>935000</v>
      </c>
      <c r="I14" s="8">
        <v>1309000</v>
      </c>
      <c r="J14" s="7">
        <v>393000</v>
      </c>
      <c r="K14" s="8">
        <v>392700</v>
      </c>
      <c r="L14" s="6">
        <v>376000</v>
      </c>
      <c r="M14" s="1"/>
    </row>
    <row r="15" spans="1:13" ht="44.1" customHeight="1" x14ac:dyDescent="0.25">
      <c r="A15" s="1">
        <v>3700404</v>
      </c>
      <c r="B15" s="1" t="s">
        <v>13</v>
      </c>
      <c r="C15" s="1" t="s">
        <v>20</v>
      </c>
      <c r="D15" s="1" t="s">
        <v>21</v>
      </c>
      <c r="E15" s="1" t="s">
        <v>324</v>
      </c>
      <c r="F15" s="1">
        <v>42</v>
      </c>
      <c r="G15" s="10">
        <v>42</v>
      </c>
      <c r="H15" s="8">
        <v>200000</v>
      </c>
      <c r="I15" s="8">
        <v>8400000</v>
      </c>
      <c r="J15" s="7">
        <v>2271000</v>
      </c>
      <c r="K15" s="8">
        <v>2271000</v>
      </c>
      <c r="L15" s="6">
        <v>2177000</v>
      </c>
      <c r="M15" s="1"/>
    </row>
    <row r="16" spans="1:13" ht="44.1" customHeight="1" x14ac:dyDescent="0.25">
      <c r="A16" s="1">
        <v>5110566</v>
      </c>
      <c r="B16" s="1" t="s">
        <v>13</v>
      </c>
      <c r="C16" s="1" t="s">
        <v>22</v>
      </c>
      <c r="D16" s="1" t="s">
        <v>23</v>
      </c>
      <c r="E16" s="1" t="s">
        <v>324</v>
      </c>
      <c r="F16" s="1">
        <v>8</v>
      </c>
      <c r="G16" s="10">
        <v>8</v>
      </c>
      <c r="H16" s="8">
        <v>984400</v>
      </c>
      <c r="I16" s="8">
        <v>5955200</v>
      </c>
      <c r="J16" s="7">
        <v>1787000</v>
      </c>
      <c r="K16" s="8">
        <v>1786560</v>
      </c>
      <c r="L16" s="6">
        <v>1713000</v>
      </c>
      <c r="M16" s="1"/>
    </row>
    <row r="17" spans="1:13" ht="44.1" customHeight="1" x14ac:dyDescent="0.25">
      <c r="A17" s="1">
        <v>6484125</v>
      </c>
      <c r="B17" s="1" t="s">
        <v>13</v>
      </c>
      <c r="C17" s="1" t="s">
        <v>24</v>
      </c>
      <c r="D17" s="1" t="s">
        <v>25</v>
      </c>
      <c r="E17" s="1" t="s">
        <v>325</v>
      </c>
      <c r="F17" s="4">
        <v>4.25</v>
      </c>
      <c r="G17" s="9">
        <v>3.2</v>
      </c>
      <c r="H17" s="8">
        <v>935000</v>
      </c>
      <c r="I17" s="8">
        <v>2992000</v>
      </c>
      <c r="J17" s="7">
        <v>898000</v>
      </c>
      <c r="K17" s="8">
        <v>897600</v>
      </c>
      <c r="L17" s="6">
        <v>860000</v>
      </c>
      <c r="M17" s="1"/>
    </row>
    <row r="18" spans="1:13" ht="44.1" customHeight="1" x14ac:dyDescent="0.25">
      <c r="A18" s="1">
        <v>6879970</v>
      </c>
      <c r="B18" s="1" t="s">
        <v>13</v>
      </c>
      <c r="C18" s="1" t="s">
        <v>26</v>
      </c>
      <c r="D18" s="1" t="s">
        <v>27</v>
      </c>
      <c r="E18" s="1" t="s">
        <v>325</v>
      </c>
      <c r="F18" s="4">
        <v>10.123000000000001</v>
      </c>
      <c r="G18" s="9">
        <v>7.78</v>
      </c>
      <c r="H18" s="8">
        <v>935000</v>
      </c>
      <c r="I18" s="8">
        <v>7274300</v>
      </c>
      <c r="J18" s="7">
        <v>2182000</v>
      </c>
      <c r="K18" s="8">
        <v>2182000</v>
      </c>
      <c r="L18" s="6">
        <v>2092000</v>
      </c>
      <c r="M18" s="1"/>
    </row>
    <row r="19" spans="1:13" ht="44.1" customHeight="1" x14ac:dyDescent="0.25">
      <c r="A19" s="1">
        <v>7026827</v>
      </c>
      <c r="B19" s="1" t="s">
        <v>13</v>
      </c>
      <c r="C19" s="1" t="s">
        <v>6</v>
      </c>
      <c r="D19" s="1" t="s">
        <v>28</v>
      </c>
      <c r="E19" s="1" t="s">
        <v>325</v>
      </c>
      <c r="F19" s="4">
        <v>17.972999999999999</v>
      </c>
      <c r="G19" s="9">
        <v>3</v>
      </c>
      <c r="H19" s="8">
        <v>935000</v>
      </c>
      <c r="I19" s="8">
        <v>2805000</v>
      </c>
      <c r="J19" s="7">
        <v>935000</v>
      </c>
      <c r="K19" s="8">
        <v>841500</v>
      </c>
      <c r="L19" s="6">
        <v>806000</v>
      </c>
      <c r="M19" s="1"/>
    </row>
    <row r="20" spans="1:13" ht="44.1" customHeight="1" x14ac:dyDescent="0.25">
      <c r="A20" s="1">
        <v>8168193</v>
      </c>
      <c r="B20" s="1" t="s">
        <v>13</v>
      </c>
      <c r="C20" s="1" t="s">
        <v>29</v>
      </c>
      <c r="D20" s="1" t="s">
        <v>30</v>
      </c>
      <c r="E20" s="1" t="s">
        <v>324</v>
      </c>
      <c r="F20" s="1">
        <v>42</v>
      </c>
      <c r="G20" s="10">
        <v>15</v>
      </c>
      <c r="H20" s="8">
        <v>941600</v>
      </c>
      <c r="I20" s="8">
        <v>8784000</v>
      </c>
      <c r="J20" s="7">
        <v>3100000</v>
      </c>
      <c r="K20" s="8">
        <v>2635200</v>
      </c>
      <c r="L20" s="6">
        <v>2527000</v>
      </c>
      <c r="M20" s="1"/>
    </row>
    <row r="21" spans="1:13" ht="44.1" customHeight="1" x14ac:dyDescent="0.25">
      <c r="A21" s="1">
        <v>9309292</v>
      </c>
      <c r="B21" s="1" t="s">
        <v>13</v>
      </c>
      <c r="C21" s="1" t="s">
        <v>31</v>
      </c>
      <c r="D21" s="1" t="s">
        <v>32</v>
      </c>
      <c r="E21" s="1" t="s">
        <v>324</v>
      </c>
      <c r="F21" s="1">
        <v>76</v>
      </c>
      <c r="G21" s="10">
        <v>76</v>
      </c>
      <c r="H21" s="8">
        <v>984400</v>
      </c>
      <c r="I21" s="8">
        <v>53034400</v>
      </c>
      <c r="J21" s="7">
        <v>16500000</v>
      </c>
      <c r="K21" s="8">
        <v>15910320</v>
      </c>
      <c r="L21" s="6">
        <v>15257000</v>
      </c>
      <c r="M21" s="1"/>
    </row>
    <row r="22" spans="1:13" ht="44.1" customHeight="1" x14ac:dyDescent="0.25">
      <c r="A22" s="1">
        <v>3557945</v>
      </c>
      <c r="B22" s="1" t="s">
        <v>13</v>
      </c>
      <c r="C22" s="1" t="s">
        <v>6</v>
      </c>
      <c r="D22" s="1" t="s">
        <v>333</v>
      </c>
      <c r="E22" s="1" t="s">
        <v>325</v>
      </c>
      <c r="F22" s="4">
        <v>14.11</v>
      </c>
      <c r="G22" s="9">
        <v>2.73</v>
      </c>
      <c r="H22" s="8">
        <v>935000</v>
      </c>
      <c r="I22" s="8">
        <v>2552550</v>
      </c>
      <c r="J22" s="7">
        <v>1110000</v>
      </c>
      <c r="K22" s="8">
        <v>765765</v>
      </c>
      <c r="L22" s="6">
        <v>734000</v>
      </c>
      <c r="M22" s="1"/>
    </row>
    <row r="23" spans="1:13" ht="44.1" customHeight="1" x14ac:dyDescent="0.25">
      <c r="A23" s="15"/>
      <c r="B23" s="33" t="s">
        <v>454</v>
      </c>
      <c r="C23" s="31"/>
      <c r="D23" s="31"/>
      <c r="E23" s="31"/>
      <c r="F23" s="31"/>
      <c r="G23" s="31"/>
      <c r="H23" s="31"/>
      <c r="I23" s="31"/>
      <c r="J23" s="31"/>
      <c r="K23" s="31"/>
      <c r="L23" s="34">
        <f>SUM(L11,L12,L13,L14,L15,L16,L17,L18,L19,L20,L21,L22)</f>
        <v>31730000</v>
      </c>
      <c r="M23" s="1"/>
    </row>
    <row r="24" spans="1:13" ht="44.1" customHeight="1" x14ac:dyDescent="0.25">
      <c r="A24" s="1">
        <v>2013318</v>
      </c>
      <c r="B24" s="1" t="s">
        <v>33</v>
      </c>
      <c r="C24" s="1" t="s">
        <v>17</v>
      </c>
      <c r="D24" s="1" t="s">
        <v>34</v>
      </c>
      <c r="E24" s="1" t="s">
        <v>325</v>
      </c>
      <c r="F24" s="4">
        <v>18.286000000000001</v>
      </c>
      <c r="G24" s="9">
        <v>6.3</v>
      </c>
      <c r="H24" s="8">
        <v>935000</v>
      </c>
      <c r="I24" s="8">
        <v>5890500</v>
      </c>
      <c r="J24" s="7">
        <v>1767150</v>
      </c>
      <c r="K24" s="8">
        <v>1767150</v>
      </c>
      <c r="L24" s="6">
        <v>1694000</v>
      </c>
      <c r="M24" s="1"/>
    </row>
    <row r="25" spans="1:13" ht="44.1" customHeight="1" x14ac:dyDescent="0.25">
      <c r="A25" s="1">
        <v>2134037</v>
      </c>
      <c r="B25" s="1" t="s">
        <v>33</v>
      </c>
      <c r="C25" s="1" t="s">
        <v>26</v>
      </c>
      <c r="D25" s="1" t="s">
        <v>35</v>
      </c>
      <c r="E25" s="1" t="s">
        <v>325</v>
      </c>
      <c r="F25" s="4">
        <v>26</v>
      </c>
      <c r="G25" s="9">
        <v>26</v>
      </c>
      <c r="H25" s="8">
        <v>935000</v>
      </c>
      <c r="I25" s="8">
        <v>24310000</v>
      </c>
      <c r="J25" s="7">
        <v>7293000</v>
      </c>
      <c r="K25" s="8">
        <v>7293000</v>
      </c>
      <c r="L25" s="6">
        <v>6993000</v>
      </c>
      <c r="M25" s="1"/>
    </row>
    <row r="26" spans="1:13" ht="44.1" customHeight="1" x14ac:dyDescent="0.25">
      <c r="A26" s="1">
        <v>3534205</v>
      </c>
      <c r="B26" s="1" t="s">
        <v>33</v>
      </c>
      <c r="C26" s="1" t="s">
        <v>20</v>
      </c>
      <c r="D26" s="1" t="s">
        <v>36</v>
      </c>
      <c r="E26" s="1" t="s">
        <v>324</v>
      </c>
      <c r="F26" s="1">
        <v>56</v>
      </c>
      <c r="G26" s="10">
        <v>56</v>
      </c>
      <c r="H26" s="8">
        <v>200000</v>
      </c>
      <c r="I26" s="8">
        <v>11200000</v>
      </c>
      <c r="J26" s="7">
        <v>3360000</v>
      </c>
      <c r="K26" s="8">
        <v>3360000</v>
      </c>
      <c r="L26" s="6">
        <v>3222000</v>
      </c>
      <c r="M26" s="1"/>
    </row>
    <row r="27" spans="1:13" ht="44.1" customHeight="1" x14ac:dyDescent="0.25">
      <c r="A27" s="1">
        <v>6926508</v>
      </c>
      <c r="B27" s="1" t="s">
        <v>33</v>
      </c>
      <c r="C27" s="1" t="s">
        <v>22</v>
      </c>
      <c r="D27" s="1" t="s">
        <v>37</v>
      </c>
      <c r="E27" s="1" t="s">
        <v>324</v>
      </c>
      <c r="F27" s="1">
        <v>50</v>
      </c>
      <c r="G27" s="10">
        <v>50</v>
      </c>
      <c r="H27" s="8">
        <v>856000</v>
      </c>
      <c r="I27" s="8">
        <v>42800000</v>
      </c>
      <c r="J27" s="7">
        <v>12516000</v>
      </c>
      <c r="K27" s="8">
        <v>12516000</v>
      </c>
      <c r="L27" s="6">
        <v>12002000</v>
      </c>
      <c r="M27" s="1"/>
    </row>
    <row r="28" spans="1:13" ht="44.1" customHeight="1" x14ac:dyDescent="0.25">
      <c r="A28" s="1">
        <v>9767396</v>
      </c>
      <c r="B28" s="1" t="s">
        <v>33</v>
      </c>
      <c r="C28" s="1" t="s">
        <v>24</v>
      </c>
      <c r="D28" s="1" t="s">
        <v>38</v>
      </c>
      <c r="E28" s="1" t="s">
        <v>325</v>
      </c>
      <c r="F28" s="4">
        <v>15.173999999999999</v>
      </c>
      <c r="G28" s="9">
        <v>10.25</v>
      </c>
      <c r="H28" s="8">
        <v>935000</v>
      </c>
      <c r="I28" s="8">
        <v>9583750</v>
      </c>
      <c r="J28" s="7">
        <v>2875125</v>
      </c>
      <c r="K28" s="8">
        <v>2875125</v>
      </c>
      <c r="L28" s="6">
        <v>2757000</v>
      </c>
      <c r="M28" s="1"/>
    </row>
    <row r="29" spans="1:13" ht="44.1" customHeight="1" x14ac:dyDescent="0.25">
      <c r="A29" s="15"/>
      <c r="B29" s="33" t="s">
        <v>453</v>
      </c>
      <c r="C29" s="31"/>
      <c r="D29" s="31"/>
      <c r="E29" s="31"/>
      <c r="F29" s="31"/>
      <c r="G29" s="31"/>
      <c r="H29" s="31"/>
      <c r="I29" s="31"/>
      <c r="J29" s="31"/>
      <c r="K29" s="31"/>
      <c r="L29" s="34">
        <f>SUM(L24,L25,L26,L27,L28)</f>
        <v>26668000</v>
      </c>
      <c r="M29" s="1"/>
    </row>
    <row r="30" spans="1:13" ht="44.1" customHeight="1" x14ac:dyDescent="0.25">
      <c r="A30" s="1">
        <v>8483647</v>
      </c>
      <c r="B30" s="1" t="s">
        <v>39</v>
      </c>
      <c r="C30" s="1" t="s">
        <v>1</v>
      </c>
      <c r="D30" s="1" t="s">
        <v>1</v>
      </c>
      <c r="E30" s="1" t="s">
        <v>323</v>
      </c>
      <c r="F30" s="8">
        <v>73000</v>
      </c>
      <c r="G30" s="10">
        <v>73000</v>
      </c>
      <c r="H30" s="8">
        <v>735</v>
      </c>
      <c r="I30" s="8">
        <v>44530000</v>
      </c>
      <c r="J30" s="7">
        <v>14379000</v>
      </c>
      <c r="K30" s="8">
        <v>13359000</v>
      </c>
      <c r="L30" s="6">
        <v>12810000</v>
      </c>
      <c r="M30" s="1"/>
    </row>
    <row r="31" spans="1:13" ht="44.1" customHeight="1" x14ac:dyDescent="0.25">
      <c r="A31" s="1">
        <v>8759757</v>
      </c>
      <c r="B31" s="1" t="s">
        <v>39</v>
      </c>
      <c r="C31" s="1" t="s">
        <v>17</v>
      </c>
      <c r="D31" s="1" t="s">
        <v>17</v>
      </c>
      <c r="E31" s="1" t="s">
        <v>325</v>
      </c>
      <c r="F31" s="4">
        <v>8.327</v>
      </c>
      <c r="G31" s="9">
        <v>8.1999999999999993</v>
      </c>
      <c r="H31" s="8">
        <v>935000</v>
      </c>
      <c r="I31" s="8">
        <v>7666999.9999999991</v>
      </c>
      <c r="J31" s="7">
        <v>2500000</v>
      </c>
      <c r="K31" s="8">
        <v>2300099.9999999995</v>
      </c>
      <c r="L31" s="6">
        <v>2205000</v>
      </c>
      <c r="M31" s="1"/>
    </row>
    <row r="32" spans="1:13" ht="44.1" customHeight="1" x14ac:dyDescent="0.25">
      <c r="A32" s="15"/>
      <c r="B32" s="33" t="s">
        <v>452</v>
      </c>
      <c r="C32" s="31"/>
      <c r="D32" s="31"/>
      <c r="E32" s="31"/>
      <c r="F32" s="31"/>
      <c r="G32" s="31"/>
      <c r="H32" s="31"/>
      <c r="I32" s="31"/>
      <c r="J32" s="31"/>
      <c r="K32" s="31"/>
      <c r="L32" s="34">
        <f>SUM(L30:L31)</f>
        <v>15015000</v>
      </c>
      <c r="M32" s="1"/>
    </row>
    <row r="33" spans="1:13" ht="44.1" customHeight="1" x14ac:dyDescent="0.25">
      <c r="A33" s="1">
        <v>2728548</v>
      </c>
      <c r="B33" s="1" t="s">
        <v>40</v>
      </c>
      <c r="C33" s="1" t="s">
        <v>22</v>
      </c>
      <c r="D33" s="1" t="s">
        <v>41</v>
      </c>
      <c r="E33" s="1" t="s">
        <v>324</v>
      </c>
      <c r="F33" s="1">
        <v>9</v>
      </c>
      <c r="G33" s="10">
        <v>6</v>
      </c>
      <c r="H33" s="8">
        <v>2852000</v>
      </c>
      <c r="I33" s="8">
        <v>17112000</v>
      </c>
      <c r="J33" s="7">
        <v>3550909</v>
      </c>
      <c r="K33" s="8">
        <v>3550909</v>
      </c>
      <c r="L33" s="6">
        <v>3405000</v>
      </c>
      <c r="M33" s="1"/>
    </row>
    <row r="34" spans="1:13" ht="44.1" customHeight="1" x14ac:dyDescent="0.25">
      <c r="A34" s="1">
        <v>5177448</v>
      </c>
      <c r="B34" s="1" t="s">
        <v>40</v>
      </c>
      <c r="C34" s="1" t="s">
        <v>17</v>
      </c>
      <c r="D34" s="1" t="s">
        <v>42</v>
      </c>
      <c r="E34" s="1" t="s">
        <v>325</v>
      </c>
      <c r="F34" s="4">
        <v>7.0990000000000002</v>
      </c>
      <c r="G34" s="9">
        <v>7.1</v>
      </c>
      <c r="H34" s="8">
        <v>1075250</v>
      </c>
      <c r="I34" s="8">
        <v>7634275</v>
      </c>
      <c r="J34" s="7">
        <v>2282697</v>
      </c>
      <c r="K34" s="8">
        <v>1832226</v>
      </c>
      <c r="L34" s="6">
        <v>1756000</v>
      </c>
      <c r="M34" s="1"/>
    </row>
    <row r="35" spans="1:13" ht="44.1" customHeight="1" x14ac:dyDescent="0.25">
      <c r="A35" s="15"/>
      <c r="B35" s="33" t="s">
        <v>451</v>
      </c>
      <c r="C35" s="31"/>
      <c r="D35" s="31"/>
      <c r="E35" s="31"/>
      <c r="F35" s="31"/>
      <c r="G35" s="31"/>
      <c r="H35" s="31"/>
      <c r="I35" s="31"/>
      <c r="J35" s="31"/>
      <c r="K35" s="31"/>
      <c r="L35" s="34">
        <f>SUM(L33:L34)</f>
        <v>5161000</v>
      </c>
      <c r="M35" s="1"/>
    </row>
    <row r="36" spans="1:13" ht="44.1" customHeight="1" x14ac:dyDescent="0.25">
      <c r="A36" s="1">
        <v>4970864</v>
      </c>
      <c r="B36" s="1" t="s">
        <v>43</v>
      </c>
      <c r="C36" s="1" t="s">
        <v>44</v>
      </c>
      <c r="D36" s="1" t="s">
        <v>45</v>
      </c>
      <c r="E36" s="1" t="s">
        <v>324</v>
      </c>
      <c r="F36" s="1">
        <v>83</v>
      </c>
      <c r="G36" s="10">
        <v>83</v>
      </c>
      <c r="H36" s="8">
        <v>740000</v>
      </c>
      <c r="I36" s="8">
        <v>55444000</v>
      </c>
      <c r="J36" s="7">
        <v>18429536</v>
      </c>
      <c r="K36" s="8">
        <v>16633200</v>
      </c>
      <c r="L36" s="6">
        <v>15950000</v>
      </c>
      <c r="M36" s="1"/>
    </row>
    <row r="37" spans="1:13" ht="44.1" customHeight="1" x14ac:dyDescent="0.25">
      <c r="A37" s="1">
        <v>5309070</v>
      </c>
      <c r="B37" s="1" t="s">
        <v>43</v>
      </c>
      <c r="C37" s="1" t="s">
        <v>17</v>
      </c>
      <c r="D37" s="1" t="s">
        <v>46</v>
      </c>
      <c r="E37" s="1" t="s">
        <v>325</v>
      </c>
      <c r="F37" s="4">
        <v>38</v>
      </c>
      <c r="G37" s="9">
        <v>38</v>
      </c>
      <c r="H37" s="8">
        <v>935000</v>
      </c>
      <c r="I37" s="8">
        <v>35530000</v>
      </c>
      <c r="J37" s="7">
        <v>10658615</v>
      </c>
      <c r="K37" s="8">
        <v>10658615</v>
      </c>
      <c r="L37" s="6">
        <v>10220000</v>
      </c>
      <c r="M37" s="1"/>
    </row>
    <row r="38" spans="1:13" ht="44.1" customHeight="1" x14ac:dyDescent="0.25">
      <c r="A38" s="1">
        <v>8396961</v>
      </c>
      <c r="B38" s="1" t="s">
        <v>43</v>
      </c>
      <c r="C38" s="1" t="s">
        <v>17</v>
      </c>
      <c r="D38" s="1" t="s">
        <v>47</v>
      </c>
      <c r="E38" s="1" t="s">
        <v>325</v>
      </c>
      <c r="F38" s="9">
        <v>17.937000000000001</v>
      </c>
      <c r="G38" s="4">
        <v>18</v>
      </c>
      <c r="H38" s="8">
        <v>935000</v>
      </c>
      <c r="I38" s="8">
        <v>16771095.000000002</v>
      </c>
      <c r="J38" s="7">
        <v>5057013</v>
      </c>
      <c r="K38" s="8">
        <v>5031328.5</v>
      </c>
      <c r="L38" s="6">
        <v>4824000</v>
      </c>
      <c r="M38" s="1"/>
    </row>
    <row r="39" spans="1:13" ht="44.1" customHeight="1" x14ac:dyDescent="0.25">
      <c r="A39" s="15"/>
      <c r="B39" s="33" t="s">
        <v>450</v>
      </c>
      <c r="C39" s="31"/>
      <c r="D39" s="31"/>
      <c r="E39" s="31"/>
      <c r="F39" s="31"/>
      <c r="G39" s="31"/>
      <c r="H39" s="31"/>
      <c r="I39" s="31"/>
      <c r="J39" s="31"/>
      <c r="K39" s="31"/>
      <c r="L39" s="34">
        <f>SUM(L36:L38)</f>
        <v>30994000</v>
      </c>
      <c r="M39" s="1"/>
    </row>
    <row r="40" spans="1:13" ht="44.1" customHeight="1" x14ac:dyDescent="0.25">
      <c r="A40" s="1">
        <v>9399583</v>
      </c>
      <c r="B40" s="1" t="s">
        <v>48</v>
      </c>
      <c r="C40" s="1" t="s">
        <v>1</v>
      </c>
      <c r="D40" s="1" t="s">
        <v>49</v>
      </c>
      <c r="E40" s="1" t="s">
        <v>323</v>
      </c>
      <c r="F40" s="8">
        <v>10800</v>
      </c>
      <c r="G40" s="10">
        <v>10800</v>
      </c>
      <c r="H40" s="8">
        <v>735</v>
      </c>
      <c r="I40" s="8">
        <v>6588000</v>
      </c>
      <c r="J40" s="7">
        <v>1737644</v>
      </c>
      <c r="K40" s="8">
        <v>1737644</v>
      </c>
      <c r="L40" s="6">
        <v>1666000</v>
      </c>
      <c r="M40" s="1"/>
    </row>
    <row r="41" spans="1:13" ht="44.1" customHeight="1" x14ac:dyDescent="0.25">
      <c r="A41" s="15"/>
      <c r="B41" s="33" t="s">
        <v>449</v>
      </c>
      <c r="C41" s="31"/>
      <c r="D41" s="31"/>
      <c r="E41" s="31"/>
      <c r="F41" s="31"/>
      <c r="G41" s="31"/>
      <c r="H41" s="31"/>
      <c r="I41" s="31"/>
      <c r="J41" s="31"/>
      <c r="K41" s="31"/>
      <c r="L41" s="34">
        <f>SUM(L40)</f>
        <v>1666000</v>
      </c>
      <c r="M41" s="1"/>
    </row>
    <row r="42" spans="1:13" ht="44.1" customHeight="1" x14ac:dyDescent="0.25">
      <c r="A42" s="1">
        <v>1219689</v>
      </c>
      <c r="B42" s="1" t="s">
        <v>50</v>
      </c>
      <c r="C42" s="1" t="s">
        <v>22</v>
      </c>
      <c r="D42" s="1" t="s">
        <v>51</v>
      </c>
      <c r="E42" s="1" t="s">
        <v>324</v>
      </c>
      <c r="F42" s="1">
        <v>25</v>
      </c>
      <c r="G42" s="10">
        <v>25</v>
      </c>
      <c r="H42" s="8">
        <v>984400</v>
      </c>
      <c r="I42" s="8">
        <v>17470000</v>
      </c>
      <c r="J42" s="7">
        <v>5420960</v>
      </c>
      <c r="K42" s="8">
        <v>5241000</v>
      </c>
      <c r="L42" s="6">
        <v>5025000</v>
      </c>
      <c r="M42" s="1"/>
    </row>
    <row r="43" spans="1:13" ht="44.1" customHeight="1" x14ac:dyDescent="0.25">
      <c r="A43" s="1">
        <v>4668716</v>
      </c>
      <c r="B43" s="1" t="s">
        <v>50</v>
      </c>
      <c r="C43" s="1" t="s">
        <v>29</v>
      </c>
      <c r="D43" s="1" t="s">
        <v>51</v>
      </c>
      <c r="E43" s="1" t="s">
        <v>324</v>
      </c>
      <c r="F43" s="1">
        <v>20</v>
      </c>
      <c r="G43" s="10">
        <v>20</v>
      </c>
      <c r="H43" s="8">
        <v>941600</v>
      </c>
      <c r="I43" s="8">
        <v>13252000</v>
      </c>
      <c r="J43" s="7">
        <v>4247692</v>
      </c>
      <c r="K43" s="8">
        <v>3975600</v>
      </c>
      <c r="L43" s="6">
        <v>3812000</v>
      </c>
      <c r="M43" s="1"/>
    </row>
    <row r="44" spans="1:13" ht="44.1" customHeight="1" x14ac:dyDescent="0.25">
      <c r="A44" s="15"/>
      <c r="B44" s="33" t="s">
        <v>448</v>
      </c>
      <c r="C44" s="31"/>
      <c r="D44" s="31"/>
      <c r="E44" s="31"/>
      <c r="F44" s="31"/>
      <c r="G44" s="31"/>
      <c r="H44" s="31"/>
      <c r="I44" s="31"/>
      <c r="J44" s="31"/>
      <c r="K44" s="31"/>
      <c r="L44" s="34">
        <f>SUM(L42,L43)</f>
        <v>8837000</v>
      </c>
      <c r="M44" s="1"/>
    </row>
    <row r="45" spans="1:13" ht="44.1" customHeight="1" x14ac:dyDescent="0.25">
      <c r="A45" s="1">
        <v>5293808</v>
      </c>
      <c r="B45" s="1" t="s">
        <v>54</v>
      </c>
      <c r="C45" s="1" t="s">
        <v>17</v>
      </c>
      <c r="D45" s="1" t="s">
        <v>55</v>
      </c>
      <c r="E45" s="1" t="s">
        <v>325</v>
      </c>
      <c r="F45" s="9">
        <v>7.5819999999999999</v>
      </c>
      <c r="G45" s="4">
        <v>7.59</v>
      </c>
      <c r="H45" s="8">
        <v>935000</v>
      </c>
      <c r="I45" s="8">
        <v>7089170</v>
      </c>
      <c r="J45" s="7">
        <v>1650000</v>
      </c>
      <c r="K45" s="8">
        <v>1650000</v>
      </c>
      <c r="L45" s="6">
        <v>1582000</v>
      </c>
      <c r="M45" s="1"/>
    </row>
    <row r="46" spans="1:13" ht="44.1" customHeight="1" x14ac:dyDescent="0.25">
      <c r="A46" s="1">
        <v>9283831</v>
      </c>
      <c r="B46" s="1" t="s">
        <v>54</v>
      </c>
      <c r="C46" s="1" t="s">
        <v>56</v>
      </c>
      <c r="D46" s="1" t="s">
        <v>57</v>
      </c>
      <c r="E46" s="1" t="s">
        <v>325</v>
      </c>
      <c r="F46" s="9">
        <v>3.9819999999999998</v>
      </c>
      <c r="G46" s="4">
        <v>4</v>
      </c>
      <c r="H46" s="8">
        <v>935000</v>
      </c>
      <c r="I46" s="8">
        <v>3723170</v>
      </c>
      <c r="J46" s="7">
        <v>1200000</v>
      </c>
      <c r="K46" s="8">
        <v>1116951</v>
      </c>
      <c r="L46" s="6">
        <v>1071000</v>
      </c>
      <c r="M46" s="1"/>
    </row>
    <row r="47" spans="1:13" ht="44.1" customHeight="1" x14ac:dyDescent="0.25">
      <c r="A47" s="15"/>
      <c r="B47" s="33" t="s">
        <v>447</v>
      </c>
      <c r="C47" s="31"/>
      <c r="D47" s="31"/>
      <c r="E47" s="31"/>
      <c r="F47" s="31"/>
      <c r="G47" s="31"/>
      <c r="H47" s="31"/>
      <c r="I47" s="31"/>
      <c r="J47" s="31"/>
      <c r="K47" s="31"/>
      <c r="L47" s="34">
        <f>SUM(L45:L46)</f>
        <v>2653000</v>
      </c>
      <c r="M47" s="1"/>
    </row>
    <row r="48" spans="1:13" ht="61.5" customHeight="1" x14ac:dyDescent="0.25">
      <c r="A48" s="1">
        <v>6931029</v>
      </c>
      <c r="B48" s="1" t="s">
        <v>58</v>
      </c>
      <c r="C48" s="1" t="s">
        <v>17</v>
      </c>
      <c r="D48" s="1" t="s">
        <v>59</v>
      </c>
      <c r="E48" s="1" t="s">
        <v>325</v>
      </c>
      <c r="F48" s="4">
        <v>2.6950000000000003</v>
      </c>
      <c r="G48" s="9">
        <v>2.5</v>
      </c>
      <c r="H48" s="8">
        <v>935000</v>
      </c>
      <c r="I48" s="8">
        <v>2337500</v>
      </c>
      <c r="J48" s="7">
        <v>963690</v>
      </c>
      <c r="K48" s="8">
        <v>701250</v>
      </c>
      <c r="L48" s="6">
        <v>672000</v>
      </c>
      <c r="M48" s="1"/>
    </row>
    <row r="49" spans="1:13" ht="44.1" customHeight="1" x14ac:dyDescent="0.25">
      <c r="A49" s="1">
        <v>3364695</v>
      </c>
      <c r="B49" s="1" t="s">
        <v>58</v>
      </c>
      <c r="C49" s="1" t="s">
        <v>6</v>
      </c>
      <c r="D49" s="1" t="s">
        <v>334</v>
      </c>
      <c r="E49" s="1" t="s">
        <v>325</v>
      </c>
      <c r="F49" s="4">
        <v>12.01</v>
      </c>
      <c r="G49" s="9">
        <v>5.5</v>
      </c>
      <c r="H49" s="8">
        <v>935000</v>
      </c>
      <c r="I49" s="8">
        <v>5142500</v>
      </c>
      <c r="J49" s="7">
        <v>3469400</v>
      </c>
      <c r="K49" s="8">
        <v>1542750</v>
      </c>
      <c r="L49" s="6">
        <v>1479000</v>
      </c>
      <c r="M49" s="1"/>
    </row>
    <row r="50" spans="1:13" ht="44.1" customHeight="1" x14ac:dyDescent="0.25">
      <c r="A50" s="1">
        <v>5418910</v>
      </c>
      <c r="B50" s="1" t="s">
        <v>58</v>
      </c>
      <c r="C50" s="1" t="s">
        <v>73</v>
      </c>
      <c r="D50" s="1" t="s">
        <v>335</v>
      </c>
      <c r="E50" s="1" t="s">
        <v>325</v>
      </c>
      <c r="F50" s="4">
        <v>11.78</v>
      </c>
      <c r="G50" s="9">
        <v>4.5</v>
      </c>
      <c r="H50" s="8">
        <v>935000</v>
      </c>
      <c r="I50" s="8">
        <v>4207500</v>
      </c>
      <c r="J50" s="7">
        <v>3289500</v>
      </c>
      <c r="K50" s="8">
        <v>1262250</v>
      </c>
      <c r="L50" s="6">
        <v>1210000</v>
      </c>
      <c r="M50" s="1"/>
    </row>
    <row r="51" spans="1:13" ht="44.1" customHeight="1" x14ac:dyDescent="0.25">
      <c r="A51" s="15"/>
      <c r="B51" s="33" t="s">
        <v>446</v>
      </c>
      <c r="C51" s="31"/>
      <c r="D51" s="31"/>
      <c r="E51" s="31"/>
      <c r="F51" s="31"/>
      <c r="G51" s="31"/>
      <c r="H51" s="31"/>
      <c r="I51" s="31"/>
      <c r="J51" s="31"/>
      <c r="K51" s="31"/>
      <c r="L51" s="34">
        <f>SUM(L48:L50)</f>
        <v>3361000</v>
      </c>
      <c r="M51" s="1"/>
    </row>
    <row r="52" spans="1:13" ht="44.1" customHeight="1" x14ac:dyDescent="0.25">
      <c r="A52" s="1">
        <v>6894360</v>
      </c>
      <c r="B52" s="1" t="s">
        <v>60</v>
      </c>
      <c r="C52" s="1" t="s">
        <v>61</v>
      </c>
      <c r="D52" s="1" t="s">
        <v>62</v>
      </c>
      <c r="E52" s="1" t="s">
        <v>325</v>
      </c>
      <c r="F52" s="4">
        <v>3.1150000000000002</v>
      </c>
      <c r="G52" s="9">
        <v>2.9</v>
      </c>
      <c r="H52" s="8">
        <v>935000</v>
      </c>
      <c r="I52" s="8">
        <v>2711500</v>
      </c>
      <c r="J52" s="7">
        <v>602000</v>
      </c>
      <c r="K52" s="8">
        <v>602000</v>
      </c>
      <c r="L52" s="6">
        <v>577000</v>
      </c>
      <c r="M52" s="1"/>
    </row>
    <row r="53" spans="1:13" ht="44.1" customHeight="1" x14ac:dyDescent="0.25">
      <c r="A53" s="1">
        <v>7370397</v>
      </c>
      <c r="B53" s="1" t="s">
        <v>60</v>
      </c>
      <c r="C53" s="1" t="s">
        <v>12</v>
      </c>
      <c r="D53" s="1" t="s">
        <v>63</v>
      </c>
      <c r="E53" s="1" t="s">
        <v>325</v>
      </c>
      <c r="F53" s="4">
        <v>3.1419999999999999</v>
      </c>
      <c r="G53" s="9">
        <v>2.95</v>
      </c>
      <c r="H53" s="8">
        <v>935000</v>
      </c>
      <c r="I53" s="8">
        <v>2758250</v>
      </c>
      <c r="J53" s="7">
        <v>580000</v>
      </c>
      <c r="K53" s="8">
        <v>580000</v>
      </c>
      <c r="L53" s="6">
        <v>556000</v>
      </c>
      <c r="M53" s="1"/>
    </row>
    <row r="54" spans="1:13" ht="44.1" customHeight="1" x14ac:dyDescent="0.25">
      <c r="A54" s="15"/>
      <c r="B54" s="33" t="s">
        <v>60</v>
      </c>
      <c r="C54" s="31"/>
      <c r="D54" s="31"/>
      <c r="E54" s="31"/>
      <c r="F54" s="31"/>
      <c r="G54" s="31"/>
      <c r="H54" s="31"/>
      <c r="I54" s="31"/>
      <c r="J54" s="31"/>
      <c r="K54" s="31"/>
      <c r="L54" s="34">
        <f>SUM(L52:L53)</f>
        <v>1133000</v>
      </c>
      <c r="M54" s="1"/>
    </row>
    <row r="55" spans="1:13" ht="44.1" customHeight="1" x14ac:dyDescent="0.25">
      <c r="A55" s="1">
        <v>5693449</v>
      </c>
      <c r="B55" s="1" t="s">
        <v>64</v>
      </c>
      <c r="C55" s="1" t="s">
        <v>65</v>
      </c>
      <c r="D55" s="1" t="s">
        <v>66</v>
      </c>
      <c r="E55" s="1" t="s">
        <v>324</v>
      </c>
      <c r="F55" s="1">
        <v>11</v>
      </c>
      <c r="G55" s="10">
        <v>9</v>
      </c>
      <c r="H55" s="8">
        <v>1070000</v>
      </c>
      <c r="I55" s="8">
        <v>7754727.2727272725</v>
      </c>
      <c r="J55" s="7">
        <v>3100000</v>
      </c>
      <c r="K55" s="8">
        <v>2326418.1818181816</v>
      </c>
      <c r="L55" s="6">
        <v>2230000</v>
      </c>
      <c r="M55" s="35"/>
    </row>
    <row r="56" spans="1:13" ht="44.1" customHeight="1" x14ac:dyDescent="0.25">
      <c r="A56" s="15"/>
      <c r="B56" s="33" t="s">
        <v>445</v>
      </c>
      <c r="C56" s="31"/>
      <c r="D56" s="31"/>
      <c r="E56" s="31"/>
      <c r="F56" s="31"/>
      <c r="G56" s="31"/>
      <c r="H56" s="31"/>
      <c r="I56" s="31"/>
      <c r="J56" s="31"/>
      <c r="K56" s="31"/>
      <c r="L56" s="34">
        <f>SUM(L55)</f>
        <v>2230000</v>
      </c>
      <c r="M56" s="1"/>
    </row>
    <row r="57" spans="1:13" ht="44.1" customHeight="1" x14ac:dyDescent="0.25">
      <c r="A57" s="1">
        <v>2411213</v>
      </c>
      <c r="B57" s="1" t="s">
        <v>71</v>
      </c>
      <c r="C57" s="1" t="s">
        <v>65</v>
      </c>
      <c r="D57" s="1" t="s">
        <v>72</v>
      </c>
      <c r="E57" s="1" t="s">
        <v>325</v>
      </c>
      <c r="F57" s="4">
        <v>20.547000000000001</v>
      </c>
      <c r="G57" s="9">
        <v>17.399999999999999</v>
      </c>
      <c r="H57" s="8">
        <v>1122000</v>
      </c>
      <c r="I57" s="8">
        <v>18435458.782303985</v>
      </c>
      <c r="J57" s="7">
        <v>5327190</v>
      </c>
      <c r="K57" s="8">
        <v>4977573.871222076</v>
      </c>
      <c r="L57" s="6">
        <v>4773000</v>
      </c>
      <c r="M57" s="1"/>
    </row>
    <row r="58" spans="1:13" ht="44.1" customHeight="1" x14ac:dyDescent="0.25">
      <c r="A58" s="1">
        <v>1818707</v>
      </c>
      <c r="B58" s="1" t="s">
        <v>71</v>
      </c>
      <c r="C58" s="1" t="s">
        <v>6</v>
      </c>
      <c r="D58" s="1" t="s">
        <v>336</v>
      </c>
      <c r="E58" s="1" t="s">
        <v>325</v>
      </c>
      <c r="F58" s="4">
        <v>7.9500000000000011</v>
      </c>
      <c r="G58" s="9">
        <v>5</v>
      </c>
      <c r="H58" s="8">
        <v>935000</v>
      </c>
      <c r="I58" s="8">
        <v>4675000</v>
      </c>
      <c r="J58" s="7">
        <v>1402500</v>
      </c>
      <c r="K58" s="8">
        <v>1402500</v>
      </c>
      <c r="L58" s="6">
        <v>1344000</v>
      </c>
      <c r="M58" s="1"/>
    </row>
    <row r="59" spans="1:13" ht="44.1" customHeight="1" x14ac:dyDescent="0.25">
      <c r="A59" s="15"/>
      <c r="B59" s="33" t="s">
        <v>444</v>
      </c>
      <c r="C59" s="31"/>
      <c r="D59" s="31"/>
      <c r="E59" s="31"/>
      <c r="F59" s="31"/>
      <c r="G59" s="31"/>
      <c r="H59" s="31"/>
      <c r="I59" s="31"/>
      <c r="J59" s="31"/>
      <c r="K59" s="31"/>
      <c r="L59" s="34">
        <f>SUM(L57:L58)</f>
        <v>6117000</v>
      </c>
      <c r="M59" s="1"/>
    </row>
    <row r="60" spans="1:13" ht="44.1" customHeight="1" x14ac:dyDescent="0.25">
      <c r="A60" s="1">
        <v>7784697</v>
      </c>
      <c r="B60" s="1" t="s">
        <v>74</v>
      </c>
      <c r="C60" s="1" t="s">
        <v>65</v>
      </c>
      <c r="D60" s="1" t="s">
        <v>75</v>
      </c>
      <c r="E60" s="1" t="s">
        <v>325</v>
      </c>
      <c r="F60" s="4">
        <v>5.4119999999999999</v>
      </c>
      <c r="G60" s="9">
        <v>5.4</v>
      </c>
      <c r="H60" s="8">
        <v>935000</v>
      </c>
      <c r="I60" s="8">
        <v>4450330.3769401331</v>
      </c>
      <c r="J60" s="7">
        <v>1125000</v>
      </c>
      <c r="K60" s="8">
        <v>1125000</v>
      </c>
      <c r="L60" s="6">
        <v>1078000</v>
      </c>
      <c r="M60" s="1"/>
    </row>
    <row r="61" spans="1:13" ht="44.1" customHeight="1" x14ac:dyDescent="0.25">
      <c r="A61" s="1">
        <v>8292810</v>
      </c>
      <c r="B61" s="1" t="s">
        <v>74</v>
      </c>
      <c r="C61" s="1" t="s">
        <v>6</v>
      </c>
      <c r="D61" s="1" t="s">
        <v>76</v>
      </c>
      <c r="E61" s="1" t="s">
        <v>325</v>
      </c>
      <c r="F61" s="4">
        <v>2.4550000000000001</v>
      </c>
      <c r="G61" s="9">
        <v>2.4</v>
      </c>
      <c r="H61" s="8">
        <v>935000</v>
      </c>
      <c r="I61" s="8">
        <v>2244000</v>
      </c>
      <c r="J61" s="7">
        <v>658000</v>
      </c>
      <c r="K61" s="8">
        <v>658000</v>
      </c>
      <c r="L61" s="6">
        <v>630000</v>
      </c>
      <c r="M61" s="1"/>
    </row>
    <row r="62" spans="1:13" ht="44.1" customHeight="1" x14ac:dyDescent="0.25">
      <c r="A62" s="15"/>
      <c r="B62" s="33" t="s">
        <v>443</v>
      </c>
      <c r="C62" s="31"/>
      <c r="D62" s="31"/>
      <c r="E62" s="31"/>
      <c r="F62" s="31"/>
      <c r="G62" s="31"/>
      <c r="H62" s="31"/>
      <c r="I62" s="31"/>
      <c r="J62" s="31"/>
      <c r="K62" s="31"/>
      <c r="L62" s="34">
        <f>SUM(L60:L61)</f>
        <v>1708000</v>
      </c>
      <c r="M62" s="1"/>
    </row>
    <row r="63" spans="1:13" ht="44.1" customHeight="1" x14ac:dyDescent="0.25">
      <c r="A63" s="1">
        <v>4992062</v>
      </c>
      <c r="B63" s="1" t="s">
        <v>326</v>
      </c>
      <c r="C63" s="1" t="s">
        <v>8</v>
      </c>
      <c r="D63" s="1" t="s">
        <v>337</v>
      </c>
      <c r="E63" s="1" t="s">
        <v>324</v>
      </c>
      <c r="F63" s="1">
        <v>15</v>
      </c>
      <c r="G63" s="10">
        <v>15</v>
      </c>
      <c r="H63" s="8">
        <v>240000</v>
      </c>
      <c r="I63" s="8">
        <v>3600000</v>
      </c>
      <c r="J63" s="7">
        <v>900000</v>
      </c>
      <c r="K63" s="8">
        <v>900000</v>
      </c>
      <c r="L63" s="6">
        <v>863000</v>
      </c>
      <c r="M63" s="1"/>
    </row>
    <row r="64" spans="1:13" ht="44.1" customHeight="1" x14ac:dyDescent="0.25">
      <c r="A64" s="1">
        <v>6638795</v>
      </c>
      <c r="B64" s="1" t="s">
        <v>326</v>
      </c>
      <c r="C64" s="1" t="s">
        <v>6</v>
      </c>
      <c r="D64" s="1" t="s">
        <v>338</v>
      </c>
      <c r="E64" s="1" t="s">
        <v>325</v>
      </c>
      <c r="F64" s="4">
        <v>0.64</v>
      </c>
      <c r="G64" s="9">
        <v>0.35</v>
      </c>
      <c r="H64" s="8">
        <v>935000</v>
      </c>
      <c r="I64" s="8">
        <v>327250</v>
      </c>
      <c r="J64" s="7">
        <v>98175</v>
      </c>
      <c r="K64" s="8">
        <v>98175</v>
      </c>
      <c r="L64" s="6">
        <v>94000</v>
      </c>
      <c r="M64" s="1"/>
    </row>
    <row r="65" spans="1:13" ht="44.1" customHeight="1" x14ac:dyDescent="0.25">
      <c r="A65" s="1">
        <v>6412784</v>
      </c>
      <c r="B65" s="1" t="s">
        <v>326</v>
      </c>
      <c r="C65" s="1" t="s">
        <v>17</v>
      </c>
      <c r="D65" s="1" t="s">
        <v>339</v>
      </c>
      <c r="E65" s="1" t="s">
        <v>325</v>
      </c>
      <c r="F65" s="4">
        <v>1.1000000000000001</v>
      </c>
      <c r="G65" s="9">
        <v>0.85</v>
      </c>
      <c r="H65" s="8">
        <v>935000</v>
      </c>
      <c r="I65" s="8">
        <v>794750</v>
      </c>
      <c r="J65" s="7">
        <v>238425</v>
      </c>
      <c r="K65" s="8">
        <v>238425</v>
      </c>
      <c r="L65" s="6">
        <v>228000</v>
      </c>
      <c r="M65" s="1"/>
    </row>
    <row r="66" spans="1:13" ht="44.1" customHeight="1" x14ac:dyDescent="0.25">
      <c r="A66" s="15"/>
      <c r="B66" s="33" t="s">
        <v>442</v>
      </c>
      <c r="C66" s="31"/>
      <c r="D66" s="31"/>
      <c r="E66" s="31"/>
      <c r="F66" s="31"/>
      <c r="G66" s="31"/>
      <c r="H66" s="31"/>
      <c r="I66" s="31"/>
      <c r="J66" s="31"/>
      <c r="K66" s="31"/>
      <c r="L66" s="34">
        <f>SUM(L63:L65)</f>
        <v>1185000</v>
      </c>
      <c r="M66" s="1"/>
    </row>
    <row r="67" spans="1:13" ht="44.1" customHeight="1" x14ac:dyDescent="0.25">
      <c r="A67" s="1">
        <v>3378458</v>
      </c>
      <c r="B67" s="1" t="s">
        <v>77</v>
      </c>
      <c r="C67" s="1" t="s">
        <v>67</v>
      </c>
      <c r="D67" s="1" t="s">
        <v>78</v>
      </c>
      <c r="E67" s="1" t="s">
        <v>325</v>
      </c>
      <c r="F67" s="4">
        <v>3</v>
      </c>
      <c r="G67" s="9">
        <v>3</v>
      </c>
      <c r="H67" s="8">
        <v>935000</v>
      </c>
      <c r="I67" s="8">
        <v>2805000</v>
      </c>
      <c r="J67" s="7">
        <v>838700</v>
      </c>
      <c r="K67" s="8">
        <v>838700</v>
      </c>
      <c r="L67" s="6">
        <v>804000</v>
      </c>
      <c r="M67" s="1"/>
    </row>
    <row r="68" spans="1:13" ht="44.1" customHeight="1" x14ac:dyDescent="0.25">
      <c r="A68" s="1">
        <v>3959444</v>
      </c>
      <c r="B68" s="1" t="s">
        <v>77</v>
      </c>
      <c r="C68" s="1" t="s">
        <v>6</v>
      </c>
      <c r="D68" s="1" t="s">
        <v>79</v>
      </c>
      <c r="E68" s="1" t="s">
        <v>325</v>
      </c>
      <c r="F68" s="4">
        <v>12</v>
      </c>
      <c r="G68" s="9">
        <v>12</v>
      </c>
      <c r="H68" s="8">
        <v>935000</v>
      </c>
      <c r="I68" s="8">
        <v>11220000</v>
      </c>
      <c r="J68" s="7">
        <v>3047460</v>
      </c>
      <c r="K68" s="8">
        <v>3047460</v>
      </c>
      <c r="L68" s="6">
        <v>2922000</v>
      </c>
      <c r="M68" s="1"/>
    </row>
    <row r="69" spans="1:13" ht="44.1" customHeight="1" x14ac:dyDescent="0.25">
      <c r="A69" s="1">
        <v>6168559</v>
      </c>
      <c r="B69" s="1" t="s">
        <v>77</v>
      </c>
      <c r="C69" s="1" t="s">
        <v>73</v>
      </c>
      <c r="D69" s="1" t="s">
        <v>80</v>
      </c>
      <c r="E69" s="1" t="s">
        <v>325</v>
      </c>
      <c r="F69" s="4">
        <v>2</v>
      </c>
      <c r="G69" s="9">
        <v>1</v>
      </c>
      <c r="H69" s="8">
        <v>935000</v>
      </c>
      <c r="I69" s="8">
        <v>935000</v>
      </c>
      <c r="J69" s="7">
        <v>275280</v>
      </c>
      <c r="K69" s="8">
        <v>275280</v>
      </c>
      <c r="L69" s="6">
        <v>263000</v>
      </c>
      <c r="M69" s="1"/>
    </row>
    <row r="70" spans="1:13" ht="44.1" customHeight="1" x14ac:dyDescent="0.25">
      <c r="A70" s="1">
        <v>7856529</v>
      </c>
      <c r="B70" s="1" t="s">
        <v>77</v>
      </c>
      <c r="C70" s="1" t="s">
        <v>24</v>
      </c>
      <c r="D70" s="1" t="s">
        <v>81</v>
      </c>
      <c r="E70" s="1" t="s">
        <v>325</v>
      </c>
      <c r="F70" s="4">
        <v>9.5</v>
      </c>
      <c r="G70" s="9">
        <v>5</v>
      </c>
      <c r="H70" s="8">
        <v>935000</v>
      </c>
      <c r="I70" s="8">
        <v>4675000</v>
      </c>
      <c r="J70" s="7">
        <v>1234950</v>
      </c>
      <c r="K70" s="8">
        <v>1234950</v>
      </c>
      <c r="L70" s="6">
        <v>1184000</v>
      </c>
      <c r="M70" s="1"/>
    </row>
    <row r="71" spans="1:13" ht="44.1" customHeight="1" x14ac:dyDescent="0.25">
      <c r="A71" s="15"/>
      <c r="B71" s="33" t="s">
        <v>441</v>
      </c>
      <c r="C71" s="31"/>
      <c r="D71" s="31"/>
      <c r="E71" s="31"/>
      <c r="F71" s="31"/>
      <c r="G71" s="31"/>
      <c r="H71" s="31"/>
      <c r="I71" s="31"/>
      <c r="J71" s="31"/>
      <c r="K71" s="31"/>
      <c r="L71" s="34">
        <f>SUM(L67:L70)</f>
        <v>5173000</v>
      </c>
      <c r="M71" s="1"/>
    </row>
    <row r="72" spans="1:13" ht="44.1" customHeight="1" x14ac:dyDescent="0.25">
      <c r="A72" s="1">
        <v>2532222</v>
      </c>
      <c r="B72" s="1" t="s">
        <v>82</v>
      </c>
      <c r="C72" s="1" t="s">
        <v>22</v>
      </c>
      <c r="D72" s="1" t="s">
        <v>83</v>
      </c>
      <c r="E72" s="1" t="s">
        <v>324</v>
      </c>
      <c r="F72" s="1">
        <v>71</v>
      </c>
      <c r="G72" s="10">
        <v>24</v>
      </c>
      <c r="H72" s="8">
        <v>984400</v>
      </c>
      <c r="I72" s="8">
        <v>14445600</v>
      </c>
      <c r="J72" s="7">
        <v>1500000</v>
      </c>
      <c r="K72" s="8">
        <v>1500000</v>
      </c>
      <c r="L72" s="6">
        <v>1438000</v>
      </c>
      <c r="M72" s="1"/>
    </row>
    <row r="73" spans="1:13" ht="44.1" customHeight="1" x14ac:dyDescent="0.25">
      <c r="A73" s="15"/>
      <c r="B73" s="33" t="s">
        <v>440</v>
      </c>
      <c r="C73" s="31"/>
      <c r="D73" s="31"/>
      <c r="E73" s="31"/>
      <c r="F73" s="31"/>
      <c r="G73" s="31"/>
      <c r="H73" s="31"/>
      <c r="I73" s="31"/>
      <c r="J73" s="31"/>
      <c r="K73" s="31"/>
      <c r="L73" s="34">
        <f>SUM(L72)</f>
        <v>1438000</v>
      </c>
      <c r="M73" s="1"/>
    </row>
    <row r="74" spans="1:13" ht="44.1" customHeight="1" x14ac:dyDescent="0.25">
      <c r="A74" s="1">
        <v>4854009</v>
      </c>
      <c r="B74" s="1" t="s">
        <v>327</v>
      </c>
      <c r="C74" s="1" t="s">
        <v>4</v>
      </c>
      <c r="D74" s="1" t="s">
        <v>84</v>
      </c>
      <c r="E74" s="1" t="s">
        <v>325</v>
      </c>
      <c r="F74" s="4">
        <v>11.333</v>
      </c>
      <c r="G74" s="9">
        <v>11.25</v>
      </c>
      <c r="H74" s="8">
        <v>1122000</v>
      </c>
      <c r="I74" s="8">
        <v>12622500</v>
      </c>
      <c r="J74" s="7">
        <v>3150000</v>
      </c>
      <c r="K74" s="8">
        <v>3150000</v>
      </c>
      <c r="L74" s="6">
        <v>3020000</v>
      </c>
      <c r="M74" s="1"/>
    </row>
    <row r="75" spans="1:13" ht="44.1" customHeight="1" x14ac:dyDescent="0.25">
      <c r="A75" s="1">
        <v>5003673</v>
      </c>
      <c r="B75" s="1" t="s">
        <v>327</v>
      </c>
      <c r="C75" s="1" t="s">
        <v>73</v>
      </c>
      <c r="D75" s="1" t="s">
        <v>85</v>
      </c>
      <c r="E75" s="1" t="s">
        <v>325</v>
      </c>
      <c r="F75" s="9">
        <v>3.4740000000000002</v>
      </c>
      <c r="G75" s="4">
        <v>3.74</v>
      </c>
      <c r="H75" s="8">
        <v>1122000</v>
      </c>
      <c r="I75" s="8">
        <v>3897828</v>
      </c>
      <c r="J75" s="7">
        <v>1218000</v>
      </c>
      <c r="K75" s="8">
        <v>1169348.3999999999</v>
      </c>
      <c r="L75" s="6">
        <v>1121000</v>
      </c>
      <c r="M75" s="1"/>
    </row>
    <row r="76" spans="1:13" ht="44.1" customHeight="1" x14ac:dyDescent="0.25">
      <c r="A76" s="1">
        <v>4566973</v>
      </c>
      <c r="B76" s="1" t="s">
        <v>327</v>
      </c>
      <c r="C76" s="1" t="s">
        <v>69</v>
      </c>
      <c r="D76" s="1" t="s">
        <v>340</v>
      </c>
      <c r="E76" s="1" t="s">
        <v>325</v>
      </c>
      <c r="F76" s="4">
        <v>7.21</v>
      </c>
      <c r="G76" s="9">
        <v>3</v>
      </c>
      <c r="H76" s="8">
        <v>935000</v>
      </c>
      <c r="I76" s="8">
        <v>2805000</v>
      </c>
      <c r="J76" s="7">
        <v>1352000</v>
      </c>
      <c r="K76" s="8">
        <v>841500</v>
      </c>
      <c r="L76" s="6">
        <v>806000</v>
      </c>
      <c r="M76" s="1"/>
    </row>
    <row r="77" spans="1:13" ht="44.1" customHeight="1" x14ac:dyDescent="0.25">
      <c r="A77" s="15"/>
      <c r="B77" s="33" t="s">
        <v>439</v>
      </c>
      <c r="C77" s="31"/>
      <c r="D77" s="31"/>
      <c r="E77" s="31"/>
      <c r="F77" s="31"/>
      <c r="G77" s="31"/>
      <c r="H77" s="31"/>
      <c r="I77" s="31"/>
      <c r="J77" s="31"/>
      <c r="K77" s="31"/>
      <c r="L77" s="34">
        <f>SUM(L74:L76)</f>
        <v>4947000</v>
      </c>
      <c r="M77" s="1"/>
    </row>
    <row r="78" spans="1:13" ht="44.1" customHeight="1" x14ac:dyDescent="0.25">
      <c r="A78" s="1">
        <v>1203552</v>
      </c>
      <c r="B78" s="1" t="s">
        <v>86</v>
      </c>
      <c r="C78" s="1" t="s">
        <v>53</v>
      </c>
      <c r="D78" s="1" t="s">
        <v>87</v>
      </c>
      <c r="E78" s="1" t="s">
        <v>325</v>
      </c>
      <c r="F78" s="4">
        <v>3.3129999999999997</v>
      </c>
      <c r="G78" s="9">
        <v>3.17</v>
      </c>
      <c r="H78" s="8">
        <v>935000</v>
      </c>
      <c r="I78" s="8">
        <v>2895057.7573196497</v>
      </c>
      <c r="J78" s="7">
        <v>670800</v>
      </c>
      <c r="K78" s="8">
        <v>670800</v>
      </c>
      <c r="L78" s="6">
        <v>643000</v>
      </c>
      <c r="M78" s="1"/>
    </row>
    <row r="79" spans="1:13" ht="44.1" customHeight="1" x14ac:dyDescent="0.25">
      <c r="A79" s="1">
        <v>6459769</v>
      </c>
      <c r="B79" s="1" t="s">
        <v>86</v>
      </c>
      <c r="C79" s="1" t="s">
        <v>44</v>
      </c>
      <c r="D79" s="1" t="s">
        <v>88</v>
      </c>
      <c r="E79" s="1" t="s">
        <v>324</v>
      </c>
      <c r="F79" s="1">
        <v>6</v>
      </c>
      <c r="G79" s="10">
        <v>4</v>
      </c>
      <c r="H79" s="8">
        <v>851000</v>
      </c>
      <c r="I79" s="8">
        <v>3116000</v>
      </c>
      <c r="J79" s="7">
        <v>891600</v>
      </c>
      <c r="K79" s="8">
        <v>891600</v>
      </c>
      <c r="L79" s="6">
        <v>854000</v>
      </c>
      <c r="M79" s="1"/>
    </row>
    <row r="80" spans="1:13" ht="44.1" customHeight="1" x14ac:dyDescent="0.25">
      <c r="A80" s="1">
        <v>8779788</v>
      </c>
      <c r="B80" s="1" t="s">
        <v>86</v>
      </c>
      <c r="C80" s="1" t="s">
        <v>29</v>
      </c>
      <c r="D80" s="1" t="s">
        <v>89</v>
      </c>
      <c r="E80" s="1" t="s">
        <v>324</v>
      </c>
      <c r="F80" s="1">
        <v>33</v>
      </c>
      <c r="G80" s="10">
        <v>33</v>
      </c>
      <c r="H80" s="8">
        <v>984400</v>
      </c>
      <c r="I80" s="8">
        <v>22945200</v>
      </c>
      <c r="J80" s="7">
        <v>2827800</v>
      </c>
      <c r="K80" s="8">
        <v>2827800</v>
      </c>
      <c r="L80" s="6">
        <v>2711000</v>
      </c>
      <c r="M80" s="1"/>
    </row>
    <row r="81" spans="1:13" ht="44.1" customHeight="1" x14ac:dyDescent="0.25">
      <c r="A81" s="1">
        <v>9570214</v>
      </c>
      <c r="B81" s="1" t="s">
        <v>86</v>
      </c>
      <c r="C81" s="1" t="s">
        <v>44</v>
      </c>
      <c r="D81" s="1" t="s">
        <v>90</v>
      </c>
      <c r="E81" s="1" t="s">
        <v>324</v>
      </c>
      <c r="F81" s="1">
        <v>7</v>
      </c>
      <c r="G81" s="10">
        <v>6</v>
      </c>
      <c r="H81" s="8">
        <v>740000</v>
      </c>
      <c r="I81" s="8">
        <v>4008000</v>
      </c>
      <c r="J81" s="7">
        <v>998400</v>
      </c>
      <c r="K81" s="8">
        <v>998400</v>
      </c>
      <c r="L81" s="6">
        <v>957000</v>
      </c>
      <c r="M81" s="1"/>
    </row>
    <row r="82" spans="1:13" ht="44.1" customHeight="1" x14ac:dyDescent="0.25">
      <c r="A82" s="1">
        <v>9579136</v>
      </c>
      <c r="B82" s="1" t="s">
        <v>86</v>
      </c>
      <c r="C82" s="1" t="s">
        <v>1</v>
      </c>
      <c r="D82" s="1" t="s">
        <v>91</v>
      </c>
      <c r="E82" s="1" t="s">
        <v>323</v>
      </c>
      <c r="F82" s="8">
        <v>1650</v>
      </c>
      <c r="G82" s="10">
        <v>1500</v>
      </c>
      <c r="H82" s="8">
        <v>735</v>
      </c>
      <c r="I82" s="8">
        <v>915000</v>
      </c>
      <c r="J82" s="7">
        <v>264000</v>
      </c>
      <c r="K82" s="8">
        <v>264000</v>
      </c>
      <c r="L82" s="6">
        <v>253000</v>
      </c>
      <c r="M82" s="1"/>
    </row>
    <row r="83" spans="1:13" ht="44.1" customHeight="1" x14ac:dyDescent="0.25">
      <c r="A83" s="15"/>
      <c r="B83" s="33" t="s">
        <v>438</v>
      </c>
      <c r="C83" s="31"/>
      <c r="D83" s="31"/>
      <c r="E83" s="31"/>
      <c r="F83" s="31"/>
      <c r="G83" s="31"/>
      <c r="H83" s="31"/>
      <c r="I83" s="31"/>
      <c r="J83" s="31"/>
      <c r="K83" s="31"/>
      <c r="L83" s="34">
        <f>SUM(L78:L82)</f>
        <v>5418000</v>
      </c>
      <c r="M83" s="1"/>
    </row>
    <row r="84" spans="1:13" ht="44.1" customHeight="1" x14ac:dyDescent="0.25">
      <c r="A84" s="1">
        <v>9548170</v>
      </c>
      <c r="B84" s="1" t="s">
        <v>92</v>
      </c>
      <c r="C84" s="1" t="s">
        <v>93</v>
      </c>
      <c r="D84" s="1" t="s">
        <v>94</v>
      </c>
      <c r="E84" s="1" t="s">
        <v>325</v>
      </c>
      <c r="F84" s="4">
        <v>21.044</v>
      </c>
      <c r="G84" s="9">
        <v>6.81</v>
      </c>
      <c r="H84" s="8">
        <v>935000</v>
      </c>
      <c r="I84" s="8">
        <v>6367350</v>
      </c>
      <c r="J84" s="7">
        <v>2021878</v>
      </c>
      <c r="K84" s="8">
        <v>1910205</v>
      </c>
      <c r="L84" s="6">
        <v>1831000</v>
      </c>
      <c r="M84" s="1"/>
    </row>
    <row r="85" spans="1:13" ht="44.1" customHeight="1" x14ac:dyDescent="0.25">
      <c r="A85" s="15"/>
      <c r="B85" s="33" t="s">
        <v>437</v>
      </c>
      <c r="C85" s="31"/>
      <c r="D85" s="31"/>
      <c r="E85" s="31"/>
      <c r="F85" s="31"/>
      <c r="G85" s="31"/>
      <c r="H85" s="31"/>
      <c r="I85" s="31"/>
      <c r="J85" s="31"/>
      <c r="K85" s="31"/>
      <c r="L85" s="34">
        <f>SUM(L84)</f>
        <v>1831000</v>
      </c>
      <c r="M85" s="1"/>
    </row>
    <row r="86" spans="1:13" ht="44.1" customHeight="1" x14ac:dyDescent="0.25">
      <c r="A86" s="1">
        <v>4007126</v>
      </c>
      <c r="B86" s="1" t="s">
        <v>95</v>
      </c>
      <c r="C86" s="1" t="s">
        <v>15</v>
      </c>
      <c r="D86" s="1" t="s">
        <v>16</v>
      </c>
      <c r="E86" s="1" t="s">
        <v>325</v>
      </c>
      <c r="F86" s="9">
        <v>31.228999999999999</v>
      </c>
      <c r="G86" s="4">
        <v>31.49</v>
      </c>
      <c r="H86" s="8">
        <v>935000</v>
      </c>
      <c r="I86" s="8">
        <v>27849115</v>
      </c>
      <c r="J86" s="7">
        <v>8200000</v>
      </c>
      <c r="K86" s="8">
        <v>8200000</v>
      </c>
      <c r="L86" s="6">
        <v>7863000</v>
      </c>
      <c r="M86" s="1"/>
    </row>
    <row r="87" spans="1:13" ht="44.1" customHeight="1" x14ac:dyDescent="0.25">
      <c r="A87" s="1">
        <v>4818403</v>
      </c>
      <c r="B87" s="1" t="s">
        <v>95</v>
      </c>
      <c r="C87" s="1" t="s">
        <v>4</v>
      </c>
      <c r="D87" s="1" t="s">
        <v>96</v>
      </c>
      <c r="E87" s="1" t="s">
        <v>325</v>
      </c>
      <c r="F87" s="4">
        <v>13.91</v>
      </c>
      <c r="G87" s="9">
        <v>10</v>
      </c>
      <c r="H87" s="8">
        <v>935000</v>
      </c>
      <c r="I87" s="8">
        <v>9350000</v>
      </c>
      <c r="J87" s="7">
        <v>3089000</v>
      </c>
      <c r="K87" s="8">
        <v>2805000</v>
      </c>
      <c r="L87" s="6">
        <v>2689000</v>
      </c>
      <c r="M87" s="1"/>
    </row>
    <row r="88" spans="1:13" ht="44.1" customHeight="1" x14ac:dyDescent="0.25">
      <c r="A88" s="1">
        <v>4850535</v>
      </c>
      <c r="B88" s="1" t="s">
        <v>95</v>
      </c>
      <c r="C88" s="1" t="s">
        <v>52</v>
      </c>
      <c r="D88" s="1" t="s">
        <v>97</v>
      </c>
      <c r="E88" s="1" t="s">
        <v>325</v>
      </c>
      <c r="F88" s="4">
        <v>3.4010000000000002</v>
      </c>
      <c r="G88" s="9">
        <v>3.3</v>
      </c>
      <c r="H88" s="8">
        <v>935000</v>
      </c>
      <c r="I88" s="8">
        <v>3085500</v>
      </c>
      <c r="J88" s="7">
        <v>1058000</v>
      </c>
      <c r="K88" s="8">
        <v>925650</v>
      </c>
      <c r="L88" s="6">
        <v>887000</v>
      </c>
      <c r="M88" s="1"/>
    </row>
    <row r="89" spans="1:13" ht="44.1" customHeight="1" x14ac:dyDescent="0.25">
      <c r="A89" s="1">
        <v>5054035</v>
      </c>
      <c r="B89" s="1" t="s">
        <v>95</v>
      </c>
      <c r="C89" s="1" t="s">
        <v>53</v>
      </c>
      <c r="D89" s="1" t="s">
        <v>98</v>
      </c>
      <c r="E89" s="1" t="s">
        <v>325</v>
      </c>
      <c r="F89" s="4">
        <v>4.9350000000000005</v>
      </c>
      <c r="G89" s="9">
        <v>4.8</v>
      </c>
      <c r="H89" s="8">
        <v>935000</v>
      </c>
      <c r="I89" s="8">
        <v>3932425.5319148935</v>
      </c>
      <c r="J89" s="7">
        <v>1300000</v>
      </c>
      <c r="K89" s="8">
        <v>1179727.6595744679</v>
      </c>
      <c r="L89" s="6">
        <v>1131000</v>
      </c>
      <c r="M89" s="1"/>
    </row>
    <row r="90" spans="1:13" ht="44.1" customHeight="1" x14ac:dyDescent="0.25">
      <c r="A90" s="1">
        <v>5401664</v>
      </c>
      <c r="B90" s="1" t="s">
        <v>95</v>
      </c>
      <c r="C90" s="1" t="s">
        <v>22</v>
      </c>
      <c r="D90" s="1" t="s">
        <v>99</v>
      </c>
      <c r="E90" s="1" t="s">
        <v>324</v>
      </c>
      <c r="F90" s="1">
        <v>9</v>
      </c>
      <c r="G90" s="10">
        <v>9</v>
      </c>
      <c r="H90" s="8">
        <v>3279800</v>
      </c>
      <c r="I90" s="8">
        <v>27358200</v>
      </c>
      <c r="J90" s="7">
        <v>7018000</v>
      </c>
      <c r="K90" s="8">
        <v>7018000</v>
      </c>
      <c r="L90" s="6">
        <v>6729000</v>
      </c>
      <c r="M90" s="1"/>
    </row>
    <row r="91" spans="1:13" ht="44.1" customHeight="1" x14ac:dyDescent="0.25">
      <c r="A91" s="1">
        <v>6734853</v>
      </c>
      <c r="B91" s="1" t="s">
        <v>95</v>
      </c>
      <c r="C91" s="1" t="s">
        <v>65</v>
      </c>
      <c r="D91" s="1" t="s">
        <v>100</v>
      </c>
      <c r="E91" s="1" t="s">
        <v>324</v>
      </c>
      <c r="F91" s="1">
        <v>4</v>
      </c>
      <c r="G91" s="10">
        <v>4</v>
      </c>
      <c r="H91" s="8">
        <v>1070000</v>
      </c>
      <c r="I91" s="8">
        <v>3560000</v>
      </c>
      <c r="J91" s="7">
        <v>1278000</v>
      </c>
      <c r="K91" s="8">
        <v>1068000</v>
      </c>
      <c r="L91" s="6">
        <v>1024000</v>
      </c>
      <c r="M91" s="1"/>
    </row>
    <row r="92" spans="1:13" ht="44.1" customHeight="1" x14ac:dyDescent="0.25">
      <c r="A92" s="1">
        <v>7218271</v>
      </c>
      <c r="B92" s="1" t="s">
        <v>95</v>
      </c>
      <c r="C92" s="1" t="s">
        <v>10</v>
      </c>
      <c r="D92" s="1" t="s">
        <v>70</v>
      </c>
      <c r="E92" s="1" t="s">
        <v>325</v>
      </c>
      <c r="F92" s="4">
        <v>5.01</v>
      </c>
      <c r="G92" s="9">
        <v>5</v>
      </c>
      <c r="H92" s="8">
        <v>1168750</v>
      </c>
      <c r="I92" s="8">
        <v>5268899.7005988024</v>
      </c>
      <c r="J92" s="7">
        <v>1400000</v>
      </c>
      <c r="K92" s="8">
        <v>1400000</v>
      </c>
      <c r="L92" s="6">
        <v>1342000</v>
      </c>
      <c r="M92" s="1"/>
    </row>
    <row r="93" spans="1:13" ht="44.1" customHeight="1" x14ac:dyDescent="0.25">
      <c r="A93" s="1">
        <v>7735888</v>
      </c>
      <c r="B93" s="1" t="s">
        <v>95</v>
      </c>
      <c r="C93" s="1" t="s">
        <v>31</v>
      </c>
      <c r="D93" s="1" t="s">
        <v>101</v>
      </c>
      <c r="E93" s="1" t="s">
        <v>324</v>
      </c>
      <c r="F93" s="1">
        <v>32</v>
      </c>
      <c r="G93" s="10">
        <v>32</v>
      </c>
      <c r="H93" s="8">
        <v>941600</v>
      </c>
      <c r="I93" s="8">
        <v>21191200</v>
      </c>
      <c r="J93" s="7">
        <v>6718000</v>
      </c>
      <c r="K93" s="8">
        <v>6357360</v>
      </c>
      <c r="L93" s="6">
        <v>6096000</v>
      </c>
      <c r="M93" s="1"/>
    </row>
    <row r="94" spans="1:13" ht="44.1" customHeight="1" x14ac:dyDescent="0.25">
      <c r="A94" s="1">
        <v>8192448</v>
      </c>
      <c r="B94" s="1" t="s">
        <v>95</v>
      </c>
      <c r="C94" s="1" t="s">
        <v>73</v>
      </c>
      <c r="D94" s="1" t="s">
        <v>102</v>
      </c>
      <c r="E94" s="1" t="s">
        <v>325</v>
      </c>
      <c r="F94" s="9">
        <v>2.95</v>
      </c>
      <c r="G94" s="4">
        <v>3.3</v>
      </c>
      <c r="H94" s="8">
        <v>935000</v>
      </c>
      <c r="I94" s="8">
        <v>2758250</v>
      </c>
      <c r="J94" s="7">
        <v>973000</v>
      </c>
      <c r="K94" s="8">
        <v>827475</v>
      </c>
      <c r="L94" s="6">
        <v>793000</v>
      </c>
      <c r="M94" s="1"/>
    </row>
    <row r="95" spans="1:13" ht="44.1" customHeight="1" x14ac:dyDescent="0.25">
      <c r="A95" s="1">
        <v>8205465</v>
      </c>
      <c r="B95" s="1" t="s">
        <v>95</v>
      </c>
      <c r="C95" s="1" t="s">
        <v>56</v>
      </c>
      <c r="D95" s="1" t="s">
        <v>103</v>
      </c>
      <c r="E95" s="1" t="s">
        <v>325</v>
      </c>
      <c r="F95" s="9">
        <v>3.6900000000000004</v>
      </c>
      <c r="G95" s="4">
        <v>3.8</v>
      </c>
      <c r="H95" s="8">
        <v>935000</v>
      </c>
      <c r="I95" s="8">
        <v>3450150.0000000005</v>
      </c>
      <c r="J95" s="7">
        <v>1131000</v>
      </c>
      <c r="K95" s="8">
        <v>1035045.0000000001</v>
      </c>
      <c r="L95" s="6">
        <v>992000</v>
      </c>
      <c r="M95" s="1"/>
    </row>
    <row r="96" spans="1:13" ht="44.1" customHeight="1" x14ac:dyDescent="0.25">
      <c r="A96" s="1">
        <v>8614823</v>
      </c>
      <c r="B96" s="1" t="s">
        <v>95</v>
      </c>
      <c r="C96" s="1" t="s">
        <v>104</v>
      </c>
      <c r="D96" s="1" t="s">
        <v>105</v>
      </c>
      <c r="E96" s="1" t="s">
        <v>324</v>
      </c>
      <c r="F96" s="1">
        <v>10</v>
      </c>
      <c r="G96" s="10">
        <v>10</v>
      </c>
      <c r="H96" s="8">
        <v>851000</v>
      </c>
      <c r="I96" s="8">
        <v>7070000</v>
      </c>
      <c r="J96" s="7">
        <v>2575000</v>
      </c>
      <c r="K96" s="8">
        <v>2121000</v>
      </c>
      <c r="L96" s="6">
        <v>2033000</v>
      </c>
      <c r="M96" s="1"/>
    </row>
    <row r="97" spans="1:13" ht="44.1" customHeight="1" x14ac:dyDescent="0.25">
      <c r="A97" s="1">
        <v>8936839</v>
      </c>
      <c r="B97" s="1" t="s">
        <v>95</v>
      </c>
      <c r="C97" s="1" t="s">
        <v>10</v>
      </c>
      <c r="D97" s="1" t="s">
        <v>106</v>
      </c>
      <c r="E97" s="1" t="s">
        <v>325</v>
      </c>
      <c r="F97" s="9">
        <v>9.2949999999999999</v>
      </c>
      <c r="G97" s="4">
        <v>9.35</v>
      </c>
      <c r="H97" s="8">
        <v>1262250</v>
      </c>
      <c r="I97" s="8">
        <v>11260613.75</v>
      </c>
      <c r="J97" s="7">
        <v>2800000</v>
      </c>
      <c r="K97" s="8">
        <v>2800000</v>
      </c>
      <c r="L97" s="6">
        <v>2685000</v>
      </c>
      <c r="M97" s="1"/>
    </row>
    <row r="98" spans="1:13" ht="44.1" customHeight="1" x14ac:dyDescent="0.25">
      <c r="A98" s="1">
        <v>9664087</v>
      </c>
      <c r="B98" s="1" t="s">
        <v>95</v>
      </c>
      <c r="C98" s="1" t="s">
        <v>44</v>
      </c>
      <c r="D98" s="1" t="s">
        <v>107</v>
      </c>
      <c r="E98" s="1" t="s">
        <v>324</v>
      </c>
      <c r="F98" s="1">
        <v>18</v>
      </c>
      <c r="G98" s="10">
        <v>16</v>
      </c>
      <c r="H98" s="8">
        <v>740000</v>
      </c>
      <c r="I98" s="8">
        <v>10688000</v>
      </c>
      <c r="J98" s="7">
        <v>3000000</v>
      </c>
      <c r="K98" s="8">
        <v>3000000</v>
      </c>
      <c r="L98" s="6">
        <v>2876000</v>
      </c>
      <c r="M98" s="1"/>
    </row>
    <row r="99" spans="1:13" ht="44.1" customHeight="1" x14ac:dyDescent="0.25">
      <c r="A99" s="15"/>
      <c r="B99" s="33" t="s">
        <v>436</v>
      </c>
      <c r="C99" s="31"/>
      <c r="D99" s="31"/>
      <c r="E99" s="31"/>
      <c r="F99" s="31"/>
      <c r="G99" s="31"/>
      <c r="H99" s="31"/>
      <c r="I99" s="31"/>
      <c r="J99" s="31"/>
      <c r="K99" s="31"/>
      <c r="L99" s="34">
        <f>SUM(L86:L98)</f>
        <v>37140000</v>
      </c>
      <c r="M99" s="1"/>
    </row>
    <row r="100" spans="1:13" ht="44.1" customHeight="1" x14ac:dyDescent="0.25">
      <c r="A100" s="1">
        <v>7997622</v>
      </c>
      <c r="B100" s="1" t="s">
        <v>108</v>
      </c>
      <c r="C100" s="1" t="s">
        <v>56</v>
      </c>
      <c r="D100" s="1" t="s">
        <v>108</v>
      </c>
      <c r="E100" s="1" t="s">
        <v>325</v>
      </c>
      <c r="F100" s="4">
        <v>5.65</v>
      </c>
      <c r="G100" s="9">
        <v>5.65</v>
      </c>
      <c r="H100" s="8">
        <v>935000</v>
      </c>
      <c r="I100" s="8">
        <v>5282750</v>
      </c>
      <c r="J100" s="7">
        <v>1512000</v>
      </c>
      <c r="K100" s="8">
        <v>1512000</v>
      </c>
      <c r="L100" s="6">
        <v>1449000</v>
      </c>
      <c r="M100" s="1"/>
    </row>
    <row r="101" spans="1:13" ht="44.1" customHeight="1" x14ac:dyDescent="0.25">
      <c r="A101" s="15"/>
      <c r="B101" s="33" t="s">
        <v>435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4">
        <f>SUM(L100)</f>
        <v>1449000</v>
      </c>
      <c r="M101" s="1"/>
    </row>
    <row r="102" spans="1:13" ht="44.1" customHeight="1" x14ac:dyDescent="0.25">
      <c r="A102" s="1">
        <v>6816677</v>
      </c>
      <c r="B102" s="1" t="s">
        <v>109</v>
      </c>
      <c r="C102" s="1" t="s">
        <v>44</v>
      </c>
      <c r="D102" s="1" t="s">
        <v>110</v>
      </c>
      <c r="E102" s="1" t="s">
        <v>324</v>
      </c>
      <c r="F102" s="1">
        <v>14</v>
      </c>
      <c r="G102" s="10">
        <v>14</v>
      </c>
      <c r="H102" s="8">
        <v>814000</v>
      </c>
      <c r="I102" s="8">
        <v>10388000</v>
      </c>
      <c r="J102" s="7">
        <v>801809</v>
      </c>
      <c r="K102" s="8">
        <v>801809</v>
      </c>
      <c r="L102" s="6">
        <v>768000</v>
      </c>
      <c r="M102" s="1"/>
    </row>
    <row r="103" spans="1:13" ht="44.1" customHeight="1" x14ac:dyDescent="0.25">
      <c r="A103" s="1">
        <v>6856235</v>
      </c>
      <c r="B103" s="1" t="s">
        <v>109</v>
      </c>
      <c r="C103" s="1" t="s">
        <v>10</v>
      </c>
      <c r="D103" s="1" t="s">
        <v>111</v>
      </c>
      <c r="E103" s="1" t="s">
        <v>325</v>
      </c>
      <c r="F103" s="9">
        <v>6.7959999999999994</v>
      </c>
      <c r="G103" s="4">
        <v>6.8</v>
      </c>
      <c r="H103" s="8">
        <v>1028500</v>
      </c>
      <c r="I103" s="8">
        <v>6356485.9999999991</v>
      </c>
      <c r="J103" s="7">
        <v>927000</v>
      </c>
      <c r="K103" s="8">
        <v>927000</v>
      </c>
      <c r="L103" s="6">
        <v>888000</v>
      </c>
      <c r="M103" s="1"/>
    </row>
    <row r="104" spans="1:13" ht="44.1" customHeight="1" x14ac:dyDescent="0.25">
      <c r="A104" s="15"/>
      <c r="B104" s="33" t="s">
        <v>434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4">
        <f>SUM(L102:L103)</f>
        <v>1656000</v>
      </c>
      <c r="M104" s="1"/>
    </row>
    <row r="105" spans="1:13" ht="44.1" customHeight="1" x14ac:dyDescent="0.25">
      <c r="A105" s="1">
        <v>1405648</v>
      </c>
      <c r="B105" s="1" t="s">
        <v>112</v>
      </c>
      <c r="C105" s="1" t="s">
        <v>29</v>
      </c>
      <c r="D105" s="1" t="s">
        <v>113</v>
      </c>
      <c r="E105" s="1" t="s">
        <v>324</v>
      </c>
      <c r="F105" s="1">
        <v>52</v>
      </c>
      <c r="G105" s="10">
        <v>52</v>
      </c>
      <c r="H105" s="8">
        <v>941600</v>
      </c>
      <c r="I105" s="8">
        <v>34143200</v>
      </c>
      <c r="J105" s="7">
        <v>13427000</v>
      </c>
      <c r="K105" s="8">
        <v>10242960</v>
      </c>
      <c r="L105" s="6">
        <v>9822000</v>
      </c>
      <c r="M105" s="1"/>
    </row>
    <row r="106" spans="1:13" ht="44.1" customHeight="1" x14ac:dyDescent="0.25">
      <c r="A106" s="1">
        <v>5649583</v>
      </c>
      <c r="B106" s="1" t="s">
        <v>112</v>
      </c>
      <c r="C106" s="1" t="s">
        <v>1</v>
      </c>
      <c r="D106" s="1" t="s">
        <v>1</v>
      </c>
      <c r="E106" s="1" t="s">
        <v>323</v>
      </c>
      <c r="F106" s="8">
        <v>23060</v>
      </c>
      <c r="G106" s="10">
        <v>23060</v>
      </c>
      <c r="H106" s="8">
        <v>735</v>
      </c>
      <c r="I106" s="8">
        <v>14066600</v>
      </c>
      <c r="J106" s="7">
        <v>5162000</v>
      </c>
      <c r="K106" s="8">
        <v>4219980</v>
      </c>
      <c r="L106" s="6">
        <v>4046000</v>
      </c>
      <c r="M106" s="1"/>
    </row>
    <row r="107" spans="1:13" ht="44.1" customHeight="1" x14ac:dyDescent="0.25">
      <c r="A107" s="15"/>
      <c r="B107" s="33" t="s">
        <v>433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4">
        <f>SUM(L105:L106)</f>
        <v>13868000</v>
      </c>
      <c r="M107" s="1"/>
    </row>
    <row r="108" spans="1:13" ht="44.1" customHeight="1" x14ac:dyDescent="0.25">
      <c r="A108" s="1">
        <v>3677490</v>
      </c>
      <c r="B108" s="1" t="s">
        <v>114</v>
      </c>
      <c r="C108" s="1" t="s">
        <v>65</v>
      </c>
      <c r="D108" s="1" t="s">
        <v>115</v>
      </c>
      <c r="E108" s="1" t="s">
        <v>324</v>
      </c>
      <c r="F108" s="1">
        <v>13</v>
      </c>
      <c r="G108" s="10">
        <v>13</v>
      </c>
      <c r="H108" s="8">
        <v>856000</v>
      </c>
      <c r="I108" s="8">
        <v>9100000</v>
      </c>
      <c r="J108" s="7">
        <v>2600000</v>
      </c>
      <c r="K108" s="8">
        <v>2600000</v>
      </c>
      <c r="L108" s="6">
        <v>2493000</v>
      </c>
      <c r="M108" s="1"/>
    </row>
    <row r="109" spans="1:13" ht="44.1" customHeight="1" x14ac:dyDescent="0.25">
      <c r="A109" s="1">
        <v>7336957</v>
      </c>
      <c r="B109" s="1" t="s">
        <v>114</v>
      </c>
      <c r="C109" s="1" t="s">
        <v>10</v>
      </c>
      <c r="D109" s="1" t="s">
        <v>116</v>
      </c>
      <c r="E109" s="1" t="s">
        <v>325</v>
      </c>
      <c r="F109" s="9">
        <v>6.55</v>
      </c>
      <c r="G109" s="4">
        <v>7.1</v>
      </c>
      <c r="H109" s="8">
        <v>935000</v>
      </c>
      <c r="I109" s="8">
        <v>5522650</v>
      </c>
      <c r="J109" s="7">
        <v>1100000</v>
      </c>
      <c r="K109" s="8">
        <v>1100000</v>
      </c>
      <c r="L109" s="6">
        <v>1054000</v>
      </c>
      <c r="M109" s="1"/>
    </row>
    <row r="110" spans="1:13" ht="44.1" customHeight="1" x14ac:dyDescent="0.25">
      <c r="A110" s="15"/>
      <c r="B110" s="33" t="s">
        <v>432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4">
        <f>SUM(L108:L109)</f>
        <v>3547000</v>
      </c>
      <c r="M110" s="1"/>
    </row>
    <row r="111" spans="1:13" ht="44.1" customHeight="1" x14ac:dyDescent="0.25">
      <c r="A111" s="1">
        <v>7877605</v>
      </c>
      <c r="B111" s="1" t="s">
        <v>118</v>
      </c>
      <c r="C111" s="1" t="s">
        <v>93</v>
      </c>
      <c r="D111" s="1" t="s">
        <v>119</v>
      </c>
      <c r="E111" s="1" t="s">
        <v>325</v>
      </c>
      <c r="F111" s="4">
        <v>19.310000000000002</v>
      </c>
      <c r="G111" s="9">
        <v>5.46</v>
      </c>
      <c r="H111" s="8">
        <v>935000</v>
      </c>
      <c r="I111" s="8">
        <v>5105100</v>
      </c>
      <c r="J111" s="7">
        <v>1130000</v>
      </c>
      <c r="K111" s="8">
        <v>1130000</v>
      </c>
      <c r="L111" s="6">
        <v>1083000</v>
      </c>
      <c r="M111" s="1"/>
    </row>
    <row r="112" spans="1:13" ht="44.1" customHeight="1" x14ac:dyDescent="0.25">
      <c r="A112" s="15"/>
      <c r="B112" s="33" t="s">
        <v>431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4">
        <f>SUM(L111)</f>
        <v>1083000</v>
      </c>
      <c r="M112" s="1"/>
    </row>
    <row r="113" spans="1:13" ht="44.1" customHeight="1" x14ac:dyDescent="0.25">
      <c r="A113" s="1">
        <v>1599488</v>
      </c>
      <c r="B113" s="1" t="s">
        <v>120</v>
      </c>
      <c r="C113" s="1" t="s">
        <v>17</v>
      </c>
      <c r="D113" s="1" t="s">
        <v>121</v>
      </c>
      <c r="E113" s="1" t="s">
        <v>325</v>
      </c>
      <c r="F113" s="4">
        <v>3.1</v>
      </c>
      <c r="G113" s="9">
        <v>3</v>
      </c>
      <c r="H113" s="8">
        <v>935000</v>
      </c>
      <c r="I113" s="8">
        <v>2805000</v>
      </c>
      <c r="J113" s="7">
        <v>778794</v>
      </c>
      <c r="K113" s="8">
        <v>778794</v>
      </c>
      <c r="L113" s="6">
        <v>746000</v>
      </c>
      <c r="M113" s="1"/>
    </row>
    <row r="114" spans="1:13" ht="44.1" customHeight="1" x14ac:dyDescent="0.25">
      <c r="A114" s="1">
        <v>4317858</v>
      </c>
      <c r="B114" s="1" t="s">
        <v>120</v>
      </c>
      <c r="C114" s="1" t="s">
        <v>10</v>
      </c>
      <c r="D114" s="1" t="s">
        <v>122</v>
      </c>
      <c r="E114" s="1" t="s">
        <v>325</v>
      </c>
      <c r="F114" s="4">
        <v>10.888999999999999</v>
      </c>
      <c r="G114" s="9">
        <v>10</v>
      </c>
      <c r="H114" s="8">
        <v>1028500</v>
      </c>
      <c r="I114" s="8">
        <v>9844188.1715492699</v>
      </c>
      <c r="J114" s="7">
        <v>2739975</v>
      </c>
      <c r="K114" s="8">
        <v>2739975</v>
      </c>
      <c r="L114" s="6">
        <v>2627000</v>
      </c>
      <c r="M114" s="1"/>
    </row>
    <row r="115" spans="1:13" ht="44.1" customHeight="1" x14ac:dyDescent="0.25">
      <c r="A115" s="15"/>
      <c r="B115" s="33" t="s">
        <v>430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4">
        <f>SUM(L113,L114)</f>
        <v>3373000</v>
      </c>
      <c r="M115" s="1"/>
    </row>
    <row r="116" spans="1:13" ht="44.1" customHeight="1" x14ac:dyDescent="0.25">
      <c r="A116" s="1">
        <v>1958443</v>
      </c>
      <c r="B116" s="1" t="s">
        <v>123</v>
      </c>
      <c r="C116" s="1" t="s">
        <v>17</v>
      </c>
      <c r="D116" s="1" t="s">
        <v>124</v>
      </c>
      <c r="E116" s="1" t="s">
        <v>325</v>
      </c>
      <c r="F116" s="9">
        <v>6.1970000000000001</v>
      </c>
      <c r="G116" s="4">
        <v>7.87</v>
      </c>
      <c r="H116" s="8">
        <v>935000</v>
      </c>
      <c r="I116" s="8">
        <v>5794195</v>
      </c>
      <c r="J116" s="7">
        <v>1513000</v>
      </c>
      <c r="K116" s="8">
        <v>1513000</v>
      </c>
      <c r="L116" s="6">
        <v>1450000</v>
      </c>
      <c r="M116" s="1"/>
    </row>
    <row r="117" spans="1:13" ht="44.1" customHeight="1" x14ac:dyDescent="0.25">
      <c r="A117" s="1">
        <v>2442718</v>
      </c>
      <c r="B117" s="1" t="s">
        <v>123</v>
      </c>
      <c r="C117" s="1" t="s">
        <v>17</v>
      </c>
      <c r="D117" s="1" t="s">
        <v>125</v>
      </c>
      <c r="E117" s="1" t="s">
        <v>325</v>
      </c>
      <c r="F117" s="9">
        <v>6.92</v>
      </c>
      <c r="G117" s="4">
        <v>7</v>
      </c>
      <c r="H117" s="8">
        <v>935000</v>
      </c>
      <c r="I117" s="8">
        <v>6470200</v>
      </c>
      <c r="J117" s="7">
        <v>1689000</v>
      </c>
      <c r="K117" s="8">
        <v>1689000</v>
      </c>
      <c r="L117" s="6">
        <v>1619000</v>
      </c>
      <c r="M117" s="1"/>
    </row>
    <row r="118" spans="1:13" ht="44.1" customHeight="1" x14ac:dyDescent="0.25">
      <c r="A118" s="1">
        <v>4097321</v>
      </c>
      <c r="B118" s="1" t="s">
        <v>123</v>
      </c>
      <c r="C118" s="1" t="s">
        <v>44</v>
      </c>
      <c r="D118" s="1" t="s">
        <v>45</v>
      </c>
      <c r="E118" s="1" t="s">
        <v>324</v>
      </c>
      <c r="F118" s="1">
        <v>9</v>
      </c>
      <c r="G118" s="10">
        <v>9</v>
      </c>
      <c r="H118" s="8">
        <v>740000</v>
      </c>
      <c r="I118" s="8">
        <v>6012000</v>
      </c>
      <c r="J118" s="7">
        <v>1089000</v>
      </c>
      <c r="K118" s="8">
        <v>1089000</v>
      </c>
      <c r="L118" s="6">
        <v>1044000</v>
      </c>
      <c r="M118" s="1"/>
    </row>
    <row r="119" spans="1:13" ht="64.5" customHeight="1" x14ac:dyDescent="0.25">
      <c r="A119" s="1">
        <v>7369889</v>
      </c>
      <c r="B119" s="1" t="s">
        <v>123</v>
      </c>
      <c r="C119" s="1" t="s">
        <v>12</v>
      </c>
      <c r="D119" s="1" t="s">
        <v>126</v>
      </c>
      <c r="E119" s="1" t="s">
        <v>325</v>
      </c>
      <c r="F119" s="9">
        <v>2.1429999999999998</v>
      </c>
      <c r="G119" s="4">
        <v>2.2000000000000002</v>
      </c>
      <c r="H119" s="8">
        <v>935000</v>
      </c>
      <c r="I119" s="8">
        <v>2003704.9999999998</v>
      </c>
      <c r="J119" s="7">
        <v>585000</v>
      </c>
      <c r="K119" s="8">
        <v>585000</v>
      </c>
      <c r="L119" s="6">
        <v>560000</v>
      </c>
      <c r="M119" s="1"/>
    </row>
    <row r="120" spans="1:13" ht="44.1" customHeight="1" x14ac:dyDescent="0.25">
      <c r="A120" s="1">
        <v>9801721</v>
      </c>
      <c r="B120" s="1" t="s">
        <v>123</v>
      </c>
      <c r="C120" s="1" t="s">
        <v>17</v>
      </c>
      <c r="D120" s="1" t="s">
        <v>127</v>
      </c>
      <c r="E120" s="1" t="s">
        <v>325</v>
      </c>
      <c r="F120" s="9">
        <v>9.9190000000000005</v>
      </c>
      <c r="G120" s="4">
        <v>10</v>
      </c>
      <c r="H120" s="8">
        <v>935000</v>
      </c>
      <c r="I120" s="8">
        <v>9274265</v>
      </c>
      <c r="J120" s="7">
        <v>2750000</v>
      </c>
      <c r="K120" s="8">
        <v>2750000</v>
      </c>
      <c r="L120" s="6">
        <v>2637000</v>
      </c>
      <c r="M120" s="1"/>
    </row>
    <row r="121" spans="1:13" ht="44.1" customHeight="1" x14ac:dyDescent="0.25">
      <c r="A121" s="15"/>
      <c r="B121" s="33" t="s">
        <v>429</v>
      </c>
      <c r="C121" s="31"/>
      <c r="D121" s="31"/>
      <c r="E121" s="31"/>
      <c r="F121" s="31"/>
      <c r="G121" s="31"/>
      <c r="H121" s="31"/>
      <c r="I121" s="31"/>
      <c r="J121" s="31"/>
      <c r="K121" s="32"/>
      <c r="L121" s="34">
        <f>SUM(L116:L120)</f>
        <v>7310000</v>
      </c>
      <c r="M121" s="1"/>
    </row>
    <row r="122" spans="1:13" ht="44.1" customHeight="1" x14ac:dyDescent="0.25">
      <c r="A122" s="1">
        <v>3596205</v>
      </c>
      <c r="B122" s="1" t="s">
        <v>128</v>
      </c>
      <c r="C122" s="1" t="s">
        <v>26</v>
      </c>
      <c r="D122" s="1" t="s">
        <v>129</v>
      </c>
      <c r="E122" s="1" t="s">
        <v>325</v>
      </c>
      <c r="F122" s="4">
        <v>5.5149999999999997</v>
      </c>
      <c r="G122" s="9">
        <v>5.5</v>
      </c>
      <c r="H122" s="8">
        <v>935000</v>
      </c>
      <c r="I122" s="8">
        <v>5142500</v>
      </c>
      <c r="J122" s="7">
        <v>1542750</v>
      </c>
      <c r="K122" s="8">
        <v>1542750</v>
      </c>
      <c r="L122" s="6">
        <v>1479000</v>
      </c>
      <c r="M122" s="1"/>
    </row>
    <row r="123" spans="1:13" ht="44.1" customHeight="1" x14ac:dyDescent="0.25">
      <c r="A123" s="1">
        <v>4314291</v>
      </c>
      <c r="B123" s="1" t="s">
        <v>128</v>
      </c>
      <c r="C123" s="1" t="s">
        <v>24</v>
      </c>
      <c r="D123" s="1" t="s">
        <v>130</v>
      </c>
      <c r="E123" s="1" t="s">
        <v>325</v>
      </c>
      <c r="F123" s="4">
        <v>7.9030000000000005</v>
      </c>
      <c r="G123" s="9">
        <v>4.9000000000000004</v>
      </c>
      <c r="H123" s="8">
        <v>935000</v>
      </c>
      <c r="I123" s="8">
        <v>4581500</v>
      </c>
      <c r="J123" s="7">
        <v>1374450</v>
      </c>
      <c r="K123" s="8">
        <v>1374450</v>
      </c>
      <c r="L123" s="6">
        <v>1318000</v>
      </c>
      <c r="M123" s="1"/>
    </row>
    <row r="124" spans="1:13" ht="44.1" customHeight="1" x14ac:dyDescent="0.25">
      <c r="A124" s="15"/>
      <c r="B124" s="33" t="s">
        <v>428</v>
      </c>
      <c r="C124" s="31"/>
      <c r="D124" s="31"/>
      <c r="E124" s="31"/>
      <c r="F124" s="31"/>
      <c r="G124" s="31"/>
      <c r="H124" s="31"/>
      <c r="I124" s="31"/>
      <c r="J124" s="31"/>
      <c r="K124" s="31"/>
      <c r="L124" s="34">
        <f>SUM(L122:L123)</f>
        <v>2797000</v>
      </c>
      <c r="M124" s="1"/>
    </row>
    <row r="125" spans="1:13" ht="44.1" customHeight="1" x14ac:dyDescent="0.25">
      <c r="A125" s="1">
        <v>1179341</v>
      </c>
      <c r="B125" s="1" t="s">
        <v>131</v>
      </c>
      <c r="C125" s="1" t="s">
        <v>17</v>
      </c>
      <c r="D125" s="1" t="s">
        <v>132</v>
      </c>
      <c r="E125" s="1" t="s">
        <v>325</v>
      </c>
      <c r="F125" s="4">
        <v>7.9889999999999999</v>
      </c>
      <c r="G125" s="9">
        <v>7.9</v>
      </c>
      <c r="H125" s="8">
        <v>935000</v>
      </c>
      <c r="I125" s="8">
        <v>7386500</v>
      </c>
      <c r="J125" s="7">
        <v>2401542</v>
      </c>
      <c r="K125" s="8">
        <v>2215950</v>
      </c>
      <c r="L125" s="6">
        <v>2124000</v>
      </c>
      <c r="M125" s="1"/>
    </row>
    <row r="126" spans="1:13" ht="44.1" customHeight="1" x14ac:dyDescent="0.25">
      <c r="A126" s="1">
        <v>3028203</v>
      </c>
      <c r="B126" s="1" t="s">
        <v>131</v>
      </c>
      <c r="C126" s="1" t="s">
        <v>12</v>
      </c>
      <c r="D126" s="1" t="s">
        <v>133</v>
      </c>
      <c r="E126" s="1" t="s">
        <v>325</v>
      </c>
      <c r="F126" s="4">
        <v>9.3929999999999989</v>
      </c>
      <c r="G126" s="9">
        <v>9.1999999999999993</v>
      </c>
      <c r="H126" s="8">
        <v>935000</v>
      </c>
      <c r="I126" s="8">
        <v>8602000</v>
      </c>
      <c r="J126" s="7">
        <v>2854967</v>
      </c>
      <c r="K126" s="8">
        <v>2580600</v>
      </c>
      <c r="L126" s="6">
        <v>2474000</v>
      </c>
      <c r="M126" s="1"/>
    </row>
    <row r="127" spans="1:13" ht="44.1" customHeight="1" x14ac:dyDescent="0.25">
      <c r="A127" s="1">
        <v>3994713</v>
      </c>
      <c r="B127" s="1" t="s">
        <v>131</v>
      </c>
      <c r="C127" s="1" t="s">
        <v>17</v>
      </c>
      <c r="D127" s="1" t="s">
        <v>134</v>
      </c>
      <c r="E127" s="1" t="s">
        <v>325</v>
      </c>
      <c r="F127" s="4">
        <v>4.2940000000000005</v>
      </c>
      <c r="G127" s="9">
        <v>4.2</v>
      </c>
      <c r="H127" s="8">
        <v>935000</v>
      </c>
      <c r="I127" s="8">
        <v>3927000</v>
      </c>
      <c r="J127" s="7">
        <v>1173562</v>
      </c>
      <c r="K127" s="8">
        <v>1173562</v>
      </c>
      <c r="L127" s="6">
        <v>1125000</v>
      </c>
      <c r="M127" s="1"/>
    </row>
    <row r="128" spans="1:13" ht="44.1" customHeight="1" x14ac:dyDescent="0.25">
      <c r="A128" s="1">
        <v>4757614</v>
      </c>
      <c r="B128" s="1" t="s">
        <v>131</v>
      </c>
      <c r="C128" s="1" t="s">
        <v>17</v>
      </c>
      <c r="D128" s="1" t="s">
        <v>135</v>
      </c>
      <c r="E128" s="1" t="s">
        <v>325</v>
      </c>
      <c r="F128" s="4">
        <v>7.0990000000000002</v>
      </c>
      <c r="G128" s="9">
        <v>5</v>
      </c>
      <c r="H128" s="8">
        <v>1075250</v>
      </c>
      <c r="I128" s="8">
        <v>5376250</v>
      </c>
      <c r="J128" s="7">
        <v>2243097</v>
      </c>
      <c r="K128" s="8">
        <v>1612875</v>
      </c>
      <c r="L128" s="6">
        <v>1546000</v>
      </c>
      <c r="M128" s="1"/>
    </row>
    <row r="129" spans="1:13" ht="44.1" customHeight="1" x14ac:dyDescent="0.25">
      <c r="A129" s="1">
        <v>5518155</v>
      </c>
      <c r="B129" s="1" t="s">
        <v>131</v>
      </c>
      <c r="C129" s="1" t="s">
        <v>17</v>
      </c>
      <c r="D129" s="1" t="s">
        <v>136</v>
      </c>
      <c r="E129" s="1" t="s">
        <v>325</v>
      </c>
      <c r="F129" s="4">
        <v>8.9589999999999996</v>
      </c>
      <c r="G129" s="9">
        <v>8.4</v>
      </c>
      <c r="H129" s="8">
        <v>935000</v>
      </c>
      <c r="I129" s="8">
        <v>7854000</v>
      </c>
      <c r="J129" s="7">
        <v>2039108</v>
      </c>
      <c r="K129" s="8">
        <v>2039108</v>
      </c>
      <c r="L129" s="6">
        <v>1955000</v>
      </c>
      <c r="M129" s="1"/>
    </row>
    <row r="130" spans="1:13" ht="44.1" customHeight="1" x14ac:dyDescent="0.25">
      <c r="A130" s="1">
        <v>5668373</v>
      </c>
      <c r="B130" s="1" t="s">
        <v>131</v>
      </c>
      <c r="C130" s="1" t="s">
        <v>17</v>
      </c>
      <c r="D130" s="1" t="s">
        <v>137</v>
      </c>
      <c r="E130" s="1" t="s">
        <v>325</v>
      </c>
      <c r="F130" s="4">
        <v>12.103</v>
      </c>
      <c r="G130" s="9">
        <v>6.6</v>
      </c>
      <c r="H130" s="8">
        <v>935000</v>
      </c>
      <c r="I130" s="8">
        <v>6171000</v>
      </c>
      <c r="J130" s="7">
        <v>2925682</v>
      </c>
      <c r="K130" s="8">
        <v>1851300</v>
      </c>
      <c r="L130" s="6">
        <v>1775000</v>
      </c>
      <c r="M130" s="1"/>
    </row>
    <row r="131" spans="1:13" ht="44.1" customHeight="1" x14ac:dyDescent="0.25">
      <c r="A131" s="1">
        <v>6380193</v>
      </c>
      <c r="B131" s="1" t="s">
        <v>131</v>
      </c>
      <c r="C131" s="1" t="s">
        <v>4</v>
      </c>
      <c r="D131" s="1" t="s">
        <v>138</v>
      </c>
      <c r="E131" s="1" t="s">
        <v>325</v>
      </c>
      <c r="F131" s="4">
        <v>13.592000000000001</v>
      </c>
      <c r="G131" s="9">
        <v>13.4</v>
      </c>
      <c r="H131" s="8">
        <v>1075250</v>
      </c>
      <c r="I131" s="8">
        <v>14408350</v>
      </c>
      <c r="J131" s="7">
        <v>3593241</v>
      </c>
      <c r="K131" s="8">
        <v>3593241</v>
      </c>
      <c r="L131" s="6">
        <v>3445000</v>
      </c>
      <c r="M131" s="1"/>
    </row>
    <row r="132" spans="1:13" ht="44.1" customHeight="1" x14ac:dyDescent="0.25">
      <c r="A132" s="1">
        <v>6437099</v>
      </c>
      <c r="B132" s="1" t="s">
        <v>131</v>
      </c>
      <c r="C132" s="1" t="s">
        <v>17</v>
      </c>
      <c r="D132" s="1" t="s">
        <v>139</v>
      </c>
      <c r="E132" s="1" t="s">
        <v>325</v>
      </c>
      <c r="F132" s="9">
        <v>23.898000000000003</v>
      </c>
      <c r="G132" s="4">
        <v>25</v>
      </c>
      <c r="H132" s="8">
        <v>1075250</v>
      </c>
      <c r="I132" s="8">
        <v>25696324.500000004</v>
      </c>
      <c r="J132" s="7">
        <v>7305187</v>
      </c>
      <c r="K132" s="8">
        <v>7305187</v>
      </c>
      <c r="L132" s="6">
        <v>7005000</v>
      </c>
      <c r="M132" s="1"/>
    </row>
    <row r="133" spans="1:13" ht="44.1" customHeight="1" x14ac:dyDescent="0.25">
      <c r="A133" s="1">
        <v>7802447</v>
      </c>
      <c r="B133" s="1" t="s">
        <v>131</v>
      </c>
      <c r="C133" s="1" t="s">
        <v>17</v>
      </c>
      <c r="D133" s="1" t="s">
        <v>140</v>
      </c>
      <c r="E133" s="1" t="s">
        <v>325</v>
      </c>
      <c r="F133" s="9">
        <v>23.024000000000001</v>
      </c>
      <c r="G133" s="4">
        <v>37.299999999999997</v>
      </c>
      <c r="H133" s="8">
        <v>935000</v>
      </c>
      <c r="I133" s="8">
        <v>21527440</v>
      </c>
      <c r="J133" s="7">
        <v>7158809</v>
      </c>
      <c r="K133" s="8">
        <v>6458232</v>
      </c>
      <c r="L133" s="6">
        <v>6193000</v>
      </c>
      <c r="M133" s="1"/>
    </row>
    <row r="134" spans="1:13" ht="44.1" customHeight="1" x14ac:dyDescent="0.25">
      <c r="A134" s="1">
        <v>8298186</v>
      </c>
      <c r="B134" s="1" t="s">
        <v>131</v>
      </c>
      <c r="C134" s="1" t="s">
        <v>17</v>
      </c>
      <c r="D134" s="1" t="s">
        <v>141</v>
      </c>
      <c r="E134" s="1" t="s">
        <v>325</v>
      </c>
      <c r="F134" s="4">
        <v>7.3890000000000002</v>
      </c>
      <c r="G134" s="9">
        <v>7.3</v>
      </c>
      <c r="H134" s="8">
        <v>935000</v>
      </c>
      <c r="I134" s="8">
        <v>6825500</v>
      </c>
      <c r="J134" s="7">
        <v>2232835</v>
      </c>
      <c r="K134" s="8">
        <v>2047650</v>
      </c>
      <c r="L134" s="6">
        <v>1963000</v>
      </c>
      <c r="M134" s="1"/>
    </row>
    <row r="135" spans="1:13" ht="44.1" customHeight="1" x14ac:dyDescent="0.25">
      <c r="A135" s="1">
        <v>8785871</v>
      </c>
      <c r="B135" s="1" t="s">
        <v>131</v>
      </c>
      <c r="C135" s="1" t="s">
        <v>17</v>
      </c>
      <c r="D135" s="1" t="s">
        <v>142</v>
      </c>
      <c r="E135" s="1" t="s">
        <v>325</v>
      </c>
      <c r="F135" s="4">
        <v>17.933</v>
      </c>
      <c r="G135" s="9">
        <v>9.6</v>
      </c>
      <c r="H135" s="8">
        <v>935000</v>
      </c>
      <c r="I135" s="8">
        <v>8976000</v>
      </c>
      <c r="J135" s="7">
        <v>2910528</v>
      </c>
      <c r="K135" s="8">
        <v>2692800</v>
      </c>
      <c r="L135" s="6">
        <v>2582000</v>
      </c>
      <c r="M135" s="1"/>
    </row>
    <row r="136" spans="1:13" ht="44.1" customHeight="1" x14ac:dyDescent="0.25">
      <c r="A136" s="15"/>
      <c r="B136" s="33" t="s">
        <v>427</v>
      </c>
      <c r="C136" s="31"/>
      <c r="D136" s="31"/>
      <c r="E136" s="31"/>
      <c r="F136" s="31"/>
      <c r="G136" s="31"/>
      <c r="H136" s="31"/>
      <c r="I136" s="31"/>
      <c r="J136" s="31"/>
      <c r="K136" s="31"/>
      <c r="L136" s="34">
        <f>SUM(L125:L135)</f>
        <v>32187000</v>
      </c>
      <c r="M136" s="1"/>
    </row>
    <row r="137" spans="1:13" ht="44.1" customHeight="1" x14ac:dyDescent="0.25">
      <c r="A137" s="1">
        <v>8061430</v>
      </c>
      <c r="B137" s="1" t="s">
        <v>143</v>
      </c>
      <c r="C137" s="1" t="s">
        <v>17</v>
      </c>
      <c r="D137" s="1" t="s">
        <v>144</v>
      </c>
      <c r="E137" s="1" t="s">
        <v>325</v>
      </c>
      <c r="F137" s="4">
        <v>12.122</v>
      </c>
      <c r="G137" s="9">
        <v>10.74</v>
      </c>
      <c r="H137" s="8">
        <v>935000</v>
      </c>
      <c r="I137" s="8">
        <v>10041900</v>
      </c>
      <c r="J137" s="7">
        <v>3494244</v>
      </c>
      <c r="K137" s="8">
        <v>3012570</v>
      </c>
      <c r="L137" s="6">
        <v>2888000</v>
      </c>
      <c r="M137" s="1"/>
    </row>
    <row r="138" spans="1:13" ht="44.1" customHeight="1" x14ac:dyDescent="0.25">
      <c r="A138" s="1">
        <v>9301232</v>
      </c>
      <c r="B138" s="1" t="s">
        <v>143</v>
      </c>
      <c r="C138" s="1" t="s">
        <v>17</v>
      </c>
      <c r="D138" s="1" t="s">
        <v>145</v>
      </c>
      <c r="E138" s="1" t="s">
        <v>325</v>
      </c>
      <c r="F138" s="4">
        <v>14.869</v>
      </c>
      <c r="G138" s="9">
        <v>13.13</v>
      </c>
      <c r="H138" s="8">
        <v>935000</v>
      </c>
      <c r="I138" s="8">
        <v>12276550</v>
      </c>
      <c r="J138" s="7">
        <v>4287950</v>
      </c>
      <c r="K138" s="8">
        <v>3682965</v>
      </c>
      <c r="L138" s="6">
        <v>3531000</v>
      </c>
      <c r="M138" s="1"/>
    </row>
    <row r="139" spans="1:13" ht="44.1" customHeight="1" x14ac:dyDescent="0.25">
      <c r="A139" s="1">
        <v>9768600</v>
      </c>
      <c r="B139" s="1" t="s">
        <v>143</v>
      </c>
      <c r="C139" s="1" t="s">
        <v>1</v>
      </c>
      <c r="D139" s="1" t="s">
        <v>146</v>
      </c>
      <c r="E139" s="1" t="s">
        <v>323</v>
      </c>
      <c r="F139" s="8">
        <v>16000</v>
      </c>
      <c r="G139" s="10">
        <v>16000</v>
      </c>
      <c r="H139" s="8">
        <v>735</v>
      </c>
      <c r="I139" s="8">
        <v>9760000</v>
      </c>
      <c r="J139" s="7">
        <v>4054706</v>
      </c>
      <c r="K139" s="8">
        <v>2928000</v>
      </c>
      <c r="L139" s="6">
        <v>2807000</v>
      </c>
      <c r="M139" s="1"/>
    </row>
    <row r="140" spans="1:13" ht="44.1" customHeight="1" x14ac:dyDescent="0.25">
      <c r="A140" s="15"/>
      <c r="B140" s="33" t="s">
        <v>426</v>
      </c>
      <c r="C140" s="31"/>
      <c r="D140" s="31"/>
      <c r="E140" s="31"/>
      <c r="F140" s="31"/>
      <c r="G140" s="31"/>
      <c r="H140" s="31"/>
      <c r="I140" s="31"/>
      <c r="J140" s="31"/>
      <c r="K140" s="31"/>
      <c r="L140" s="34">
        <f>SUM(L137:L139)</f>
        <v>9226000</v>
      </c>
      <c r="M140" s="1"/>
    </row>
    <row r="141" spans="1:13" ht="44.1" customHeight="1" x14ac:dyDescent="0.25">
      <c r="A141" s="1">
        <v>4310589</v>
      </c>
      <c r="B141" s="1" t="s">
        <v>328</v>
      </c>
      <c r="C141" s="1" t="s">
        <v>15</v>
      </c>
      <c r="D141" s="1" t="s">
        <v>16</v>
      </c>
      <c r="E141" s="1" t="s">
        <v>325</v>
      </c>
      <c r="F141" s="4">
        <v>8.26</v>
      </c>
      <c r="G141" s="9">
        <v>5</v>
      </c>
      <c r="H141" s="8">
        <v>935000</v>
      </c>
      <c r="I141" s="8">
        <v>4408656.1743341405</v>
      </c>
      <c r="J141" s="7">
        <v>1450000</v>
      </c>
      <c r="K141" s="8">
        <v>1322596.8523002421</v>
      </c>
      <c r="L141" s="6">
        <v>1268000</v>
      </c>
      <c r="M141" s="1"/>
    </row>
    <row r="142" spans="1:13" ht="44.1" customHeight="1" x14ac:dyDescent="0.25">
      <c r="A142" s="1">
        <v>7834291</v>
      </c>
      <c r="B142" s="1" t="s">
        <v>328</v>
      </c>
      <c r="C142" s="1" t="s">
        <v>1</v>
      </c>
      <c r="D142" s="1" t="s">
        <v>146</v>
      </c>
      <c r="E142" s="1" t="s">
        <v>323</v>
      </c>
      <c r="F142" s="8">
        <v>5000</v>
      </c>
      <c r="G142" s="10">
        <v>2000</v>
      </c>
      <c r="H142" s="8">
        <v>735</v>
      </c>
      <c r="I142" s="8">
        <v>1220000</v>
      </c>
      <c r="J142" s="7">
        <v>366000</v>
      </c>
      <c r="K142" s="7">
        <v>600000</v>
      </c>
      <c r="L142" s="6">
        <v>350000</v>
      </c>
      <c r="M142" s="1"/>
    </row>
    <row r="143" spans="1:13" ht="44.1" customHeight="1" x14ac:dyDescent="0.25">
      <c r="A143" s="15"/>
      <c r="B143" s="33" t="s">
        <v>425</v>
      </c>
      <c r="C143" s="31"/>
      <c r="D143" s="31"/>
      <c r="E143" s="31"/>
      <c r="F143" s="31"/>
      <c r="G143" s="31"/>
      <c r="H143" s="31"/>
      <c r="I143" s="31"/>
      <c r="J143" s="31"/>
      <c r="K143" s="31"/>
      <c r="L143" s="34">
        <v>1618000</v>
      </c>
      <c r="M143" s="1"/>
    </row>
    <row r="144" spans="1:13" ht="44.1" customHeight="1" x14ac:dyDescent="0.25">
      <c r="A144" s="1">
        <v>4470858</v>
      </c>
      <c r="B144" s="1" t="s">
        <v>147</v>
      </c>
      <c r="C144" s="1" t="s">
        <v>6</v>
      </c>
      <c r="D144" s="1" t="s">
        <v>148</v>
      </c>
      <c r="E144" s="1" t="s">
        <v>325</v>
      </c>
      <c r="F144" s="4">
        <v>3.4569999999999999</v>
      </c>
      <c r="G144" s="9">
        <v>3</v>
      </c>
      <c r="H144" s="8">
        <v>935000</v>
      </c>
      <c r="I144" s="8">
        <v>2805000</v>
      </c>
      <c r="J144" s="7">
        <v>993635</v>
      </c>
      <c r="K144" s="8">
        <v>841500</v>
      </c>
      <c r="L144" s="6">
        <v>806000</v>
      </c>
      <c r="M144" s="1"/>
    </row>
    <row r="145" spans="1:13" ht="44.1" customHeight="1" x14ac:dyDescent="0.25">
      <c r="A145" s="1">
        <v>5453074</v>
      </c>
      <c r="B145" s="1" t="s">
        <v>147</v>
      </c>
      <c r="C145" s="1" t="s">
        <v>17</v>
      </c>
      <c r="D145" s="1" t="s">
        <v>149</v>
      </c>
      <c r="E145" s="1" t="s">
        <v>325</v>
      </c>
      <c r="F145" s="4">
        <v>18.198</v>
      </c>
      <c r="G145" s="9">
        <v>17.45</v>
      </c>
      <c r="H145" s="8">
        <v>935000</v>
      </c>
      <c r="I145" s="8">
        <v>16315750</v>
      </c>
      <c r="J145" s="7">
        <v>4760963</v>
      </c>
      <c r="K145" s="8">
        <v>4760963</v>
      </c>
      <c r="L145" s="6">
        <v>4565000</v>
      </c>
      <c r="M145" s="1"/>
    </row>
    <row r="146" spans="1:13" ht="44.1" customHeight="1" x14ac:dyDescent="0.25">
      <c r="A146" s="1">
        <v>7931396</v>
      </c>
      <c r="B146" s="1" t="s">
        <v>147</v>
      </c>
      <c r="C146" s="1" t="s">
        <v>17</v>
      </c>
      <c r="D146" s="1" t="s">
        <v>150</v>
      </c>
      <c r="E146" s="1" t="s">
        <v>325</v>
      </c>
      <c r="F146" s="4">
        <v>5.2519999999999998</v>
      </c>
      <c r="G146" s="9">
        <v>4.75</v>
      </c>
      <c r="H146" s="8">
        <v>935000</v>
      </c>
      <c r="I146" s="8">
        <v>4441250</v>
      </c>
      <c r="J146" s="7">
        <v>1438149</v>
      </c>
      <c r="K146" s="8">
        <v>1332375</v>
      </c>
      <c r="L146" s="6">
        <v>1277000</v>
      </c>
      <c r="M146" s="1"/>
    </row>
    <row r="147" spans="1:13" ht="44.1" customHeight="1" x14ac:dyDescent="0.25">
      <c r="A147" s="15"/>
      <c r="B147" s="33" t="s">
        <v>423</v>
      </c>
      <c r="C147" s="31"/>
      <c r="D147" s="31"/>
      <c r="E147" s="31"/>
      <c r="F147" s="31"/>
      <c r="G147" s="31"/>
      <c r="H147" s="31"/>
      <c r="I147" s="31"/>
      <c r="J147" s="31"/>
      <c r="K147" s="31"/>
      <c r="L147" s="34">
        <f>SUM(L144:L146)</f>
        <v>6648000</v>
      </c>
      <c r="M147" s="1"/>
    </row>
    <row r="148" spans="1:13" ht="44.1" customHeight="1" x14ac:dyDescent="0.25">
      <c r="A148" s="1">
        <v>2091132</v>
      </c>
      <c r="B148" s="1" t="s">
        <v>151</v>
      </c>
      <c r="C148" s="1" t="s">
        <v>1</v>
      </c>
      <c r="D148" s="1" t="s">
        <v>152</v>
      </c>
      <c r="E148" s="1" t="s">
        <v>323</v>
      </c>
      <c r="F148" s="8">
        <v>222000</v>
      </c>
      <c r="G148" s="10">
        <v>222000</v>
      </c>
      <c r="H148" s="8">
        <v>735</v>
      </c>
      <c r="I148" s="8">
        <v>135420000</v>
      </c>
      <c r="J148" s="7">
        <v>39456000</v>
      </c>
      <c r="K148" s="8">
        <v>36563400</v>
      </c>
      <c r="L148" s="6">
        <v>35062000</v>
      </c>
      <c r="M148" s="1"/>
    </row>
    <row r="149" spans="1:13" ht="44.1" customHeight="1" x14ac:dyDescent="0.25">
      <c r="A149" s="15"/>
      <c r="B149" s="33" t="s">
        <v>424</v>
      </c>
      <c r="C149" s="31"/>
      <c r="D149" s="31"/>
      <c r="E149" s="31"/>
      <c r="F149" s="31"/>
      <c r="G149" s="31"/>
      <c r="H149" s="31"/>
      <c r="I149" s="31"/>
      <c r="J149" s="31"/>
      <c r="K149" s="31"/>
      <c r="L149" s="34">
        <f>SUM(L148)</f>
        <v>35062000</v>
      </c>
      <c r="M149" s="1"/>
    </row>
    <row r="150" spans="1:13" ht="44.1" customHeight="1" x14ac:dyDescent="0.25">
      <c r="A150" s="1">
        <v>2253794</v>
      </c>
      <c r="B150" s="1" t="s">
        <v>153</v>
      </c>
      <c r="C150" s="1" t="s">
        <v>15</v>
      </c>
      <c r="D150" s="1" t="s">
        <v>154</v>
      </c>
      <c r="E150" s="1" t="s">
        <v>325</v>
      </c>
      <c r="F150" s="4">
        <v>3.8200000000000003</v>
      </c>
      <c r="G150" s="9">
        <v>3.1</v>
      </c>
      <c r="H150" s="8">
        <v>935000</v>
      </c>
      <c r="I150" s="8">
        <v>2760541.8848167541</v>
      </c>
      <c r="J150" s="7">
        <v>607000</v>
      </c>
      <c r="K150" s="8">
        <v>607000</v>
      </c>
      <c r="L150" s="6">
        <v>582000</v>
      </c>
      <c r="M150" s="1"/>
    </row>
    <row r="151" spans="1:13" ht="44.1" customHeight="1" x14ac:dyDescent="0.25">
      <c r="A151" s="1">
        <v>4721158</v>
      </c>
      <c r="B151" s="1" t="s">
        <v>153</v>
      </c>
      <c r="C151" s="1" t="s">
        <v>10</v>
      </c>
      <c r="D151" s="1" t="s">
        <v>155</v>
      </c>
      <c r="E151" s="1" t="s">
        <v>325</v>
      </c>
      <c r="F151" s="4">
        <v>3.911</v>
      </c>
      <c r="G151" s="9">
        <v>3.5</v>
      </c>
      <c r="H151" s="8">
        <v>935000</v>
      </c>
      <c r="I151" s="8">
        <v>2413384.6842239834</v>
      </c>
      <c r="J151" s="7">
        <v>627000</v>
      </c>
      <c r="K151" s="8">
        <v>579212.3242137559</v>
      </c>
      <c r="L151" s="6">
        <v>555000</v>
      </c>
      <c r="M151" s="1"/>
    </row>
    <row r="152" spans="1:13" ht="44.1" customHeight="1" x14ac:dyDescent="0.25">
      <c r="A152" s="15"/>
      <c r="B152" s="33" t="s">
        <v>422</v>
      </c>
      <c r="C152" s="31"/>
      <c r="D152" s="31"/>
      <c r="E152" s="31"/>
      <c r="F152" s="31"/>
      <c r="G152" s="31"/>
      <c r="H152" s="31"/>
      <c r="I152" s="31"/>
      <c r="J152" s="31"/>
      <c r="K152" s="31"/>
      <c r="L152" s="34">
        <f>SUM(L150:L151)</f>
        <v>1137000</v>
      </c>
      <c r="M152" s="1"/>
    </row>
    <row r="153" spans="1:13" ht="44.1" customHeight="1" x14ac:dyDescent="0.25">
      <c r="A153" s="1">
        <v>5094785</v>
      </c>
      <c r="B153" s="1" t="s">
        <v>156</v>
      </c>
      <c r="C153" s="1" t="s">
        <v>1</v>
      </c>
      <c r="D153" s="1" t="s">
        <v>157</v>
      </c>
      <c r="E153" s="1" t="s">
        <v>323</v>
      </c>
      <c r="F153" s="8">
        <v>8500</v>
      </c>
      <c r="G153" s="10">
        <v>8500</v>
      </c>
      <c r="H153" s="8">
        <v>735</v>
      </c>
      <c r="I153" s="8">
        <v>5185000</v>
      </c>
      <c r="J153" s="7">
        <v>1593738</v>
      </c>
      <c r="K153" s="8">
        <v>1555500</v>
      </c>
      <c r="L153" s="6">
        <v>1491000</v>
      </c>
      <c r="M153" s="1"/>
    </row>
    <row r="154" spans="1:13" ht="64.5" customHeight="1" x14ac:dyDescent="0.25">
      <c r="A154" s="1">
        <v>9897719</v>
      </c>
      <c r="B154" s="1" t="s">
        <v>156</v>
      </c>
      <c r="C154" s="1" t="s">
        <v>65</v>
      </c>
      <c r="D154" s="1" t="s">
        <v>158</v>
      </c>
      <c r="E154" s="1" t="s">
        <v>325</v>
      </c>
      <c r="F154" s="4">
        <v>19.465</v>
      </c>
      <c r="G154" s="9">
        <v>17.57</v>
      </c>
      <c r="H154" s="8">
        <v>1168750</v>
      </c>
      <c r="I154" s="8">
        <v>18888511.607372206</v>
      </c>
      <c r="J154" s="7">
        <v>5184935</v>
      </c>
      <c r="K154" s="8">
        <v>5184935</v>
      </c>
      <c r="L154" s="6">
        <v>4972000</v>
      </c>
      <c r="M154" s="1"/>
    </row>
    <row r="155" spans="1:13" ht="44.1" customHeight="1" x14ac:dyDescent="0.25">
      <c r="A155" s="15"/>
      <c r="B155" s="33" t="s">
        <v>421</v>
      </c>
      <c r="C155" s="31"/>
      <c r="D155" s="31"/>
      <c r="E155" s="31"/>
      <c r="F155" s="31"/>
      <c r="G155" s="31"/>
      <c r="H155" s="31"/>
      <c r="I155" s="31"/>
      <c r="J155" s="31"/>
      <c r="K155" s="31"/>
      <c r="L155" s="34">
        <f>SUM(L153:L154)</f>
        <v>6463000</v>
      </c>
      <c r="M155" s="1"/>
    </row>
    <row r="156" spans="1:13" ht="44.1" customHeight="1" x14ac:dyDescent="0.25">
      <c r="A156" s="1">
        <v>9622182</v>
      </c>
      <c r="B156" s="1" t="s">
        <v>159</v>
      </c>
      <c r="C156" s="1" t="s">
        <v>15</v>
      </c>
      <c r="D156" s="1" t="s">
        <v>160</v>
      </c>
      <c r="E156" s="1" t="s">
        <v>325</v>
      </c>
      <c r="F156" s="4">
        <v>48.195999999999998</v>
      </c>
      <c r="G156" s="9">
        <v>6.2</v>
      </c>
      <c r="H156" s="8">
        <v>935000</v>
      </c>
      <c r="I156" s="8">
        <v>5480542.202672421</v>
      </c>
      <c r="J156" s="7">
        <v>1258620</v>
      </c>
      <c r="K156" s="8">
        <v>1258620</v>
      </c>
      <c r="L156" s="6">
        <v>1206000</v>
      </c>
      <c r="M156" s="1"/>
    </row>
    <row r="157" spans="1:13" ht="44.1" customHeight="1" x14ac:dyDescent="0.25">
      <c r="A157" s="15"/>
      <c r="B157" s="33" t="s">
        <v>420</v>
      </c>
      <c r="C157" s="31"/>
      <c r="D157" s="31"/>
      <c r="E157" s="31"/>
      <c r="F157" s="31"/>
      <c r="G157" s="31"/>
      <c r="H157" s="31"/>
      <c r="I157" s="31"/>
      <c r="J157" s="31"/>
      <c r="K157" s="31"/>
      <c r="L157" s="34">
        <f>SUM(L156)</f>
        <v>1206000</v>
      </c>
      <c r="M157" s="1"/>
    </row>
    <row r="158" spans="1:13" ht="44.1" customHeight="1" x14ac:dyDescent="0.25">
      <c r="A158" s="1">
        <v>5869358</v>
      </c>
      <c r="B158" s="1" t="s">
        <v>161</v>
      </c>
      <c r="C158" s="1" t="s">
        <v>15</v>
      </c>
      <c r="D158" s="1" t="s">
        <v>161</v>
      </c>
      <c r="E158" s="1" t="s">
        <v>325</v>
      </c>
      <c r="F158" s="4">
        <v>13.135999999999999</v>
      </c>
      <c r="G158" s="9">
        <v>11.4</v>
      </c>
      <c r="H158" s="8">
        <v>935000</v>
      </c>
      <c r="I158" s="8">
        <v>9964724.7259439714</v>
      </c>
      <c r="J158" s="7">
        <v>2705000</v>
      </c>
      <c r="K158" s="8">
        <v>2705000</v>
      </c>
      <c r="L158" s="6">
        <v>2593000</v>
      </c>
      <c r="M158" s="1"/>
    </row>
    <row r="159" spans="1:13" ht="44.1" customHeight="1" x14ac:dyDescent="0.25">
      <c r="A159" s="1">
        <v>6598219</v>
      </c>
      <c r="B159" s="1" t="s">
        <v>161</v>
      </c>
      <c r="C159" s="1" t="s">
        <v>65</v>
      </c>
      <c r="D159" s="1" t="s">
        <v>162</v>
      </c>
      <c r="E159" s="1" t="s">
        <v>325</v>
      </c>
      <c r="F159" s="4">
        <v>3.1500000000000004</v>
      </c>
      <c r="G159" s="9">
        <v>2.8</v>
      </c>
      <c r="H159" s="8">
        <v>935000</v>
      </c>
      <c r="I159" s="8">
        <v>2351333.3333333335</v>
      </c>
      <c r="J159" s="7">
        <v>691000</v>
      </c>
      <c r="K159" s="8">
        <v>691000</v>
      </c>
      <c r="L159" s="6">
        <v>662000</v>
      </c>
      <c r="M159" s="1"/>
    </row>
    <row r="160" spans="1:13" ht="44.1" customHeight="1" x14ac:dyDescent="0.25">
      <c r="A160" s="15"/>
      <c r="B160" s="33" t="s">
        <v>419</v>
      </c>
      <c r="C160" s="31"/>
      <c r="D160" s="31"/>
      <c r="E160" s="31"/>
      <c r="F160" s="31"/>
      <c r="G160" s="31"/>
      <c r="H160" s="31"/>
      <c r="I160" s="31"/>
      <c r="J160" s="31"/>
      <c r="K160" s="31"/>
      <c r="L160" s="36">
        <f>SUM(L158:L159)</f>
        <v>3255000</v>
      </c>
      <c r="M160" s="1"/>
    </row>
    <row r="161" spans="1:13" ht="44.1" customHeight="1" x14ac:dyDescent="0.25">
      <c r="A161" s="1">
        <v>5600223</v>
      </c>
      <c r="B161" s="1" t="s">
        <v>163</v>
      </c>
      <c r="C161" s="1" t="s">
        <v>1</v>
      </c>
      <c r="D161" s="1" t="s">
        <v>164</v>
      </c>
      <c r="E161" s="1" t="s">
        <v>323</v>
      </c>
      <c r="F161" s="8">
        <v>8060</v>
      </c>
      <c r="G161" s="10">
        <v>8060</v>
      </c>
      <c r="H161" s="8">
        <v>735</v>
      </c>
      <c r="I161" s="8">
        <v>4916600</v>
      </c>
      <c r="J161" s="7">
        <v>1498000</v>
      </c>
      <c r="K161" s="8">
        <v>1474980</v>
      </c>
      <c r="L161" s="6">
        <v>1414000</v>
      </c>
      <c r="M161" s="1"/>
    </row>
    <row r="162" spans="1:13" ht="44.1" customHeight="1" x14ac:dyDescent="0.25">
      <c r="A162" s="1">
        <v>5686245</v>
      </c>
      <c r="B162" s="1" t="s">
        <v>163</v>
      </c>
      <c r="C162" s="1" t="s">
        <v>15</v>
      </c>
      <c r="D162" s="1" t="s">
        <v>165</v>
      </c>
      <c r="E162" s="1" t="s">
        <v>325</v>
      </c>
      <c r="F162" s="4">
        <v>9.3109999999999999</v>
      </c>
      <c r="G162" s="9">
        <v>7.4</v>
      </c>
      <c r="H162" s="8">
        <v>935000</v>
      </c>
      <c r="I162" s="8">
        <v>6362668.7788637094</v>
      </c>
      <c r="J162" s="7">
        <v>1840000</v>
      </c>
      <c r="K162" s="8">
        <v>1840000</v>
      </c>
      <c r="L162" s="6">
        <v>1764000</v>
      </c>
      <c r="M162" s="1"/>
    </row>
    <row r="163" spans="1:13" ht="44.1" customHeight="1" x14ac:dyDescent="0.25">
      <c r="A163" s="15"/>
      <c r="B163" s="33" t="s">
        <v>418</v>
      </c>
      <c r="C163" s="31"/>
      <c r="D163" s="31"/>
      <c r="E163" s="31"/>
      <c r="F163" s="31"/>
      <c r="G163" s="31"/>
      <c r="H163" s="31"/>
      <c r="I163" s="31"/>
      <c r="J163" s="31"/>
      <c r="K163" s="31"/>
      <c r="L163" s="34">
        <f>SUM(L161:L162)</f>
        <v>3178000</v>
      </c>
      <c r="M163" s="1"/>
    </row>
    <row r="164" spans="1:13" ht="44.1" customHeight="1" x14ac:dyDescent="0.25">
      <c r="A164" s="1">
        <v>6798291</v>
      </c>
      <c r="B164" s="1" t="s">
        <v>166</v>
      </c>
      <c r="C164" s="1" t="s">
        <v>1</v>
      </c>
      <c r="D164" s="1" t="s">
        <v>167</v>
      </c>
      <c r="E164" s="1" t="s">
        <v>323</v>
      </c>
      <c r="F164" s="8">
        <v>95000</v>
      </c>
      <c r="G164" s="10">
        <v>35000</v>
      </c>
      <c r="H164" s="8">
        <v>735</v>
      </c>
      <c r="I164" s="8">
        <v>21350000</v>
      </c>
      <c r="J164" s="7">
        <v>8700000</v>
      </c>
      <c r="K164" s="8">
        <v>6405000</v>
      </c>
      <c r="L164" s="6">
        <v>6142000</v>
      </c>
      <c r="M164" s="1"/>
    </row>
    <row r="165" spans="1:13" ht="44.1" customHeight="1" x14ac:dyDescent="0.25">
      <c r="A165" s="15"/>
      <c r="B165" s="33" t="s">
        <v>417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4">
        <f>SUM(L164)</f>
        <v>6142000</v>
      </c>
      <c r="M165" s="1"/>
    </row>
    <row r="166" spans="1:13" ht="44.1" customHeight="1" x14ac:dyDescent="0.25">
      <c r="A166" s="1">
        <v>6141389</v>
      </c>
      <c r="B166" s="1" t="s">
        <v>168</v>
      </c>
      <c r="C166" s="1" t="s">
        <v>73</v>
      </c>
      <c r="D166" s="1" t="s">
        <v>169</v>
      </c>
      <c r="E166" s="1" t="s">
        <v>325</v>
      </c>
      <c r="F166" s="4">
        <v>3</v>
      </c>
      <c r="G166" s="9">
        <v>3</v>
      </c>
      <c r="H166" s="8">
        <v>935000</v>
      </c>
      <c r="I166" s="8">
        <v>2805000</v>
      </c>
      <c r="J166" s="7">
        <v>686006</v>
      </c>
      <c r="K166" s="8">
        <v>686006</v>
      </c>
      <c r="L166" s="6">
        <v>657000</v>
      </c>
      <c r="M166" s="1"/>
    </row>
    <row r="167" spans="1:13" ht="44.1" customHeight="1" x14ac:dyDescent="0.25">
      <c r="A167" s="1">
        <v>7998175</v>
      </c>
      <c r="B167" s="1" t="s">
        <v>168</v>
      </c>
      <c r="C167" s="1" t="s">
        <v>6</v>
      </c>
      <c r="D167" s="1" t="s">
        <v>170</v>
      </c>
      <c r="E167" s="1" t="s">
        <v>325</v>
      </c>
      <c r="F167" s="4">
        <v>2.8</v>
      </c>
      <c r="G167" s="9">
        <v>2.8</v>
      </c>
      <c r="H167" s="8">
        <v>935000</v>
      </c>
      <c r="I167" s="8">
        <v>2618000</v>
      </c>
      <c r="J167" s="7">
        <v>654200</v>
      </c>
      <c r="K167" s="8">
        <v>654200</v>
      </c>
      <c r="L167" s="6">
        <v>627000</v>
      </c>
      <c r="M167" s="1"/>
    </row>
    <row r="168" spans="1:13" ht="44.1" customHeight="1" x14ac:dyDescent="0.25">
      <c r="A168" s="15"/>
      <c r="B168" s="33" t="s">
        <v>456</v>
      </c>
      <c r="C168" s="31"/>
      <c r="D168" s="31"/>
      <c r="E168" s="31"/>
      <c r="F168" s="31"/>
      <c r="G168" s="31"/>
      <c r="H168" s="31"/>
      <c r="I168" s="31"/>
      <c r="J168" s="31"/>
      <c r="K168" s="31"/>
      <c r="L168" s="34">
        <f>SUM(L166:L167)</f>
        <v>1284000</v>
      </c>
      <c r="M168" s="1"/>
    </row>
    <row r="169" spans="1:13" ht="44.1" customHeight="1" x14ac:dyDescent="0.25">
      <c r="A169" s="1">
        <v>1986693</v>
      </c>
      <c r="B169" s="1" t="s">
        <v>171</v>
      </c>
      <c r="C169" s="1" t="s">
        <v>67</v>
      </c>
      <c r="D169" s="1" t="s">
        <v>172</v>
      </c>
      <c r="E169" s="1" t="s">
        <v>325</v>
      </c>
      <c r="F169" s="4">
        <v>3.9630000000000001</v>
      </c>
      <c r="G169" s="9">
        <v>3</v>
      </c>
      <c r="H169" s="8">
        <v>935000</v>
      </c>
      <c r="I169" s="8">
        <v>2805000</v>
      </c>
      <c r="J169" s="7">
        <v>938105</v>
      </c>
      <c r="K169" s="8">
        <v>841500</v>
      </c>
      <c r="L169" s="6">
        <v>806000</v>
      </c>
      <c r="M169" s="1"/>
    </row>
    <row r="170" spans="1:13" ht="44.1" customHeight="1" x14ac:dyDescent="0.25">
      <c r="A170" s="1">
        <v>4163039</v>
      </c>
      <c r="B170" s="1" t="s">
        <v>171</v>
      </c>
      <c r="C170" s="1" t="s">
        <v>67</v>
      </c>
      <c r="D170" s="1" t="s">
        <v>173</v>
      </c>
      <c r="E170" s="1" t="s">
        <v>325</v>
      </c>
      <c r="F170" s="4">
        <v>3.9630000000000001</v>
      </c>
      <c r="G170" s="9">
        <v>3</v>
      </c>
      <c r="H170" s="8">
        <v>935000</v>
      </c>
      <c r="I170" s="8">
        <v>2805000</v>
      </c>
      <c r="J170" s="7">
        <v>936860</v>
      </c>
      <c r="K170" s="8">
        <v>841500</v>
      </c>
      <c r="L170" s="6">
        <v>806000</v>
      </c>
      <c r="M170" s="1"/>
    </row>
    <row r="171" spans="1:13" ht="44.1" customHeight="1" x14ac:dyDescent="0.25">
      <c r="A171" s="1">
        <v>9547898</v>
      </c>
      <c r="B171" s="35" t="s">
        <v>171</v>
      </c>
      <c r="C171" s="1" t="s">
        <v>24</v>
      </c>
      <c r="D171" s="1" t="s">
        <v>174</v>
      </c>
      <c r="E171" s="1" t="s">
        <v>325</v>
      </c>
      <c r="F171" s="4">
        <v>4.1929999999999996</v>
      </c>
      <c r="G171" s="9">
        <v>3.3</v>
      </c>
      <c r="H171" s="8">
        <v>935000</v>
      </c>
      <c r="I171" s="8">
        <v>3085500</v>
      </c>
      <c r="J171" s="7">
        <v>937126</v>
      </c>
      <c r="K171" s="8">
        <v>925650</v>
      </c>
      <c r="L171" s="6">
        <v>887000</v>
      </c>
      <c r="M171" s="1"/>
    </row>
    <row r="172" spans="1:13" ht="44.1" customHeight="1" x14ac:dyDescent="0.25">
      <c r="A172" s="15"/>
      <c r="B172" s="33" t="s">
        <v>416</v>
      </c>
      <c r="C172" s="31"/>
      <c r="D172" s="31"/>
      <c r="E172" s="31"/>
      <c r="F172" s="31"/>
      <c r="G172" s="31"/>
      <c r="H172" s="31"/>
      <c r="I172" s="31"/>
      <c r="J172" s="31"/>
      <c r="K172" s="31"/>
      <c r="L172" s="34">
        <f>SUM(L169:L171)</f>
        <v>2499000</v>
      </c>
      <c r="M172" s="1"/>
    </row>
    <row r="173" spans="1:13" ht="44.1" customHeight="1" x14ac:dyDescent="0.25">
      <c r="A173" s="1">
        <v>1779172</v>
      </c>
      <c r="B173" s="1" t="s">
        <v>175</v>
      </c>
      <c r="C173" s="1" t="s">
        <v>26</v>
      </c>
      <c r="D173" s="1" t="s">
        <v>176</v>
      </c>
      <c r="E173" s="1" t="s">
        <v>325</v>
      </c>
      <c r="F173" s="4">
        <v>4.819</v>
      </c>
      <c r="G173" s="9">
        <v>4</v>
      </c>
      <c r="H173" s="8">
        <v>935000</v>
      </c>
      <c r="I173" s="8">
        <v>3740000</v>
      </c>
      <c r="J173" s="7">
        <v>1121930</v>
      </c>
      <c r="K173" s="8">
        <v>1121930</v>
      </c>
      <c r="L173" s="6">
        <v>1075000</v>
      </c>
      <c r="M173" s="1"/>
    </row>
    <row r="174" spans="1:13" ht="44.1" customHeight="1" x14ac:dyDescent="0.25">
      <c r="A174" s="15"/>
      <c r="B174" s="33" t="s">
        <v>415</v>
      </c>
      <c r="C174" s="31"/>
      <c r="D174" s="31"/>
      <c r="E174" s="31"/>
      <c r="F174" s="31"/>
      <c r="G174" s="31"/>
      <c r="H174" s="31"/>
      <c r="I174" s="31"/>
      <c r="J174" s="31"/>
      <c r="K174" s="31"/>
      <c r="L174" s="34">
        <f>SUM(L173)</f>
        <v>1075000</v>
      </c>
      <c r="M174" s="1"/>
    </row>
    <row r="175" spans="1:13" ht="44.1" customHeight="1" x14ac:dyDescent="0.25">
      <c r="A175" s="1">
        <v>4280079</v>
      </c>
      <c r="B175" s="1" t="s">
        <v>177</v>
      </c>
      <c r="C175" s="1" t="s">
        <v>29</v>
      </c>
      <c r="D175" s="1" t="s">
        <v>178</v>
      </c>
      <c r="E175" s="1" t="s">
        <v>324</v>
      </c>
      <c r="F175" s="1">
        <v>79</v>
      </c>
      <c r="G175" s="10">
        <v>79</v>
      </c>
      <c r="H175" s="8">
        <v>941600</v>
      </c>
      <c r="I175" s="8">
        <v>52486400</v>
      </c>
      <c r="J175" s="7">
        <v>10459080</v>
      </c>
      <c r="K175" s="8">
        <v>10459080</v>
      </c>
      <c r="L175" s="6">
        <v>10029000</v>
      </c>
      <c r="M175" s="1"/>
    </row>
    <row r="176" spans="1:13" ht="44.1" customHeight="1" x14ac:dyDescent="0.25">
      <c r="A176" s="1">
        <v>5145962</v>
      </c>
      <c r="B176" s="1" t="s">
        <v>177</v>
      </c>
      <c r="C176" s="1" t="s">
        <v>15</v>
      </c>
      <c r="D176" s="1" t="s">
        <v>15</v>
      </c>
      <c r="E176" s="1" t="s">
        <v>325</v>
      </c>
      <c r="F176" s="4">
        <v>80.805999999999997</v>
      </c>
      <c r="G176" s="9">
        <v>56.5</v>
      </c>
      <c r="H176" s="8">
        <v>935000</v>
      </c>
      <c r="I176" s="8">
        <v>49925797.156151772</v>
      </c>
      <c r="J176" s="7">
        <v>11451540</v>
      </c>
      <c r="K176" s="8">
        <v>11451540</v>
      </c>
      <c r="L176" s="6">
        <v>10981000</v>
      </c>
      <c r="M176" s="1"/>
    </row>
    <row r="177" spans="1:13" ht="44.1" customHeight="1" x14ac:dyDescent="0.25">
      <c r="A177" s="1">
        <v>6944607</v>
      </c>
      <c r="B177" s="1" t="s">
        <v>177</v>
      </c>
      <c r="C177" s="1" t="s">
        <v>65</v>
      </c>
      <c r="D177" s="1" t="s">
        <v>179</v>
      </c>
      <c r="E177" s="1" t="s">
        <v>324</v>
      </c>
      <c r="F177" s="1">
        <v>10</v>
      </c>
      <c r="G177" s="10">
        <v>10</v>
      </c>
      <c r="H177" s="8">
        <v>856000</v>
      </c>
      <c r="I177" s="8">
        <v>7000000</v>
      </c>
      <c r="J177" s="7">
        <v>1579980</v>
      </c>
      <c r="K177" s="8">
        <v>1579980</v>
      </c>
      <c r="L177" s="6">
        <v>1515000</v>
      </c>
      <c r="M177" s="1"/>
    </row>
    <row r="178" spans="1:13" ht="44.1" customHeight="1" x14ac:dyDescent="0.25">
      <c r="A178" s="15"/>
      <c r="B178" s="33" t="s">
        <v>414</v>
      </c>
      <c r="C178" s="31"/>
      <c r="D178" s="31"/>
      <c r="E178" s="31"/>
      <c r="F178" s="31"/>
      <c r="G178" s="31"/>
      <c r="H178" s="31"/>
      <c r="I178" s="31"/>
      <c r="J178" s="31"/>
      <c r="K178" s="31"/>
      <c r="L178" s="34">
        <f>SUM(L175:L177)</f>
        <v>22525000</v>
      </c>
      <c r="M178" s="1"/>
    </row>
    <row r="179" spans="1:13" ht="44.1" customHeight="1" x14ac:dyDescent="0.25">
      <c r="A179" s="1">
        <v>2827230</v>
      </c>
      <c r="B179" s="1" t="s">
        <v>180</v>
      </c>
      <c r="C179" s="1" t="s">
        <v>26</v>
      </c>
      <c r="D179" s="1" t="s">
        <v>181</v>
      </c>
      <c r="E179" s="1" t="s">
        <v>325</v>
      </c>
      <c r="F179" s="9">
        <v>6.0949999999999998</v>
      </c>
      <c r="G179" s="4">
        <v>6.1</v>
      </c>
      <c r="H179" s="8">
        <v>935000</v>
      </c>
      <c r="I179" s="8">
        <v>5698825</v>
      </c>
      <c r="J179" s="7">
        <v>1695000</v>
      </c>
      <c r="K179" s="8">
        <v>1695000</v>
      </c>
      <c r="L179" s="6">
        <v>1625000</v>
      </c>
      <c r="M179" s="1"/>
    </row>
    <row r="180" spans="1:13" ht="44.1" customHeight="1" x14ac:dyDescent="0.25">
      <c r="A180" s="1">
        <v>7700198</v>
      </c>
      <c r="B180" s="1" t="s">
        <v>180</v>
      </c>
      <c r="C180" s="1" t="s">
        <v>24</v>
      </c>
      <c r="D180" s="1" t="s">
        <v>182</v>
      </c>
      <c r="E180" s="1" t="s">
        <v>325</v>
      </c>
      <c r="F180" s="4">
        <v>3.85</v>
      </c>
      <c r="G180" s="9">
        <v>2.2999999999999998</v>
      </c>
      <c r="H180" s="8">
        <v>935000</v>
      </c>
      <c r="I180" s="8">
        <v>2150500</v>
      </c>
      <c r="J180" s="7">
        <v>645150</v>
      </c>
      <c r="K180" s="8">
        <v>645150</v>
      </c>
      <c r="L180" s="6">
        <v>618000</v>
      </c>
      <c r="M180" s="1"/>
    </row>
    <row r="181" spans="1:13" ht="44.1" customHeight="1" x14ac:dyDescent="0.25">
      <c r="A181" s="15"/>
      <c r="B181" s="33" t="s">
        <v>413</v>
      </c>
      <c r="C181" s="31"/>
      <c r="D181" s="31"/>
      <c r="E181" s="31"/>
      <c r="F181" s="31"/>
      <c r="G181" s="31"/>
      <c r="H181" s="31"/>
      <c r="I181" s="31"/>
      <c r="J181" s="31"/>
      <c r="K181" s="31"/>
      <c r="L181" s="34">
        <f>SUM(L179:L180)</f>
        <v>2243000</v>
      </c>
      <c r="M181" s="15"/>
    </row>
    <row r="182" spans="1:13" ht="44.1" customHeight="1" x14ac:dyDescent="0.25">
      <c r="A182" s="1">
        <v>7006324</v>
      </c>
      <c r="B182" s="1" t="s">
        <v>329</v>
      </c>
      <c r="C182" s="1" t="s">
        <v>355</v>
      </c>
      <c r="D182" s="1" t="s">
        <v>341</v>
      </c>
      <c r="E182" s="1" t="s">
        <v>324</v>
      </c>
      <c r="F182" s="1">
        <v>112</v>
      </c>
      <c r="G182" s="10">
        <v>8</v>
      </c>
      <c r="H182" s="8">
        <v>575000</v>
      </c>
      <c r="I182" s="8">
        <v>4600000</v>
      </c>
      <c r="J182" s="7">
        <v>1687000</v>
      </c>
      <c r="K182" s="8">
        <v>1380000</v>
      </c>
      <c r="L182" s="6">
        <v>1323000</v>
      </c>
      <c r="M182" s="1"/>
    </row>
    <row r="183" spans="1:13" ht="44.1" customHeight="1" x14ac:dyDescent="0.25">
      <c r="A183" s="1">
        <v>3081596</v>
      </c>
      <c r="B183" s="1" t="s">
        <v>183</v>
      </c>
      <c r="C183" s="1" t="s">
        <v>52</v>
      </c>
      <c r="D183" s="1" t="s">
        <v>184</v>
      </c>
      <c r="E183" s="1" t="s">
        <v>325</v>
      </c>
      <c r="F183" s="4">
        <v>9</v>
      </c>
      <c r="G183" s="9">
        <v>4.3</v>
      </c>
      <c r="H183" s="8">
        <v>935000</v>
      </c>
      <c r="I183" s="8">
        <v>4020500</v>
      </c>
      <c r="J183" s="7">
        <v>1166000</v>
      </c>
      <c r="K183" s="8">
        <v>1166000</v>
      </c>
      <c r="L183" s="6">
        <v>1118000</v>
      </c>
      <c r="M183" s="1"/>
    </row>
    <row r="184" spans="1:13" ht="44.1" customHeight="1" x14ac:dyDescent="0.25">
      <c r="A184" s="1">
        <v>6964348</v>
      </c>
      <c r="B184" s="1" t="s">
        <v>183</v>
      </c>
      <c r="C184" s="1" t="s">
        <v>6</v>
      </c>
      <c r="D184" s="1" t="s">
        <v>185</v>
      </c>
      <c r="E184" s="1" t="s">
        <v>325</v>
      </c>
      <c r="F184" s="9">
        <v>0.70000000000000007</v>
      </c>
      <c r="G184" s="4">
        <v>0.71</v>
      </c>
      <c r="H184" s="8">
        <v>935000</v>
      </c>
      <c r="I184" s="8">
        <v>654500.00000000012</v>
      </c>
      <c r="J184" s="7">
        <v>196000</v>
      </c>
      <c r="K184" s="8">
        <v>196000</v>
      </c>
      <c r="L184" s="6">
        <v>187000</v>
      </c>
      <c r="M184" s="1"/>
    </row>
    <row r="185" spans="1:13" ht="44.1" customHeight="1" x14ac:dyDescent="0.25">
      <c r="A185" s="15"/>
      <c r="B185" s="33" t="s">
        <v>412</v>
      </c>
      <c r="C185" s="31"/>
      <c r="D185" s="31"/>
      <c r="E185" s="31"/>
      <c r="F185" s="31"/>
      <c r="G185" s="31"/>
      <c r="H185" s="31"/>
      <c r="I185" s="31"/>
      <c r="J185" s="31"/>
      <c r="K185" s="31"/>
      <c r="L185" s="34">
        <f>SUM(L182:L184)</f>
        <v>2628000</v>
      </c>
      <c r="M185" s="1"/>
    </row>
    <row r="186" spans="1:13" ht="44.1" customHeight="1" x14ac:dyDescent="0.25">
      <c r="A186" s="1">
        <v>9609000</v>
      </c>
      <c r="B186" s="1" t="s">
        <v>186</v>
      </c>
      <c r="C186" s="1" t="s">
        <v>15</v>
      </c>
      <c r="D186" s="1" t="s">
        <v>187</v>
      </c>
      <c r="E186" s="1" t="s">
        <v>325</v>
      </c>
      <c r="F186" s="4">
        <v>7.8929999999999998</v>
      </c>
      <c r="G186" s="9">
        <v>7.25</v>
      </c>
      <c r="H186" s="8">
        <v>935000</v>
      </c>
      <c r="I186" s="8">
        <v>6639591.8852147469</v>
      </c>
      <c r="J186" s="7">
        <v>1255000</v>
      </c>
      <c r="K186" s="8">
        <v>1255000</v>
      </c>
      <c r="L186" s="6">
        <v>1203000</v>
      </c>
      <c r="M186" s="1"/>
    </row>
    <row r="187" spans="1:13" ht="44.1" customHeight="1" x14ac:dyDescent="0.25">
      <c r="A187" s="15"/>
      <c r="B187" s="33" t="s">
        <v>411</v>
      </c>
      <c r="C187" s="31"/>
      <c r="D187" s="31"/>
      <c r="E187" s="31"/>
      <c r="F187" s="31"/>
      <c r="G187" s="31"/>
      <c r="H187" s="31"/>
      <c r="I187" s="31"/>
      <c r="J187" s="31"/>
      <c r="K187" s="31"/>
      <c r="L187" s="34">
        <f>SUM(L186)</f>
        <v>1203000</v>
      </c>
      <c r="M187" s="1"/>
    </row>
    <row r="188" spans="1:13" ht="44.1" customHeight="1" x14ac:dyDescent="0.25">
      <c r="A188" s="1">
        <v>8323464</v>
      </c>
      <c r="B188" s="1" t="s">
        <v>188</v>
      </c>
      <c r="C188" s="1" t="s">
        <v>1</v>
      </c>
      <c r="D188" s="1" t="s">
        <v>146</v>
      </c>
      <c r="E188" s="1" t="s">
        <v>323</v>
      </c>
      <c r="F188" s="8">
        <v>7500</v>
      </c>
      <c r="G188" s="10">
        <v>7500</v>
      </c>
      <c r="H188" s="8">
        <v>735</v>
      </c>
      <c r="I188" s="8">
        <v>4575000</v>
      </c>
      <c r="J188" s="7">
        <v>1350000</v>
      </c>
      <c r="K188" s="8">
        <v>1350000</v>
      </c>
      <c r="L188" s="6">
        <v>1294000</v>
      </c>
      <c r="M188" s="1"/>
    </row>
    <row r="189" spans="1:13" ht="44.1" customHeight="1" x14ac:dyDescent="0.25">
      <c r="A189" s="15"/>
      <c r="B189" s="33" t="s">
        <v>410</v>
      </c>
      <c r="C189" s="31"/>
      <c r="D189" s="31"/>
      <c r="E189" s="31"/>
      <c r="F189" s="31"/>
      <c r="G189" s="31"/>
      <c r="H189" s="31"/>
      <c r="I189" s="31"/>
      <c r="J189" s="31"/>
      <c r="K189" s="31"/>
      <c r="L189" s="34">
        <f>SUM(L188)</f>
        <v>1294000</v>
      </c>
      <c r="M189" s="1"/>
    </row>
    <row r="190" spans="1:13" ht="44.1" customHeight="1" x14ac:dyDescent="0.25">
      <c r="A190" s="1">
        <v>7666803</v>
      </c>
      <c r="B190" s="1" t="s">
        <v>189</v>
      </c>
      <c r="C190" s="1" t="s">
        <v>67</v>
      </c>
      <c r="D190" s="1" t="s">
        <v>190</v>
      </c>
      <c r="E190" s="1" t="s">
        <v>325</v>
      </c>
      <c r="F190" s="9">
        <v>4.0459999999999994</v>
      </c>
      <c r="G190" s="4">
        <v>4.05</v>
      </c>
      <c r="H190" s="8">
        <v>935000</v>
      </c>
      <c r="I190" s="8">
        <v>3783009.9999999995</v>
      </c>
      <c r="J190" s="7">
        <v>1144360</v>
      </c>
      <c r="K190" s="8">
        <v>1134902.9999999998</v>
      </c>
      <c r="L190" s="6">
        <v>1088000</v>
      </c>
      <c r="M190" s="1"/>
    </row>
    <row r="191" spans="1:13" ht="44.1" customHeight="1" x14ac:dyDescent="0.25">
      <c r="A191" s="1">
        <v>9113909</v>
      </c>
      <c r="B191" s="1" t="s">
        <v>189</v>
      </c>
      <c r="C191" s="1" t="s">
        <v>73</v>
      </c>
      <c r="D191" s="1" t="s">
        <v>191</v>
      </c>
      <c r="E191" s="1" t="s">
        <v>325</v>
      </c>
      <c r="F191" s="4">
        <v>4.0839999999999996</v>
      </c>
      <c r="G191" s="9">
        <v>4.08</v>
      </c>
      <c r="H191" s="8">
        <v>935000</v>
      </c>
      <c r="I191" s="8">
        <v>3814800</v>
      </c>
      <c r="J191" s="7">
        <v>1144917</v>
      </c>
      <c r="K191" s="8">
        <v>1144440</v>
      </c>
      <c r="L191" s="6">
        <v>1097000</v>
      </c>
      <c r="M191" s="1"/>
    </row>
    <row r="192" spans="1:13" ht="44.1" customHeight="1" x14ac:dyDescent="0.25">
      <c r="A192" s="1">
        <v>9122659</v>
      </c>
      <c r="B192" s="1" t="s">
        <v>189</v>
      </c>
      <c r="C192" s="1" t="s">
        <v>53</v>
      </c>
      <c r="D192" s="1" t="s">
        <v>192</v>
      </c>
      <c r="E192" s="1" t="s">
        <v>325</v>
      </c>
      <c r="F192" s="4">
        <v>7.1340000000000003</v>
      </c>
      <c r="G192" s="9">
        <v>7.13</v>
      </c>
      <c r="H192" s="8">
        <v>1122000</v>
      </c>
      <c r="I192" s="8">
        <v>7632066.3358564619</v>
      </c>
      <c r="J192" s="7">
        <v>2150161</v>
      </c>
      <c r="K192" s="8">
        <v>2150161</v>
      </c>
      <c r="L192" s="6">
        <v>2061000</v>
      </c>
      <c r="M192" s="1"/>
    </row>
    <row r="193" spans="1:13" ht="44.1" customHeight="1" x14ac:dyDescent="0.25">
      <c r="A193" s="1"/>
      <c r="B193" s="33" t="s">
        <v>409</v>
      </c>
      <c r="C193" s="30"/>
      <c r="D193" s="30"/>
      <c r="E193" s="30"/>
      <c r="F193" s="30"/>
      <c r="G193" s="30"/>
      <c r="H193" s="30"/>
      <c r="I193" s="30"/>
      <c r="J193" s="30"/>
      <c r="K193" s="30"/>
      <c r="L193" s="34">
        <f>SUM(L190,L191,L192)</f>
        <v>4246000</v>
      </c>
      <c r="M193" s="1"/>
    </row>
    <row r="194" spans="1:13" ht="44.1" customHeight="1" x14ac:dyDescent="0.25">
      <c r="A194" s="1">
        <v>7256088</v>
      </c>
      <c r="B194" s="1" t="s">
        <v>193</v>
      </c>
      <c r="C194" s="1" t="s">
        <v>1</v>
      </c>
      <c r="D194" s="1" t="s">
        <v>194</v>
      </c>
      <c r="E194" s="1" t="s">
        <v>323</v>
      </c>
      <c r="F194" s="8">
        <v>34000</v>
      </c>
      <c r="G194" s="10">
        <v>20000</v>
      </c>
      <c r="H194" s="8">
        <v>735</v>
      </c>
      <c r="I194" s="8">
        <v>12200000</v>
      </c>
      <c r="J194" s="7">
        <v>4435000</v>
      </c>
      <c r="K194" s="8">
        <v>3660000</v>
      </c>
      <c r="L194" s="6">
        <v>3509000</v>
      </c>
      <c r="M194" s="1"/>
    </row>
    <row r="195" spans="1:13" ht="44.1" customHeight="1" x14ac:dyDescent="0.25">
      <c r="A195" s="15"/>
      <c r="B195" s="33" t="s">
        <v>408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4">
        <f>SUM(L194)</f>
        <v>3509000</v>
      </c>
      <c r="M195" s="1"/>
    </row>
    <row r="196" spans="1:13" ht="44.1" customHeight="1" x14ac:dyDescent="0.25">
      <c r="A196" s="1">
        <v>4232995</v>
      </c>
      <c r="B196" s="1" t="s">
        <v>195</v>
      </c>
      <c r="C196" s="1" t="s">
        <v>15</v>
      </c>
      <c r="D196" s="1" t="s">
        <v>196</v>
      </c>
      <c r="E196" s="1" t="s">
        <v>325</v>
      </c>
      <c r="F196" s="9">
        <v>3.2949999999999999</v>
      </c>
      <c r="G196" s="4">
        <v>3.3</v>
      </c>
      <c r="H196" s="8">
        <v>935000</v>
      </c>
      <c r="I196" s="8">
        <v>2910825</v>
      </c>
      <c r="J196" s="7">
        <v>600000</v>
      </c>
      <c r="K196" s="8">
        <v>600000</v>
      </c>
      <c r="L196" s="6">
        <v>575000</v>
      </c>
      <c r="M196" s="1"/>
    </row>
    <row r="197" spans="1:13" ht="44.1" customHeight="1" x14ac:dyDescent="0.25">
      <c r="A197" s="1">
        <v>4547688</v>
      </c>
      <c r="B197" s="1" t="s">
        <v>195</v>
      </c>
      <c r="C197" s="1" t="s">
        <v>117</v>
      </c>
      <c r="D197" s="1" t="s">
        <v>197</v>
      </c>
      <c r="E197" s="1" t="s">
        <v>324</v>
      </c>
      <c r="F197" s="1">
        <v>3</v>
      </c>
      <c r="G197" s="10">
        <v>3</v>
      </c>
      <c r="H197" s="8">
        <v>740000</v>
      </c>
      <c r="I197" s="8">
        <v>1500000</v>
      </c>
      <c r="J197" s="7">
        <v>700000</v>
      </c>
      <c r="K197" s="8">
        <v>450000</v>
      </c>
      <c r="L197" s="6">
        <v>431000</v>
      </c>
      <c r="M197" s="1"/>
    </row>
    <row r="198" spans="1:13" ht="44.1" customHeight="1" x14ac:dyDescent="0.25">
      <c r="A198" s="15"/>
      <c r="B198" s="33" t="s">
        <v>195</v>
      </c>
      <c r="C198" s="42"/>
      <c r="D198" s="42"/>
      <c r="E198" s="42"/>
      <c r="F198" s="42"/>
      <c r="G198" s="42"/>
      <c r="H198" s="42"/>
      <c r="I198" s="42"/>
      <c r="J198" s="42"/>
      <c r="K198" s="42"/>
      <c r="L198" s="34">
        <f>SUM(L196:L197)</f>
        <v>1006000</v>
      </c>
      <c r="M198" s="1"/>
    </row>
    <row r="199" spans="1:13" ht="44.1" customHeight="1" x14ac:dyDescent="0.25">
      <c r="A199" s="1">
        <v>2436078</v>
      </c>
      <c r="B199" s="1" t="s">
        <v>198</v>
      </c>
      <c r="C199" s="1" t="s">
        <v>52</v>
      </c>
      <c r="D199" s="1" t="s">
        <v>199</v>
      </c>
      <c r="E199" s="1" t="s">
        <v>325</v>
      </c>
      <c r="F199" s="4">
        <v>5.1599999999999993</v>
      </c>
      <c r="G199" s="9">
        <v>5</v>
      </c>
      <c r="H199" s="8">
        <v>935000</v>
      </c>
      <c r="I199" s="8">
        <v>4675000</v>
      </c>
      <c r="J199" s="7">
        <v>1466700</v>
      </c>
      <c r="K199" s="8">
        <v>1402500</v>
      </c>
      <c r="L199" s="6">
        <v>1344000</v>
      </c>
      <c r="M199" s="1"/>
    </row>
    <row r="200" spans="1:13" ht="44.1" customHeight="1" x14ac:dyDescent="0.25">
      <c r="A200" s="15"/>
      <c r="B200" s="33" t="s">
        <v>407</v>
      </c>
      <c r="C200" s="42"/>
      <c r="D200" s="42"/>
      <c r="E200" s="42"/>
      <c r="F200" s="42"/>
      <c r="G200" s="42"/>
      <c r="H200" s="42"/>
      <c r="I200" s="42"/>
      <c r="J200" s="42"/>
      <c r="K200" s="42"/>
      <c r="L200" s="34">
        <f>SUM(L199)</f>
        <v>1344000</v>
      </c>
      <c r="M200" s="1"/>
    </row>
    <row r="201" spans="1:13" ht="44.1" customHeight="1" x14ac:dyDescent="0.25">
      <c r="A201" s="1">
        <v>2014388</v>
      </c>
      <c r="B201" s="1" t="s">
        <v>200</v>
      </c>
      <c r="C201" s="1" t="s">
        <v>1</v>
      </c>
      <c r="D201" s="1" t="s">
        <v>146</v>
      </c>
      <c r="E201" s="1" t="s">
        <v>323</v>
      </c>
      <c r="F201" s="8">
        <v>70000</v>
      </c>
      <c r="G201" s="10">
        <v>60000</v>
      </c>
      <c r="H201" s="8">
        <v>735</v>
      </c>
      <c r="I201" s="8">
        <v>36600000</v>
      </c>
      <c r="J201" s="7">
        <v>14000000</v>
      </c>
      <c r="K201" s="8">
        <v>10980000</v>
      </c>
      <c r="L201" s="6">
        <v>10529000</v>
      </c>
      <c r="M201" s="1"/>
    </row>
    <row r="202" spans="1:13" ht="44.1" customHeight="1" x14ac:dyDescent="0.25">
      <c r="A202" s="1">
        <v>3261046</v>
      </c>
      <c r="B202" s="1" t="s">
        <v>200</v>
      </c>
      <c r="C202" s="1" t="s">
        <v>24</v>
      </c>
      <c r="D202" s="1" t="s">
        <v>201</v>
      </c>
      <c r="E202" s="1" t="s">
        <v>325</v>
      </c>
      <c r="F202" s="4">
        <v>7</v>
      </c>
      <c r="G202" s="9">
        <v>6</v>
      </c>
      <c r="H202" s="8">
        <v>935000</v>
      </c>
      <c r="I202" s="8">
        <v>5610000</v>
      </c>
      <c r="J202" s="7">
        <v>1700000</v>
      </c>
      <c r="K202" s="8">
        <v>1683000</v>
      </c>
      <c r="L202" s="6">
        <v>1613000</v>
      </c>
      <c r="M202" s="1"/>
    </row>
    <row r="203" spans="1:13" ht="44.1" customHeight="1" x14ac:dyDescent="0.25">
      <c r="A203" s="15"/>
      <c r="B203" s="33" t="s">
        <v>406</v>
      </c>
      <c r="C203" s="42"/>
      <c r="D203" s="42"/>
      <c r="E203" s="42"/>
      <c r="F203" s="42"/>
      <c r="G203" s="42"/>
      <c r="H203" s="42"/>
      <c r="I203" s="42"/>
      <c r="J203" s="42"/>
      <c r="K203" s="42"/>
      <c r="L203" s="34">
        <f>SUM(L201:L202)</f>
        <v>12142000</v>
      </c>
      <c r="M203" s="1"/>
    </row>
    <row r="204" spans="1:13" ht="44.1" customHeight="1" x14ac:dyDescent="0.25">
      <c r="A204" s="1">
        <v>2077002</v>
      </c>
      <c r="B204" s="1" t="s">
        <v>202</v>
      </c>
      <c r="C204" s="1" t="s">
        <v>10</v>
      </c>
      <c r="D204" s="1" t="s">
        <v>203</v>
      </c>
      <c r="E204" s="1" t="s">
        <v>325</v>
      </c>
      <c r="F204" s="4">
        <v>42.844999999999999</v>
      </c>
      <c r="G204" s="9">
        <v>38.799999999999997</v>
      </c>
      <c r="H204" s="8">
        <v>1262250</v>
      </c>
      <c r="I204" s="8">
        <v>44737139.187769867</v>
      </c>
      <c r="J204" s="7">
        <v>7069000</v>
      </c>
      <c r="K204" s="8">
        <v>7069000</v>
      </c>
      <c r="L204" s="6">
        <v>6778000</v>
      </c>
      <c r="M204" s="1"/>
    </row>
    <row r="205" spans="1:13" ht="44.1" customHeight="1" x14ac:dyDescent="0.25">
      <c r="A205" s="1">
        <v>3296442</v>
      </c>
      <c r="B205" s="1" t="s">
        <v>202</v>
      </c>
      <c r="C205" s="1" t="s">
        <v>65</v>
      </c>
      <c r="D205" s="1" t="s">
        <v>204</v>
      </c>
      <c r="E205" s="1" t="s">
        <v>324</v>
      </c>
      <c r="F205" s="1">
        <v>7</v>
      </c>
      <c r="G205" s="10">
        <v>7</v>
      </c>
      <c r="H205" s="8">
        <v>984400</v>
      </c>
      <c r="I205" s="8">
        <v>5798800</v>
      </c>
      <c r="J205" s="7">
        <v>337000</v>
      </c>
      <c r="K205" s="8">
        <v>337000</v>
      </c>
      <c r="L205" s="6">
        <v>323000</v>
      </c>
      <c r="M205" s="1"/>
    </row>
    <row r="206" spans="1:13" ht="44.1" customHeight="1" x14ac:dyDescent="0.25">
      <c r="A206" s="1">
        <v>7245581</v>
      </c>
      <c r="B206" s="1" t="s">
        <v>202</v>
      </c>
      <c r="C206" s="1" t="s">
        <v>104</v>
      </c>
      <c r="D206" s="1" t="s">
        <v>205</v>
      </c>
      <c r="E206" s="1" t="s">
        <v>324</v>
      </c>
      <c r="F206" s="1">
        <v>22</v>
      </c>
      <c r="G206" s="10">
        <v>22</v>
      </c>
      <c r="H206" s="8">
        <v>999000</v>
      </c>
      <c r="I206" s="8">
        <v>18810000</v>
      </c>
      <c r="J206" s="7">
        <v>4107000</v>
      </c>
      <c r="K206" s="8">
        <v>4107000</v>
      </c>
      <c r="L206" s="6">
        <v>3938000</v>
      </c>
      <c r="M206" s="1"/>
    </row>
    <row r="207" spans="1:13" ht="44.1" customHeight="1" x14ac:dyDescent="0.25">
      <c r="A207" s="1">
        <v>8423740</v>
      </c>
      <c r="B207" s="1" t="s">
        <v>202</v>
      </c>
      <c r="C207" s="1" t="s">
        <v>31</v>
      </c>
      <c r="D207" s="1" t="s">
        <v>206</v>
      </c>
      <c r="E207" s="1" t="s">
        <v>324</v>
      </c>
      <c r="F207" s="1">
        <v>5</v>
      </c>
      <c r="G207" s="10">
        <v>5</v>
      </c>
      <c r="H207" s="8">
        <v>3279800</v>
      </c>
      <c r="I207" s="8">
        <v>15199000</v>
      </c>
      <c r="J207" s="7">
        <v>1451000</v>
      </c>
      <c r="K207" s="8">
        <v>1451000</v>
      </c>
      <c r="L207" s="6">
        <v>1391000</v>
      </c>
      <c r="M207" s="1"/>
    </row>
    <row r="208" spans="1:13" ht="44.1" customHeight="1" x14ac:dyDescent="0.25">
      <c r="A208" s="15"/>
      <c r="B208" s="33" t="s">
        <v>405</v>
      </c>
      <c r="C208" s="31"/>
      <c r="D208" s="31"/>
      <c r="E208" s="31"/>
      <c r="F208" s="31"/>
      <c r="G208" s="31"/>
      <c r="H208" s="31"/>
      <c r="I208" s="31"/>
      <c r="J208" s="31"/>
      <c r="K208" s="31"/>
      <c r="L208" s="34">
        <f>SUM(L204:L207)</f>
        <v>12430000</v>
      </c>
      <c r="M208" s="1"/>
    </row>
    <row r="209" spans="1:13" ht="44.1" customHeight="1" x14ac:dyDescent="0.25">
      <c r="A209" s="1">
        <v>1025057</v>
      </c>
      <c r="B209" s="1" t="s">
        <v>207</v>
      </c>
      <c r="C209" s="1" t="s">
        <v>20</v>
      </c>
      <c r="D209" s="1" t="s">
        <v>208</v>
      </c>
      <c r="E209" s="1" t="s">
        <v>324</v>
      </c>
      <c r="F209" s="1">
        <v>40</v>
      </c>
      <c r="G209" s="10">
        <v>40</v>
      </c>
      <c r="H209" s="8">
        <v>200000</v>
      </c>
      <c r="I209" s="8">
        <v>8000000</v>
      </c>
      <c r="J209" s="7">
        <v>2183000</v>
      </c>
      <c r="K209" s="8">
        <v>2183000</v>
      </c>
      <c r="L209" s="6">
        <v>2093000</v>
      </c>
      <c r="M209" s="1"/>
    </row>
    <row r="210" spans="1:13" ht="44.1" customHeight="1" x14ac:dyDescent="0.25">
      <c r="A210" s="1">
        <v>3169124</v>
      </c>
      <c r="B210" s="1" t="s">
        <v>207</v>
      </c>
      <c r="C210" s="1" t="s">
        <v>26</v>
      </c>
      <c r="D210" s="1" t="s">
        <v>209</v>
      </c>
      <c r="E210" s="1" t="s">
        <v>325</v>
      </c>
      <c r="F210" s="4">
        <v>23.808</v>
      </c>
      <c r="G210" s="9">
        <v>23.8</v>
      </c>
      <c r="H210" s="8">
        <v>935000</v>
      </c>
      <c r="I210" s="8">
        <v>22253000</v>
      </c>
      <c r="J210" s="7">
        <v>6675900</v>
      </c>
      <c r="K210" s="8">
        <v>6675900</v>
      </c>
      <c r="L210" s="6">
        <v>6401000</v>
      </c>
      <c r="M210" s="1"/>
    </row>
    <row r="211" spans="1:13" ht="44.1" customHeight="1" x14ac:dyDescent="0.25">
      <c r="A211" s="1">
        <v>3396676</v>
      </c>
      <c r="B211" s="1" t="s">
        <v>207</v>
      </c>
      <c r="C211" s="1" t="s">
        <v>24</v>
      </c>
      <c r="D211" s="1" t="s">
        <v>210</v>
      </c>
      <c r="E211" s="1" t="s">
        <v>325</v>
      </c>
      <c r="F211" s="4">
        <v>23.007999999999999</v>
      </c>
      <c r="G211" s="9">
        <v>15</v>
      </c>
      <c r="H211" s="8">
        <v>935000</v>
      </c>
      <c r="I211" s="8">
        <v>14025000</v>
      </c>
      <c r="J211" s="7">
        <v>4131900</v>
      </c>
      <c r="K211" s="8">
        <v>4131900</v>
      </c>
      <c r="L211" s="6">
        <v>3962000</v>
      </c>
      <c r="M211" s="1"/>
    </row>
    <row r="212" spans="1:13" ht="44.1" customHeight="1" x14ac:dyDescent="0.25">
      <c r="A212" s="1">
        <v>3551691</v>
      </c>
      <c r="B212" s="1" t="s">
        <v>207</v>
      </c>
      <c r="C212" s="1" t="s">
        <v>20</v>
      </c>
      <c r="D212" s="1" t="s">
        <v>211</v>
      </c>
      <c r="E212" s="1" t="s">
        <v>324</v>
      </c>
      <c r="F212" s="1">
        <v>20</v>
      </c>
      <c r="G212" s="10">
        <v>20</v>
      </c>
      <c r="H212" s="8">
        <v>200000</v>
      </c>
      <c r="I212" s="8">
        <v>4000000</v>
      </c>
      <c r="J212" s="7">
        <v>1200000</v>
      </c>
      <c r="K212" s="8">
        <v>1200000</v>
      </c>
      <c r="L212" s="6">
        <v>1150000</v>
      </c>
      <c r="M212" s="1"/>
    </row>
    <row r="213" spans="1:13" ht="44.1" customHeight="1" x14ac:dyDescent="0.25">
      <c r="A213" s="1">
        <v>5606908</v>
      </c>
      <c r="B213" s="1" t="s">
        <v>207</v>
      </c>
      <c r="C213" s="1" t="s">
        <v>20</v>
      </c>
      <c r="D213" s="1" t="s">
        <v>212</v>
      </c>
      <c r="E213" s="1" t="s">
        <v>324</v>
      </c>
      <c r="F213" s="1">
        <v>20</v>
      </c>
      <c r="G213" s="10">
        <v>20</v>
      </c>
      <c r="H213" s="8">
        <v>200000</v>
      </c>
      <c r="I213" s="8">
        <v>4000000</v>
      </c>
      <c r="J213" s="7">
        <v>1200000</v>
      </c>
      <c r="K213" s="8">
        <v>1200000</v>
      </c>
      <c r="L213" s="6">
        <v>1150000</v>
      </c>
      <c r="M213" s="1"/>
    </row>
    <row r="214" spans="1:13" ht="44.1" customHeight="1" x14ac:dyDescent="0.25">
      <c r="A214" s="1">
        <v>6722405</v>
      </c>
      <c r="B214" s="1" t="s">
        <v>207</v>
      </c>
      <c r="C214" s="1" t="s">
        <v>26</v>
      </c>
      <c r="D214" s="1" t="s">
        <v>213</v>
      </c>
      <c r="E214" s="1" t="s">
        <v>325</v>
      </c>
      <c r="F214" s="4">
        <v>9.0530000000000008</v>
      </c>
      <c r="G214" s="9">
        <v>9</v>
      </c>
      <c r="H214" s="8">
        <v>935000</v>
      </c>
      <c r="I214" s="8">
        <v>8415000</v>
      </c>
      <c r="J214" s="7">
        <v>2524500</v>
      </c>
      <c r="K214" s="8">
        <v>2524500</v>
      </c>
      <c r="L214" s="6">
        <v>2420000</v>
      </c>
      <c r="M214" s="1"/>
    </row>
    <row r="215" spans="1:13" ht="44.1" customHeight="1" x14ac:dyDescent="0.25">
      <c r="A215" s="1">
        <v>9199909</v>
      </c>
      <c r="B215" s="1" t="s">
        <v>207</v>
      </c>
      <c r="C215" s="1" t="s">
        <v>26</v>
      </c>
      <c r="D215" s="1" t="s">
        <v>214</v>
      </c>
      <c r="E215" s="1" t="s">
        <v>325</v>
      </c>
      <c r="F215" s="4">
        <v>6.3029999999999999</v>
      </c>
      <c r="G215" s="9">
        <v>6.3</v>
      </c>
      <c r="H215" s="8">
        <v>935000</v>
      </c>
      <c r="I215" s="8">
        <v>5890500</v>
      </c>
      <c r="J215" s="7">
        <v>1767150</v>
      </c>
      <c r="K215" s="8">
        <v>1767150</v>
      </c>
      <c r="L215" s="6">
        <v>1694000</v>
      </c>
      <c r="M215" s="1"/>
    </row>
    <row r="216" spans="1:13" ht="44.1" customHeight="1" x14ac:dyDescent="0.25">
      <c r="A216" s="15"/>
      <c r="B216" s="33" t="s">
        <v>404</v>
      </c>
      <c r="C216" s="31"/>
      <c r="D216" s="31"/>
      <c r="E216" s="31"/>
      <c r="F216" s="31"/>
      <c r="G216" s="31"/>
      <c r="H216" s="31"/>
      <c r="I216" s="31"/>
      <c r="J216" s="31"/>
      <c r="K216" s="31"/>
      <c r="L216" s="34">
        <f>SUM(L209:L215)</f>
        <v>18870000</v>
      </c>
      <c r="M216" s="1"/>
    </row>
    <row r="217" spans="1:13" ht="44.1" customHeight="1" x14ac:dyDescent="0.25">
      <c r="A217" s="1">
        <v>1201824</v>
      </c>
      <c r="B217" s="1" t="s">
        <v>215</v>
      </c>
      <c r="C217" s="1" t="s">
        <v>44</v>
      </c>
      <c r="D217" s="1" t="s">
        <v>216</v>
      </c>
      <c r="E217" s="1" t="s">
        <v>324</v>
      </c>
      <c r="F217" s="1">
        <v>5</v>
      </c>
      <c r="G217" s="10">
        <v>3</v>
      </c>
      <c r="H217" s="8">
        <v>740000</v>
      </c>
      <c r="I217" s="8">
        <v>2004000</v>
      </c>
      <c r="J217" s="7">
        <v>500000</v>
      </c>
      <c r="K217" s="8">
        <v>500000</v>
      </c>
      <c r="L217" s="6">
        <v>479000</v>
      </c>
      <c r="M217" s="1"/>
    </row>
    <row r="218" spans="1:13" ht="44.1" customHeight="1" x14ac:dyDescent="0.25">
      <c r="A218" s="1">
        <v>1674590</v>
      </c>
      <c r="B218" s="1" t="s">
        <v>215</v>
      </c>
      <c r="C218" s="1" t="s">
        <v>1</v>
      </c>
      <c r="D218" s="1" t="s">
        <v>217</v>
      </c>
      <c r="E218" s="1" t="s">
        <v>323</v>
      </c>
      <c r="F218" s="8">
        <v>20500</v>
      </c>
      <c r="G218" s="10">
        <v>15600</v>
      </c>
      <c r="H218" s="8">
        <v>735</v>
      </c>
      <c r="I218" s="8">
        <v>9516000</v>
      </c>
      <c r="J218" s="7">
        <v>2000000</v>
      </c>
      <c r="K218" s="8">
        <v>2000000</v>
      </c>
      <c r="L218" s="6">
        <v>1917000</v>
      </c>
      <c r="M218" s="1"/>
    </row>
    <row r="219" spans="1:13" ht="44.1" customHeight="1" x14ac:dyDescent="0.25">
      <c r="A219" s="1">
        <v>3397992</v>
      </c>
      <c r="B219" s="1" t="s">
        <v>215</v>
      </c>
      <c r="C219" s="1" t="s">
        <v>17</v>
      </c>
      <c r="D219" s="1" t="s">
        <v>218</v>
      </c>
      <c r="E219" s="1" t="s">
        <v>325</v>
      </c>
      <c r="F219" s="4">
        <v>4.5</v>
      </c>
      <c r="G219" s="9">
        <v>3.2</v>
      </c>
      <c r="H219" s="8">
        <v>935000</v>
      </c>
      <c r="I219" s="8">
        <v>2992000</v>
      </c>
      <c r="J219" s="7">
        <v>1000000</v>
      </c>
      <c r="K219" s="8">
        <v>897600</v>
      </c>
      <c r="L219" s="6">
        <v>860000</v>
      </c>
      <c r="M219" s="1"/>
    </row>
    <row r="220" spans="1:13" ht="44.1" customHeight="1" x14ac:dyDescent="0.25">
      <c r="A220" s="1">
        <v>4334040</v>
      </c>
      <c r="B220" s="1" t="s">
        <v>215</v>
      </c>
      <c r="C220" s="1" t="s">
        <v>93</v>
      </c>
      <c r="D220" s="1" t="s">
        <v>219</v>
      </c>
      <c r="E220" s="1" t="s">
        <v>325</v>
      </c>
      <c r="F220" s="4">
        <v>10.623000000000001</v>
      </c>
      <c r="G220" s="9">
        <v>3.27</v>
      </c>
      <c r="H220" s="8">
        <v>935000</v>
      </c>
      <c r="I220" s="8">
        <v>3057450</v>
      </c>
      <c r="J220" s="7">
        <v>1200000</v>
      </c>
      <c r="K220" s="8">
        <v>917235</v>
      </c>
      <c r="L220" s="6">
        <v>879000</v>
      </c>
      <c r="M220" s="1"/>
    </row>
    <row r="221" spans="1:13" ht="44.1" customHeight="1" x14ac:dyDescent="0.25">
      <c r="A221" s="1">
        <v>8357139</v>
      </c>
      <c r="B221" s="1" t="s">
        <v>215</v>
      </c>
      <c r="C221" s="1" t="s">
        <v>220</v>
      </c>
      <c r="D221" s="1" t="s">
        <v>221</v>
      </c>
      <c r="E221" s="1" t="s">
        <v>325</v>
      </c>
      <c r="F221" s="4">
        <v>17.5</v>
      </c>
      <c r="G221" s="9">
        <v>13.2</v>
      </c>
      <c r="H221" s="8">
        <v>935000</v>
      </c>
      <c r="I221" s="8">
        <v>11738571.428571429</v>
      </c>
      <c r="J221" s="7">
        <v>1800000</v>
      </c>
      <c r="K221" s="8">
        <v>1800000</v>
      </c>
      <c r="L221" s="6">
        <v>1726000</v>
      </c>
      <c r="M221" s="1"/>
    </row>
    <row r="222" spans="1:13" ht="44.1" customHeight="1" x14ac:dyDescent="0.25">
      <c r="A222" s="1">
        <v>7472903</v>
      </c>
      <c r="B222" s="1" t="s">
        <v>215</v>
      </c>
      <c r="C222" s="1" t="s">
        <v>73</v>
      </c>
      <c r="D222" s="1" t="s">
        <v>342</v>
      </c>
      <c r="E222" s="1" t="s">
        <v>325</v>
      </c>
      <c r="F222" s="4">
        <v>7.34</v>
      </c>
      <c r="G222" s="9">
        <v>1.82</v>
      </c>
      <c r="H222" s="8">
        <v>935000</v>
      </c>
      <c r="I222" s="8">
        <v>1701700</v>
      </c>
      <c r="J222" s="7">
        <v>700000</v>
      </c>
      <c r="K222" s="8">
        <v>510510</v>
      </c>
      <c r="L222" s="6">
        <v>489000</v>
      </c>
      <c r="M222" s="1"/>
    </row>
    <row r="223" spans="1:13" ht="44.1" customHeight="1" x14ac:dyDescent="0.25">
      <c r="A223" s="1">
        <v>9864940</v>
      </c>
      <c r="B223" s="1" t="s">
        <v>215</v>
      </c>
      <c r="C223" s="1" t="s">
        <v>65</v>
      </c>
      <c r="D223" s="1" t="s">
        <v>343</v>
      </c>
      <c r="E223" s="1" t="s">
        <v>324</v>
      </c>
      <c r="F223" s="1">
        <v>23</v>
      </c>
      <c r="G223" s="10">
        <v>5</v>
      </c>
      <c r="H223" s="8">
        <v>856000</v>
      </c>
      <c r="I223" s="8">
        <v>3395652.1739130435</v>
      </c>
      <c r="J223" s="7">
        <v>1300000</v>
      </c>
      <c r="K223" s="8">
        <v>1018695.652173913</v>
      </c>
      <c r="L223" s="6">
        <v>976000</v>
      </c>
      <c r="M223" s="1"/>
    </row>
    <row r="224" spans="1:13" ht="44.1" customHeight="1" x14ac:dyDescent="0.25">
      <c r="A224" s="1">
        <v>2284277</v>
      </c>
      <c r="B224" s="1" t="s">
        <v>215</v>
      </c>
      <c r="C224" s="1" t="s">
        <v>6</v>
      </c>
      <c r="D224" s="1" t="s">
        <v>344</v>
      </c>
      <c r="E224" s="1" t="s">
        <v>325</v>
      </c>
      <c r="F224" s="4">
        <v>14.57</v>
      </c>
      <c r="G224" s="9">
        <v>1.9</v>
      </c>
      <c r="H224" s="8">
        <v>935000</v>
      </c>
      <c r="I224" s="8">
        <v>1776500</v>
      </c>
      <c r="J224" s="7">
        <v>1000000</v>
      </c>
      <c r="K224" s="8">
        <v>532950</v>
      </c>
      <c r="L224" s="6">
        <v>511000</v>
      </c>
      <c r="M224" s="1"/>
    </row>
    <row r="225" spans="1:13" ht="44.1" customHeight="1" x14ac:dyDescent="0.25">
      <c r="A225" s="1">
        <v>3523407</v>
      </c>
      <c r="B225" s="1" t="s">
        <v>215</v>
      </c>
      <c r="C225" s="1" t="s">
        <v>22</v>
      </c>
      <c r="D225" s="1" t="s">
        <v>345</v>
      </c>
      <c r="E225" s="1" t="s">
        <v>324</v>
      </c>
      <c r="F225" s="1">
        <v>8</v>
      </c>
      <c r="G225" s="10">
        <v>3</v>
      </c>
      <c r="H225" s="8">
        <v>1155600</v>
      </c>
      <c r="I225" s="8">
        <v>2266800</v>
      </c>
      <c r="J225" s="7">
        <v>800000</v>
      </c>
      <c r="K225" s="8">
        <v>680040</v>
      </c>
      <c r="L225" s="6">
        <v>652000</v>
      </c>
      <c r="M225" s="1"/>
    </row>
    <row r="226" spans="1:13" ht="44.1" customHeight="1" x14ac:dyDescent="0.25">
      <c r="A226" s="1">
        <v>4319542</v>
      </c>
      <c r="B226" s="1" t="s">
        <v>215</v>
      </c>
      <c r="C226" s="1" t="s">
        <v>12</v>
      </c>
      <c r="D226" s="1" t="s">
        <v>346</v>
      </c>
      <c r="E226" s="1" t="s">
        <v>325</v>
      </c>
      <c r="F226" s="4">
        <v>4.3</v>
      </c>
      <c r="G226" s="9">
        <v>0.9</v>
      </c>
      <c r="H226" s="8">
        <v>935000</v>
      </c>
      <c r="I226" s="8">
        <v>841500</v>
      </c>
      <c r="J226" s="7">
        <v>500000</v>
      </c>
      <c r="K226" s="8">
        <v>252450</v>
      </c>
      <c r="L226" s="6">
        <v>242000</v>
      </c>
      <c r="M226" s="1"/>
    </row>
    <row r="227" spans="1:13" ht="44.1" customHeight="1" x14ac:dyDescent="0.25">
      <c r="A227" s="15"/>
      <c r="B227" s="33" t="s">
        <v>403</v>
      </c>
      <c r="C227" s="31"/>
      <c r="D227" s="31"/>
      <c r="E227" s="31"/>
      <c r="F227" s="31"/>
      <c r="G227" s="31"/>
      <c r="H227" s="31"/>
      <c r="I227" s="31"/>
      <c r="J227" s="31"/>
      <c r="K227" s="31"/>
      <c r="L227" s="34">
        <f>SUM(L217:L226)</f>
        <v>8731000</v>
      </c>
      <c r="M227" s="1"/>
    </row>
    <row r="228" spans="1:13" ht="44.1" customHeight="1" x14ac:dyDescent="0.25">
      <c r="A228" s="1">
        <v>1532289</v>
      </c>
      <c r="B228" s="1" t="s">
        <v>222</v>
      </c>
      <c r="C228" s="1" t="s">
        <v>67</v>
      </c>
      <c r="D228" s="1" t="s">
        <v>223</v>
      </c>
      <c r="E228" s="1" t="s">
        <v>325</v>
      </c>
      <c r="F228" s="4">
        <v>4.3070000000000004</v>
      </c>
      <c r="G228" s="9">
        <v>3.9</v>
      </c>
      <c r="H228" s="8">
        <v>935000</v>
      </c>
      <c r="I228" s="8">
        <v>3646500</v>
      </c>
      <c r="J228" s="7">
        <v>1286000</v>
      </c>
      <c r="K228" s="8">
        <v>1093950</v>
      </c>
      <c r="L228" s="6">
        <v>1049000</v>
      </c>
      <c r="M228" s="1"/>
    </row>
    <row r="229" spans="1:13" ht="44.1" customHeight="1" x14ac:dyDescent="0.25">
      <c r="A229" s="1">
        <v>8209086</v>
      </c>
      <c r="B229" s="1" t="s">
        <v>222</v>
      </c>
      <c r="C229" s="1" t="s">
        <v>67</v>
      </c>
      <c r="D229" s="1" t="s">
        <v>224</v>
      </c>
      <c r="E229" s="1" t="s">
        <v>325</v>
      </c>
      <c r="F229" s="4">
        <v>6.6069999999999993</v>
      </c>
      <c r="G229" s="9">
        <v>6.3</v>
      </c>
      <c r="H229" s="8">
        <v>935000</v>
      </c>
      <c r="I229" s="8">
        <v>5890500</v>
      </c>
      <c r="J229" s="7">
        <v>2209000</v>
      </c>
      <c r="K229" s="8">
        <v>1767150</v>
      </c>
      <c r="L229" s="6">
        <v>1694000</v>
      </c>
      <c r="M229" s="1"/>
    </row>
    <row r="230" spans="1:13" ht="44.1" customHeight="1" x14ac:dyDescent="0.25">
      <c r="A230" s="1">
        <v>8335599</v>
      </c>
      <c r="B230" s="1" t="s">
        <v>222</v>
      </c>
      <c r="C230" s="1" t="s">
        <v>73</v>
      </c>
      <c r="D230" s="1" t="s">
        <v>225</v>
      </c>
      <c r="E230" s="1" t="s">
        <v>325</v>
      </c>
      <c r="F230" s="4">
        <v>5.9030000000000005</v>
      </c>
      <c r="G230" s="9">
        <v>5.5</v>
      </c>
      <c r="H230" s="8">
        <v>935000</v>
      </c>
      <c r="I230" s="8">
        <v>5142500</v>
      </c>
      <c r="J230" s="7">
        <v>2069000</v>
      </c>
      <c r="K230" s="8">
        <v>1079925</v>
      </c>
      <c r="L230" s="6">
        <v>1035000</v>
      </c>
      <c r="M230" s="1"/>
    </row>
    <row r="231" spans="1:13" ht="44.1" customHeight="1" x14ac:dyDescent="0.25">
      <c r="A231" s="1">
        <v>8793414</v>
      </c>
      <c r="B231" s="1" t="s">
        <v>222</v>
      </c>
      <c r="C231" s="1" t="s">
        <v>24</v>
      </c>
      <c r="D231" s="1" t="s">
        <v>226</v>
      </c>
      <c r="E231" s="1" t="s">
        <v>325</v>
      </c>
      <c r="F231" s="4">
        <v>5.157</v>
      </c>
      <c r="G231" s="9">
        <v>4.8</v>
      </c>
      <c r="H231" s="8">
        <v>935000</v>
      </c>
      <c r="I231" s="8">
        <v>4488000</v>
      </c>
      <c r="J231" s="7">
        <v>1716000</v>
      </c>
      <c r="K231" s="8">
        <v>1346400</v>
      </c>
      <c r="L231" s="6">
        <v>1291000</v>
      </c>
      <c r="M231" s="1"/>
    </row>
    <row r="232" spans="1:13" ht="44.1" customHeight="1" x14ac:dyDescent="0.25">
      <c r="A232" s="15"/>
      <c r="B232" s="33" t="s">
        <v>402</v>
      </c>
      <c r="C232" s="31"/>
      <c r="D232" s="31"/>
      <c r="E232" s="31"/>
      <c r="F232" s="31"/>
      <c r="G232" s="31"/>
      <c r="H232" s="31"/>
      <c r="I232" s="31"/>
      <c r="J232" s="31"/>
      <c r="K232" s="31"/>
      <c r="L232" s="34">
        <f>SUM(L228:L231)</f>
        <v>5069000</v>
      </c>
      <c r="M232" s="1"/>
    </row>
    <row r="233" spans="1:13" ht="44.1" customHeight="1" x14ac:dyDescent="0.25">
      <c r="A233" s="1">
        <v>3487428</v>
      </c>
      <c r="B233" s="1" t="s">
        <v>227</v>
      </c>
      <c r="C233" s="1" t="s">
        <v>1</v>
      </c>
      <c r="D233" s="1" t="s">
        <v>228</v>
      </c>
      <c r="E233" s="1" t="s">
        <v>323</v>
      </c>
      <c r="F233" s="8">
        <v>16000</v>
      </c>
      <c r="G233" s="10">
        <v>16000</v>
      </c>
      <c r="H233" s="8">
        <v>735</v>
      </c>
      <c r="I233" s="8">
        <v>9760000</v>
      </c>
      <c r="J233" s="7">
        <v>2829000</v>
      </c>
      <c r="K233" s="8">
        <v>2829000</v>
      </c>
      <c r="L233" s="6">
        <v>2712000</v>
      </c>
      <c r="M233" s="1"/>
    </row>
    <row r="234" spans="1:13" ht="44.1" customHeight="1" x14ac:dyDescent="0.25">
      <c r="A234" s="15"/>
      <c r="B234" s="33" t="s">
        <v>401</v>
      </c>
      <c r="C234" s="42"/>
      <c r="D234" s="42"/>
      <c r="E234" s="42"/>
      <c r="F234" s="42"/>
      <c r="G234" s="42"/>
      <c r="H234" s="42"/>
      <c r="I234" s="42"/>
      <c r="J234" s="42"/>
      <c r="K234" s="42"/>
      <c r="L234" s="34">
        <f>SUM(L233)</f>
        <v>2712000</v>
      </c>
      <c r="M234" s="1"/>
    </row>
    <row r="235" spans="1:13" ht="44.1" customHeight="1" x14ac:dyDescent="0.25">
      <c r="A235" s="1">
        <v>5569681</v>
      </c>
      <c r="B235" s="1" t="s">
        <v>229</v>
      </c>
      <c r="C235" s="1" t="s">
        <v>1</v>
      </c>
      <c r="D235" s="1" t="s">
        <v>230</v>
      </c>
      <c r="E235" s="1" t="s">
        <v>323</v>
      </c>
      <c r="F235" s="8">
        <v>7000</v>
      </c>
      <c r="G235" s="10">
        <v>7000</v>
      </c>
      <c r="H235" s="8">
        <v>735</v>
      </c>
      <c r="I235" s="8">
        <v>4270000</v>
      </c>
      <c r="J235" s="7">
        <v>1414400</v>
      </c>
      <c r="K235" s="8">
        <v>1281000</v>
      </c>
      <c r="L235" s="6">
        <v>1228000</v>
      </c>
      <c r="M235" s="1"/>
    </row>
    <row r="236" spans="1:13" ht="44.1" customHeight="1" x14ac:dyDescent="0.25">
      <c r="A236" s="15"/>
      <c r="B236" s="33" t="s">
        <v>400</v>
      </c>
      <c r="C236" s="31"/>
      <c r="D236" s="31"/>
      <c r="E236" s="31"/>
      <c r="F236" s="31"/>
      <c r="G236" s="31"/>
      <c r="H236" s="31"/>
      <c r="I236" s="31"/>
      <c r="J236" s="31"/>
      <c r="K236" s="31"/>
      <c r="L236" s="34">
        <f>SUM(L235)</f>
        <v>1228000</v>
      </c>
      <c r="M236" s="1"/>
    </row>
    <row r="237" spans="1:13" ht="44.1" customHeight="1" x14ac:dyDescent="0.25">
      <c r="A237" s="1">
        <v>3854293</v>
      </c>
      <c r="B237" s="1" t="s">
        <v>330</v>
      </c>
      <c r="C237" s="1" t="s">
        <v>65</v>
      </c>
      <c r="D237" s="1" t="s">
        <v>347</v>
      </c>
      <c r="E237" s="1" t="s">
        <v>324</v>
      </c>
      <c r="F237" s="1">
        <v>29</v>
      </c>
      <c r="G237" s="10">
        <v>2</v>
      </c>
      <c r="H237" s="8">
        <v>941600</v>
      </c>
      <c r="I237" s="8">
        <v>1571200</v>
      </c>
      <c r="J237" s="7">
        <v>500000</v>
      </c>
      <c r="K237" s="8">
        <v>471360</v>
      </c>
      <c r="L237" s="6">
        <v>452000</v>
      </c>
      <c r="M237" s="1"/>
    </row>
    <row r="238" spans="1:13" ht="44.1" customHeight="1" x14ac:dyDescent="0.25">
      <c r="A238" s="1">
        <v>4167967</v>
      </c>
      <c r="B238" s="1" t="s">
        <v>330</v>
      </c>
      <c r="C238" s="1" t="s">
        <v>31</v>
      </c>
      <c r="D238" s="1" t="s">
        <v>348</v>
      </c>
      <c r="E238" s="1" t="s">
        <v>324</v>
      </c>
      <c r="F238" s="1">
        <v>29</v>
      </c>
      <c r="G238" s="10">
        <v>5</v>
      </c>
      <c r="H238" s="8">
        <v>984400</v>
      </c>
      <c r="I238" s="8">
        <v>2042000</v>
      </c>
      <c r="J238" s="7">
        <v>900000</v>
      </c>
      <c r="K238" s="8">
        <v>612600</v>
      </c>
      <c r="L238" s="6">
        <v>587000</v>
      </c>
      <c r="M238" s="1"/>
    </row>
    <row r="239" spans="1:13" ht="44.1" customHeight="1" x14ac:dyDescent="0.25">
      <c r="A239" s="15"/>
      <c r="B239" s="33" t="s">
        <v>399</v>
      </c>
      <c r="C239" s="31"/>
      <c r="D239" s="31"/>
      <c r="E239" s="31"/>
      <c r="F239" s="31"/>
      <c r="G239" s="31"/>
      <c r="H239" s="31"/>
      <c r="I239" s="31"/>
      <c r="J239" s="31"/>
      <c r="K239" s="31"/>
      <c r="L239" s="34">
        <f>SUM(L237:L238)</f>
        <v>1039000</v>
      </c>
      <c r="M239" s="1"/>
    </row>
    <row r="240" spans="1:13" ht="44.1" customHeight="1" x14ac:dyDescent="0.25">
      <c r="A240" s="1">
        <v>2024445</v>
      </c>
      <c r="B240" s="1" t="s">
        <v>231</v>
      </c>
      <c r="C240" s="1" t="s">
        <v>22</v>
      </c>
      <c r="D240" s="1" t="s">
        <v>232</v>
      </c>
      <c r="E240" s="1" t="s">
        <v>324</v>
      </c>
      <c r="F240" s="1">
        <v>19</v>
      </c>
      <c r="G240" s="10">
        <v>13</v>
      </c>
      <c r="H240" s="8">
        <v>984400</v>
      </c>
      <c r="I240" s="8">
        <v>8657200</v>
      </c>
      <c r="J240" s="7">
        <v>2750000</v>
      </c>
      <c r="K240" s="8">
        <v>2597160</v>
      </c>
      <c r="L240" s="6">
        <v>2490000</v>
      </c>
      <c r="M240" s="1"/>
    </row>
    <row r="241" spans="1:13" ht="44.1" customHeight="1" x14ac:dyDescent="0.25">
      <c r="A241" s="1">
        <v>2564098</v>
      </c>
      <c r="B241" s="1" t="s">
        <v>231</v>
      </c>
      <c r="C241" s="1" t="s">
        <v>15</v>
      </c>
      <c r="D241" s="1" t="s">
        <v>16</v>
      </c>
      <c r="E241" s="1" t="s">
        <v>325</v>
      </c>
      <c r="F241" s="4">
        <v>26.884</v>
      </c>
      <c r="G241" s="9">
        <v>18.899999999999999</v>
      </c>
      <c r="H241" s="8">
        <v>935000</v>
      </c>
      <c r="I241" s="8">
        <v>16468561.821157565</v>
      </c>
      <c r="J241" s="7">
        <v>1890000</v>
      </c>
      <c r="K241" s="8">
        <v>1890000</v>
      </c>
      <c r="L241" s="6">
        <v>1812000</v>
      </c>
      <c r="M241" s="1"/>
    </row>
    <row r="242" spans="1:13" ht="44.1" customHeight="1" x14ac:dyDescent="0.25">
      <c r="A242" s="1">
        <v>3408720</v>
      </c>
      <c r="B242" s="1" t="s">
        <v>231</v>
      </c>
      <c r="C242" s="1" t="s">
        <v>29</v>
      </c>
      <c r="D242" s="1" t="s">
        <v>233</v>
      </c>
      <c r="E242" s="1" t="s">
        <v>324</v>
      </c>
      <c r="F242" s="1">
        <v>32</v>
      </c>
      <c r="G242" s="10">
        <v>32</v>
      </c>
      <c r="H242" s="8">
        <v>984400</v>
      </c>
      <c r="I242" s="8">
        <v>22200800</v>
      </c>
      <c r="J242" s="7">
        <v>3450000</v>
      </c>
      <c r="K242" s="8">
        <v>3450000</v>
      </c>
      <c r="L242" s="6">
        <v>3308000</v>
      </c>
      <c r="M242" s="1"/>
    </row>
    <row r="243" spans="1:13" ht="44.1" customHeight="1" x14ac:dyDescent="0.25">
      <c r="A243" s="1">
        <v>6814153</v>
      </c>
      <c r="B243" s="1" t="s">
        <v>231</v>
      </c>
      <c r="C243" s="1" t="s">
        <v>29</v>
      </c>
      <c r="D243" s="1" t="s">
        <v>234</v>
      </c>
      <c r="E243" s="1" t="s">
        <v>324</v>
      </c>
      <c r="F243" s="1">
        <v>59</v>
      </c>
      <c r="G243" s="10">
        <v>38</v>
      </c>
      <c r="H243" s="8">
        <v>984400</v>
      </c>
      <c r="I243" s="8">
        <v>25527200</v>
      </c>
      <c r="J243" s="7">
        <v>4720000</v>
      </c>
      <c r="K243" s="8">
        <v>4720000</v>
      </c>
      <c r="L243" s="6">
        <v>4526000</v>
      </c>
      <c r="M243" s="1"/>
    </row>
    <row r="244" spans="1:13" ht="44.1" customHeight="1" x14ac:dyDescent="0.25">
      <c r="A244" s="15"/>
      <c r="B244" s="33" t="s">
        <v>398</v>
      </c>
      <c r="C244" s="31"/>
      <c r="D244" s="31"/>
      <c r="E244" s="31"/>
      <c r="F244" s="31"/>
      <c r="G244" s="31"/>
      <c r="H244" s="31"/>
      <c r="I244" s="31"/>
      <c r="J244" s="31"/>
      <c r="K244" s="31"/>
      <c r="L244" s="34">
        <f>SUM(L240:L243)</f>
        <v>12136000</v>
      </c>
      <c r="M244" s="1"/>
    </row>
    <row r="245" spans="1:13" ht="44.1" customHeight="1" x14ac:dyDescent="0.25">
      <c r="A245" s="1">
        <v>3703782</v>
      </c>
      <c r="B245" s="1" t="s">
        <v>235</v>
      </c>
      <c r="C245" s="1" t="s">
        <v>12</v>
      </c>
      <c r="D245" s="1" t="s">
        <v>236</v>
      </c>
      <c r="E245" s="1" t="s">
        <v>325</v>
      </c>
      <c r="F245" s="4">
        <v>3.8959999999999999</v>
      </c>
      <c r="G245" s="9">
        <v>3.3</v>
      </c>
      <c r="H245" s="8">
        <v>935000</v>
      </c>
      <c r="I245" s="8">
        <v>3085500</v>
      </c>
      <c r="J245" s="7">
        <v>720000</v>
      </c>
      <c r="K245" s="8">
        <v>720000</v>
      </c>
      <c r="L245" s="6">
        <v>690000</v>
      </c>
      <c r="M245" s="1"/>
    </row>
    <row r="246" spans="1:13" ht="44.1" customHeight="1" x14ac:dyDescent="0.25">
      <c r="A246" s="1">
        <v>4609049</v>
      </c>
      <c r="B246" s="1" t="s">
        <v>235</v>
      </c>
      <c r="C246" s="1" t="s">
        <v>6</v>
      </c>
      <c r="D246" s="1" t="s">
        <v>237</v>
      </c>
      <c r="E246" s="1" t="s">
        <v>325</v>
      </c>
      <c r="F246" s="9">
        <v>2.1970000000000001</v>
      </c>
      <c r="G246" s="4">
        <v>2.2000000000000002</v>
      </c>
      <c r="H246" s="8">
        <v>935000</v>
      </c>
      <c r="I246" s="8">
        <v>2054195</v>
      </c>
      <c r="J246" s="7">
        <v>600000</v>
      </c>
      <c r="K246" s="8">
        <v>600000</v>
      </c>
      <c r="L246" s="6">
        <v>575000</v>
      </c>
      <c r="M246" s="1"/>
    </row>
    <row r="247" spans="1:13" ht="44.1" customHeight="1" x14ac:dyDescent="0.25">
      <c r="A247" s="15"/>
      <c r="B247" s="33" t="s">
        <v>397</v>
      </c>
      <c r="C247" s="31"/>
      <c r="D247" s="31"/>
      <c r="E247" s="31"/>
      <c r="F247" s="31"/>
      <c r="G247" s="31"/>
      <c r="H247" s="31"/>
      <c r="I247" s="31"/>
      <c r="J247" s="31"/>
      <c r="K247" s="31"/>
      <c r="L247" s="34">
        <f>SUM(L245:L246)</f>
        <v>1265000</v>
      </c>
      <c r="M247" s="1"/>
    </row>
    <row r="248" spans="1:13" ht="44.1" customHeight="1" x14ac:dyDescent="0.25">
      <c r="A248" s="1">
        <v>4595988</v>
      </c>
      <c r="B248" s="1" t="s">
        <v>238</v>
      </c>
      <c r="C248" s="1" t="s">
        <v>17</v>
      </c>
      <c r="D248" s="1" t="s">
        <v>239</v>
      </c>
      <c r="E248" s="1" t="s">
        <v>324</v>
      </c>
      <c r="F248" s="2">
        <v>20</v>
      </c>
      <c r="G248" s="8">
        <v>24</v>
      </c>
      <c r="H248" s="8">
        <v>632500</v>
      </c>
      <c r="I248" s="8">
        <v>12650000</v>
      </c>
      <c r="J248" s="7">
        <v>2400256</v>
      </c>
      <c r="K248" s="8">
        <v>2400256</v>
      </c>
      <c r="L248" s="6">
        <v>2301000</v>
      </c>
      <c r="M248" s="1"/>
    </row>
    <row r="249" spans="1:13" ht="44.1" customHeight="1" x14ac:dyDescent="0.25">
      <c r="A249" s="1">
        <v>8414595</v>
      </c>
      <c r="B249" s="1" t="s">
        <v>238</v>
      </c>
      <c r="C249" s="1" t="s">
        <v>56</v>
      </c>
      <c r="D249" s="1" t="s">
        <v>239</v>
      </c>
      <c r="E249" s="1" t="s">
        <v>325</v>
      </c>
      <c r="F249" s="9">
        <v>11.819000000000001</v>
      </c>
      <c r="G249" s="4">
        <v>16.670000000000002</v>
      </c>
      <c r="H249" s="8">
        <v>935000</v>
      </c>
      <c r="I249" s="8">
        <v>11050765</v>
      </c>
      <c r="J249" s="7">
        <v>2203096</v>
      </c>
      <c r="K249" s="8">
        <v>2203096</v>
      </c>
      <c r="L249" s="6">
        <v>2112000</v>
      </c>
      <c r="M249" s="1"/>
    </row>
    <row r="250" spans="1:13" ht="44.1" customHeight="1" x14ac:dyDescent="0.25">
      <c r="A250" s="15"/>
      <c r="B250" s="33" t="s">
        <v>396</v>
      </c>
      <c r="C250" s="31"/>
      <c r="D250" s="31"/>
      <c r="E250" s="31"/>
      <c r="F250" s="31"/>
      <c r="G250" s="31"/>
      <c r="H250" s="31"/>
      <c r="I250" s="31"/>
      <c r="J250" s="31"/>
      <c r="K250" s="31"/>
      <c r="L250" s="34">
        <f>SUM(L248:L249)</f>
        <v>4413000</v>
      </c>
      <c r="M250" s="1"/>
    </row>
    <row r="251" spans="1:13" ht="44.1" customHeight="1" x14ac:dyDescent="0.25">
      <c r="A251" s="1">
        <v>1026027</v>
      </c>
      <c r="B251" s="1" t="s">
        <v>240</v>
      </c>
      <c r="C251" s="1" t="s">
        <v>65</v>
      </c>
      <c r="D251" s="1" t="s">
        <v>241</v>
      </c>
      <c r="E251" s="1" t="s">
        <v>325</v>
      </c>
      <c r="F251" s="4">
        <v>4.2359999999999998</v>
      </c>
      <c r="G251" s="9">
        <v>3.87</v>
      </c>
      <c r="H251" s="8">
        <v>935000</v>
      </c>
      <c r="I251" s="8">
        <v>3333407.5070821531</v>
      </c>
      <c r="J251" s="7">
        <v>1018238</v>
      </c>
      <c r="K251" s="8">
        <v>1000022.2521246459</v>
      </c>
      <c r="L251" s="6">
        <v>958000</v>
      </c>
      <c r="M251" s="1"/>
    </row>
    <row r="252" spans="1:13" ht="44.1" customHeight="1" x14ac:dyDescent="0.25">
      <c r="A252" s="1">
        <v>3776784</v>
      </c>
      <c r="B252" s="1" t="s">
        <v>240</v>
      </c>
      <c r="C252" s="1" t="s">
        <v>44</v>
      </c>
      <c r="D252" s="1" t="s">
        <v>242</v>
      </c>
      <c r="E252" s="1" t="s">
        <v>324</v>
      </c>
      <c r="F252" s="1">
        <v>25</v>
      </c>
      <c r="G252" s="10">
        <v>25</v>
      </c>
      <c r="H252" s="8">
        <v>814000</v>
      </c>
      <c r="I252" s="8">
        <v>18550000</v>
      </c>
      <c r="J252" s="7">
        <v>4923816</v>
      </c>
      <c r="K252" s="8">
        <v>4923816</v>
      </c>
      <c r="L252" s="6">
        <v>4721000</v>
      </c>
      <c r="M252" s="1"/>
    </row>
    <row r="253" spans="1:13" ht="44.1" customHeight="1" x14ac:dyDescent="0.25">
      <c r="A253" s="1">
        <v>4129365</v>
      </c>
      <c r="B253" s="1" t="s">
        <v>240</v>
      </c>
      <c r="C253" s="1" t="s">
        <v>10</v>
      </c>
      <c r="D253" s="1" t="s">
        <v>243</v>
      </c>
      <c r="E253" s="1" t="s">
        <v>325</v>
      </c>
      <c r="F253" s="4">
        <v>5.5250000000000004</v>
      </c>
      <c r="G253" s="9">
        <v>4.8</v>
      </c>
      <c r="H253" s="8">
        <v>1075250</v>
      </c>
      <c r="I253" s="8">
        <v>4769693.7556561083</v>
      </c>
      <c r="J253" s="7">
        <v>1324500</v>
      </c>
      <c r="K253" s="8">
        <v>1324500</v>
      </c>
      <c r="L253" s="6">
        <v>1270000</v>
      </c>
      <c r="M253" s="1"/>
    </row>
    <row r="254" spans="1:13" ht="44.1" customHeight="1" x14ac:dyDescent="0.25">
      <c r="A254" s="1">
        <v>6672726</v>
      </c>
      <c r="B254" s="1" t="s">
        <v>240</v>
      </c>
      <c r="C254" s="1" t="s">
        <v>1</v>
      </c>
      <c r="D254" s="1" t="s">
        <v>244</v>
      </c>
      <c r="E254" s="1" t="s">
        <v>323</v>
      </c>
      <c r="F254" s="8">
        <v>2400</v>
      </c>
      <c r="G254" s="10">
        <v>2400</v>
      </c>
      <c r="H254" s="8">
        <v>735</v>
      </c>
      <c r="I254" s="8">
        <v>1464000</v>
      </c>
      <c r="J254" s="7">
        <v>471755</v>
      </c>
      <c r="K254" s="8">
        <v>439200</v>
      </c>
      <c r="L254" s="6">
        <v>421000</v>
      </c>
      <c r="M254" s="1"/>
    </row>
    <row r="255" spans="1:13" ht="44.1" customHeight="1" x14ac:dyDescent="0.25">
      <c r="A255" s="15"/>
      <c r="B255" s="33" t="s">
        <v>395</v>
      </c>
      <c r="C255" s="31"/>
      <c r="D255" s="31"/>
      <c r="E255" s="31"/>
      <c r="F255" s="31"/>
      <c r="G255" s="31"/>
      <c r="H255" s="31"/>
      <c r="I255" s="31"/>
      <c r="J255" s="31"/>
      <c r="K255" s="31"/>
      <c r="L255" s="34">
        <f>SUM(L251:L253,L254)</f>
        <v>7370000</v>
      </c>
      <c r="M255" s="1"/>
    </row>
    <row r="256" spans="1:13" ht="44.1" customHeight="1" x14ac:dyDescent="0.25">
      <c r="A256" s="1">
        <v>1023857</v>
      </c>
      <c r="B256" s="1" t="s">
        <v>245</v>
      </c>
      <c r="C256" s="1" t="s">
        <v>1</v>
      </c>
      <c r="D256" s="1" t="s">
        <v>146</v>
      </c>
      <c r="E256" s="1" t="s">
        <v>323</v>
      </c>
      <c r="F256" s="8">
        <v>7000</v>
      </c>
      <c r="G256" s="10">
        <v>7000</v>
      </c>
      <c r="H256" s="8">
        <v>735</v>
      </c>
      <c r="I256" s="8">
        <v>4270000</v>
      </c>
      <c r="J256" s="7">
        <v>1356700</v>
      </c>
      <c r="K256" s="8">
        <v>1281000</v>
      </c>
      <c r="L256" s="6">
        <v>1228000</v>
      </c>
      <c r="M256" s="1"/>
    </row>
    <row r="257" spans="1:13" ht="44.1" customHeight="1" x14ac:dyDescent="0.25">
      <c r="A257" s="1">
        <v>8511225</v>
      </c>
      <c r="B257" s="1" t="s">
        <v>245</v>
      </c>
      <c r="C257" s="1" t="s">
        <v>17</v>
      </c>
      <c r="D257" s="1" t="s">
        <v>121</v>
      </c>
      <c r="E257" s="1" t="s">
        <v>325</v>
      </c>
      <c r="F257" s="4">
        <v>6.2240000000000002</v>
      </c>
      <c r="G257" s="9">
        <v>4.5999999999999996</v>
      </c>
      <c r="H257" s="8">
        <v>935000</v>
      </c>
      <c r="I257" s="8">
        <v>4301000</v>
      </c>
      <c r="J257" s="7">
        <v>1380300</v>
      </c>
      <c r="K257" s="8">
        <v>1161270</v>
      </c>
      <c r="L257" s="6">
        <v>1113000</v>
      </c>
      <c r="M257" s="1"/>
    </row>
    <row r="258" spans="1:13" ht="44.1" customHeight="1" x14ac:dyDescent="0.25">
      <c r="A258" s="15"/>
      <c r="B258" s="33" t="s">
        <v>394</v>
      </c>
      <c r="C258" s="31"/>
      <c r="D258" s="31"/>
      <c r="E258" s="31"/>
      <c r="F258" s="31"/>
      <c r="G258" s="31"/>
      <c r="H258" s="31"/>
      <c r="I258" s="31"/>
      <c r="J258" s="31"/>
      <c r="K258" s="31"/>
      <c r="L258" s="34">
        <f>SUM(L256:L257)</f>
        <v>2341000</v>
      </c>
      <c r="M258" s="1"/>
    </row>
    <row r="259" spans="1:13" ht="44.1" customHeight="1" x14ac:dyDescent="0.25">
      <c r="A259" s="1">
        <v>2860451</v>
      </c>
      <c r="B259" s="1" t="s">
        <v>246</v>
      </c>
      <c r="C259" s="1" t="s">
        <v>4</v>
      </c>
      <c r="D259" s="1" t="s">
        <v>247</v>
      </c>
      <c r="E259" s="1" t="s">
        <v>325</v>
      </c>
      <c r="F259" s="4">
        <v>10.8</v>
      </c>
      <c r="G259" s="9">
        <v>3</v>
      </c>
      <c r="H259" s="8">
        <v>1075250</v>
      </c>
      <c r="I259" s="8">
        <v>3225750</v>
      </c>
      <c r="J259" s="7">
        <v>855724</v>
      </c>
      <c r="K259" s="8">
        <v>855724</v>
      </c>
      <c r="L259" s="6">
        <v>820000</v>
      </c>
      <c r="M259" s="1"/>
    </row>
    <row r="260" spans="1:13" ht="44.1" customHeight="1" x14ac:dyDescent="0.25">
      <c r="A260" s="1">
        <v>7147115</v>
      </c>
      <c r="B260" s="1" t="s">
        <v>246</v>
      </c>
      <c r="C260" s="1" t="s">
        <v>6</v>
      </c>
      <c r="D260" s="1" t="s">
        <v>248</v>
      </c>
      <c r="E260" s="1" t="s">
        <v>325</v>
      </c>
      <c r="F260" s="4">
        <v>3.7</v>
      </c>
      <c r="G260" s="9">
        <v>2.5</v>
      </c>
      <c r="H260" s="8">
        <v>935000</v>
      </c>
      <c r="I260" s="8">
        <v>2337500</v>
      </c>
      <c r="J260" s="7">
        <v>700977</v>
      </c>
      <c r="K260" s="8">
        <v>561000</v>
      </c>
      <c r="L260" s="6">
        <v>537000</v>
      </c>
      <c r="M260" s="1"/>
    </row>
    <row r="261" spans="1:13" ht="44.1" customHeight="1" x14ac:dyDescent="0.25">
      <c r="A261" s="15"/>
      <c r="B261" s="33" t="s">
        <v>393</v>
      </c>
      <c r="C261" s="31"/>
      <c r="D261" s="31"/>
      <c r="E261" s="31"/>
      <c r="F261" s="31"/>
      <c r="G261" s="31"/>
      <c r="H261" s="31"/>
      <c r="I261" s="31"/>
      <c r="J261" s="31"/>
      <c r="K261" s="31"/>
      <c r="L261" s="34">
        <f>SUM(L259:L260)</f>
        <v>1357000</v>
      </c>
      <c r="M261" s="1"/>
    </row>
    <row r="262" spans="1:13" ht="44.1" customHeight="1" x14ac:dyDescent="0.25">
      <c r="A262" s="1">
        <v>2093644</v>
      </c>
      <c r="B262" s="1" t="s">
        <v>249</v>
      </c>
      <c r="C262" s="1" t="s">
        <v>15</v>
      </c>
      <c r="D262" s="1" t="s">
        <v>250</v>
      </c>
      <c r="E262" s="1" t="s">
        <v>325</v>
      </c>
      <c r="F262" s="4">
        <v>23.95</v>
      </c>
      <c r="G262" s="9">
        <v>13.5</v>
      </c>
      <c r="H262" s="8">
        <v>1122000</v>
      </c>
      <c r="I262" s="8">
        <v>14295851.774530271</v>
      </c>
      <c r="J262" s="7">
        <v>2743818</v>
      </c>
      <c r="K262" s="8">
        <v>2743818</v>
      </c>
      <c r="L262" s="6">
        <v>2631000</v>
      </c>
      <c r="M262" s="1"/>
    </row>
    <row r="263" spans="1:13" ht="44.1" customHeight="1" x14ac:dyDescent="0.25">
      <c r="A263" s="1">
        <v>6513502</v>
      </c>
      <c r="B263" s="1" t="s">
        <v>249</v>
      </c>
      <c r="C263" s="1" t="s">
        <v>1</v>
      </c>
      <c r="D263" s="1" t="s">
        <v>251</v>
      </c>
      <c r="E263" s="1" t="s">
        <v>323</v>
      </c>
      <c r="F263" s="8">
        <v>41000</v>
      </c>
      <c r="G263" s="10">
        <v>33000</v>
      </c>
      <c r="H263" s="8">
        <v>735</v>
      </c>
      <c r="I263" s="8">
        <v>20130000</v>
      </c>
      <c r="J263" s="7">
        <v>5338410</v>
      </c>
      <c r="K263" s="8">
        <v>5338410</v>
      </c>
      <c r="L263" s="6">
        <v>5119000</v>
      </c>
      <c r="M263" s="1"/>
    </row>
    <row r="264" spans="1:13" ht="44.1" customHeight="1" x14ac:dyDescent="0.25">
      <c r="A264" s="15"/>
      <c r="B264" s="33" t="s">
        <v>392</v>
      </c>
      <c r="C264" s="31"/>
      <c r="D264" s="31"/>
      <c r="E264" s="31"/>
      <c r="F264" s="31"/>
      <c r="G264" s="31"/>
      <c r="H264" s="31"/>
      <c r="I264" s="31"/>
      <c r="J264" s="31"/>
      <c r="K264" s="31"/>
      <c r="L264" s="34">
        <f>SUM(L262:L263)</f>
        <v>7750000</v>
      </c>
      <c r="M264" s="1"/>
    </row>
    <row r="265" spans="1:13" ht="44.1" customHeight="1" x14ac:dyDescent="0.25">
      <c r="A265" s="1">
        <v>1442258</v>
      </c>
      <c r="B265" s="1" t="s">
        <v>252</v>
      </c>
      <c r="C265" s="1" t="s">
        <v>67</v>
      </c>
      <c r="D265" s="1" t="s">
        <v>253</v>
      </c>
      <c r="E265" s="1" t="s">
        <v>325</v>
      </c>
      <c r="F265" s="4">
        <v>4.97</v>
      </c>
      <c r="G265" s="9">
        <v>4.8899999999999997</v>
      </c>
      <c r="H265" s="8">
        <v>935000</v>
      </c>
      <c r="I265" s="8">
        <v>4572150</v>
      </c>
      <c r="J265" s="7">
        <v>1372370</v>
      </c>
      <c r="K265" s="8">
        <v>1371645</v>
      </c>
      <c r="L265" s="6">
        <v>1315000</v>
      </c>
      <c r="M265" s="1"/>
    </row>
    <row r="266" spans="1:13" ht="44.1" customHeight="1" x14ac:dyDescent="0.25">
      <c r="A266" s="1">
        <v>4697323</v>
      </c>
      <c r="B266" s="1" t="s">
        <v>252</v>
      </c>
      <c r="C266" s="1" t="s">
        <v>67</v>
      </c>
      <c r="D266" s="1" t="s">
        <v>254</v>
      </c>
      <c r="E266" s="1" t="s">
        <v>325</v>
      </c>
      <c r="F266" s="4">
        <v>5.8999999999999995</v>
      </c>
      <c r="G266" s="9">
        <v>5.8</v>
      </c>
      <c r="H266" s="8">
        <v>935000</v>
      </c>
      <c r="I266" s="8">
        <v>5423000</v>
      </c>
      <c r="J266" s="7">
        <v>1382110</v>
      </c>
      <c r="K266" s="8">
        <v>1382110</v>
      </c>
      <c r="L266" s="6">
        <v>1325000</v>
      </c>
      <c r="M266" s="1"/>
    </row>
    <row r="267" spans="1:13" ht="44.1" customHeight="1" x14ac:dyDescent="0.25">
      <c r="A267" s="1">
        <v>5328826</v>
      </c>
      <c r="B267" s="1" t="s">
        <v>252</v>
      </c>
      <c r="C267" s="1" t="s">
        <v>73</v>
      </c>
      <c r="D267" s="1" t="s">
        <v>255</v>
      </c>
      <c r="E267" s="1" t="s">
        <v>325</v>
      </c>
      <c r="F267" s="4">
        <v>7.32</v>
      </c>
      <c r="G267" s="9">
        <v>3</v>
      </c>
      <c r="H267" s="8">
        <v>935000</v>
      </c>
      <c r="I267" s="8">
        <v>2805000</v>
      </c>
      <c r="J267" s="7">
        <v>741280</v>
      </c>
      <c r="K267" s="8">
        <v>741280</v>
      </c>
      <c r="L267" s="6">
        <v>710000</v>
      </c>
      <c r="M267" s="1"/>
    </row>
    <row r="268" spans="1:13" ht="44.1" customHeight="1" x14ac:dyDescent="0.25">
      <c r="A268" s="1">
        <v>6259033</v>
      </c>
      <c r="B268" s="1" t="s">
        <v>252</v>
      </c>
      <c r="C268" s="1" t="s">
        <v>67</v>
      </c>
      <c r="D268" s="1" t="s">
        <v>256</v>
      </c>
      <c r="E268" s="1" t="s">
        <v>325</v>
      </c>
      <c r="F268" s="4">
        <v>5.75</v>
      </c>
      <c r="G268" s="9">
        <v>5.67</v>
      </c>
      <c r="H268" s="8">
        <v>935000</v>
      </c>
      <c r="I268" s="8">
        <v>5301450</v>
      </c>
      <c r="J268" s="7">
        <v>1486790</v>
      </c>
      <c r="K268" s="8">
        <v>1486790</v>
      </c>
      <c r="L268" s="6">
        <v>1425000</v>
      </c>
      <c r="M268" s="1"/>
    </row>
    <row r="269" spans="1:13" ht="44.1" customHeight="1" x14ac:dyDescent="0.25">
      <c r="A269" s="1">
        <v>6450416</v>
      </c>
      <c r="B269" s="1" t="s">
        <v>252</v>
      </c>
      <c r="C269" s="1" t="s">
        <v>6</v>
      </c>
      <c r="D269" s="1" t="s">
        <v>257</v>
      </c>
      <c r="E269" s="1" t="s">
        <v>325</v>
      </c>
      <c r="F269" s="4">
        <v>2.37</v>
      </c>
      <c r="G269" s="9">
        <v>2.3199999999999998</v>
      </c>
      <c r="H269" s="8">
        <v>935000</v>
      </c>
      <c r="I269" s="8">
        <v>2169200</v>
      </c>
      <c r="J269" s="7">
        <v>643220</v>
      </c>
      <c r="K269" s="8">
        <v>585684</v>
      </c>
      <c r="L269" s="6">
        <v>561000</v>
      </c>
      <c r="M269" s="1"/>
    </row>
    <row r="270" spans="1:13" ht="44.1" customHeight="1" x14ac:dyDescent="0.25">
      <c r="A270" s="1">
        <v>6589804</v>
      </c>
      <c r="B270" s="1" t="s">
        <v>252</v>
      </c>
      <c r="C270" s="1" t="s">
        <v>24</v>
      </c>
      <c r="D270" s="1" t="s">
        <v>258</v>
      </c>
      <c r="E270" s="1" t="s">
        <v>325</v>
      </c>
      <c r="F270" s="4">
        <v>2.48</v>
      </c>
      <c r="G270" s="9">
        <v>2.4300000000000002</v>
      </c>
      <c r="H270" s="8">
        <v>935000</v>
      </c>
      <c r="I270" s="8">
        <v>2272050</v>
      </c>
      <c r="J270" s="7">
        <v>655180</v>
      </c>
      <c r="K270" s="8">
        <v>655180</v>
      </c>
      <c r="L270" s="6">
        <v>628000</v>
      </c>
      <c r="M270" s="1"/>
    </row>
    <row r="271" spans="1:13" ht="44.1" customHeight="1" x14ac:dyDescent="0.25">
      <c r="A271" s="1">
        <v>8619914</v>
      </c>
      <c r="B271" s="1" t="s">
        <v>252</v>
      </c>
      <c r="C271" s="1" t="s">
        <v>24</v>
      </c>
      <c r="D271" s="1" t="s">
        <v>259</v>
      </c>
      <c r="E271" s="1" t="s">
        <v>325</v>
      </c>
      <c r="F271" s="4">
        <v>3.1100000000000003</v>
      </c>
      <c r="G271" s="9">
        <v>3.03</v>
      </c>
      <c r="H271" s="8">
        <v>935000</v>
      </c>
      <c r="I271" s="8">
        <v>2833050</v>
      </c>
      <c r="J271" s="7">
        <v>710910</v>
      </c>
      <c r="K271" s="8">
        <v>710910</v>
      </c>
      <c r="L271" s="6">
        <v>681000</v>
      </c>
      <c r="M271" s="1"/>
    </row>
    <row r="272" spans="1:13" ht="44.1" customHeight="1" x14ac:dyDescent="0.25">
      <c r="A272" s="1">
        <v>9417184</v>
      </c>
      <c r="B272" s="1" t="s">
        <v>252</v>
      </c>
      <c r="C272" s="1" t="s">
        <v>67</v>
      </c>
      <c r="D272" s="1" t="s">
        <v>260</v>
      </c>
      <c r="E272" s="1" t="s">
        <v>325</v>
      </c>
      <c r="F272" s="4">
        <v>2.65</v>
      </c>
      <c r="G272" s="9">
        <v>2.6</v>
      </c>
      <c r="H272" s="8">
        <v>935000</v>
      </c>
      <c r="I272" s="8">
        <v>2431000</v>
      </c>
      <c r="J272" s="7">
        <v>702780</v>
      </c>
      <c r="K272" s="8">
        <v>702780</v>
      </c>
      <c r="L272" s="6">
        <v>673000</v>
      </c>
      <c r="M272" s="1"/>
    </row>
    <row r="273" spans="1:13" ht="44.1" customHeight="1" x14ac:dyDescent="0.25">
      <c r="A273" s="15"/>
      <c r="B273" s="33" t="s">
        <v>391</v>
      </c>
      <c r="C273" s="31"/>
      <c r="D273" s="31"/>
      <c r="E273" s="31"/>
      <c r="F273" s="31"/>
      <c r="G273" s="31"/>
      <c r="H273" s="31"/>
      <c r="I273" s="31"/>
      <c r="J273" s="31"/>
      <c r="K273" s="31"/>
      <c r="L273" s="34">
        <f>SUM(L265:L272)</f>
        <v>7318000</v>
      </c>
      <c r="M273" s="1"/>
    </row>
    <row r="274" spans="1:13" ht="44.1" customHeight="1" x14ac:dyDescent="0.25">
      <c r="A274" s="1">
        <v>1542675</v>
      </c>
      <c r="B274" s="1" t="s">
        <v>261</v>
      </c>
      <c r="C274" s="1" t="s">
        <v>17</v>
      </c>
      <c r="D274" s="1" t="s">
        <v>262</v>
      </c>
      <c r="E274" s="1" t="s">
        <v>325</v>
      </c>
      <c r="F274" s="4">
        <v>4</v>
      </c>
      <c r="G274" s="9">
        <v>4</v>
      </c>
      <c r="H274" s="8">
        <v>935000</v>
      </c>
      <c r="I274" s="8">
        <v>3740000</v>
      </c>
      <c r="J274" s="7">
        <v>1122000</v>
      </c>
      <c r="K274" s="8">
        <v>1122000</v>
      </c>
      <c r="L274" s="6">
        <v>1075000</v>
      </c>
      <c r="M274" s="1"/>
    </row>
    <row r="275" spans="1:13" ht="44.1" customHeight="1" x14ac:dyDescent="0.25">
      <c r="A275" s="1">
        <v>5417456</v>
      </c>
      <c r="B275" s="1" t="s">
        <v>261</v>
      </c>
      <c r="C275" s="1" t="s">
        <v>117</v>
      </c>
      <c r="D275" s="1" t="s">
        <v>263</v>
      </c>
      <c r="E275" s="1" t="s">
        <v>324</v>
      </c>
      <c r="F275" s="2">
        <v>10</v>
      </c>
      <c r="G275" s="8">
        <v>15</v>
      </c>
      <c r="H275" s="8">
        <v>740000</v>
      </c>
      <c r="I275" s="8">
        <v>5000000</v>
      </c>
      <c r="J275" s="7">
        <v>1500000</v>
      </c>
      <c r="K275" s="8">
        <v>0</v>
      </c>
      <c r="L275" s="6">
        <v>0</v>
      </c>
      <c r="M275" s="1" t="s">
        <v>357</v>
      </c>
    </row>
    <row r="276" spans="1:13" ht="44.1" customHeight="1" x14ac:dyDescent="0.25">
      <c r="A276" s="1">
        <v>6539865</v>
      </c>
      <c r="B276" s="1" t="s">
        <v>261</v>
      </c>
      <c r="C276" s="1" t="s">
        <v>65</v>
      </c>
      <c r="D276" s="1" t="s">
        <v>264</v>
      </c>
      <c r="E276" s="1" t="s">
        <v>325</v>
      </c>
      <c r="F276" s="4">
        <v>3.5</v>
      </c>
      <c r="G276" s="9">
        <v>3.5</v>
      </c>
      <c r="H276" s="8">
        <v>935000</v>
      </c>
      <c r="I276" s="8">
        <v>3032500</v>
      </c>
      <c r="J276" s="7">
        <v>905847</v>
      </c>
      <c r="K276" s="8">
        <v>818775</v>
      </c>
      <c r="L276" s="6">
        <v>785000</v>
      </c>
      <c r="M276" s="1"/>
    </row>
    <row r="277" spans="1:13" ht="44.1" customHeight="1" x14ac:dyDescent="0.25">
      <c r="A277" s="15"/>
      <c r="B277" s="33" t="s">
        <v>390</v>
      </c>
      <c r="C277" s="31"/>
      <c r="D277" s="31"/>
      <c r="E277" s="31"/>
      <c r="F277" s="31"/>
      <c r="G277" s="31"/>
      <c r="H277" s="31"/>
      <c r="I277" s="31"/>
      <c r="J277" s="31"/>
      <c r="K277" s="31"/>
      <c r="L277" s="34">
        <f>SUM(L274:L275,L276)</f>
        <v>1860000</v>
      </c>
      <c r="M277" s="1"/>
    </row>
    <row r="278" spans="1:13" ht="44.1" customHeight="1" x14ac:dyDescent="0.25">
      <c r="A278" s="1">
        <v>4928294</v>
      </c>
      <c r="B278" s="1" t="s">
        <v>265</v>
      </c>
      <c r="C278" s="1" t="s">
        <v>26</v>
      </c>
      <c r="D278" s="1" t="s">
        <v>266</v>
      </c>
      <c r="E278" s="1" t="s">
        <v>325</v>
      </c>
      <c r="F278" s="4">
        <v>4.4820000000000002</v>
      </c>
      <c r="G278" s="9">
        <v>4</v>
      </c>
      <c r="H278" s="8">
        <v>935000</v>
      </c>
      <c r="I278" s="8">
        <v>3740000</v>
      </c>
      <c r="J278" s="7">
        <v>913000</v>
      </c>
      <c r="K278" s="8">
        <v>913000</v>
      </c>
      <c r="L278" s="6">
        <v>875000</v>
      </c>
      <c r="M278" s="1"/>
    </row>
    <row r="279" spans="1:13" ht="44.1" customHeight="1" x14ac:dyDescent="0.25">
      <c r="A279" s="1">
        <v>6132617</v>
      </c>
      <c r="B279" s="1" t="s">
        <v>265</v>
      </c>
      <c r="C279" s="1" t="s">
        <v>67</v>
      </c>
      <c r="D279" s="1" t="s">
        <v>267</v>
      </c>
      <c r="E279" s="1" t="s">
        <v>325</v>
      </c>
      <c r="F279" s="4">
        <v>5.6189999999999998</v>
      </c>
      <c r="G279" s="9">
        <v>4</v>
      </c>
      <c r="H279" s="8">
        <v>935000</v>
      </c>
      <c r="I279" s="8">
        <v>3740000</v>
      </c>
      <c r="J279" s="7">
        <v>1425000</v>
      </c>
      <c r="K279" s="8">
        <v>1122000</v>
      </c>
      <c r="L279" s="6">
        <v>1075000</v>
      </c>
      <c r="M279" s="1"/>
    </row>
    <row r="280" spans="1:13" ht="44.1" customHeight="1" x14ac:dyDescent="0.25">
      <c r="A280" s="1">
        <v>7394256</v>
      </c>
      <c r="B280" s="1" t="s">
        <v>265</v>
      </c>
      <c r="C280" s="1" t="s">
        <v>6</v>
      </c>
      <c r="D280" s="1" t="s">
        <v>268</v>
      </c>
      <c r="E280" s="1" t="s">
        <v>325</v>
      </c>
      <c r="F280" s="4">
        <v>8.3360000000000003</v>
      </c>
      <c r="G280" s="9">
        <v>5</v>
      </c>
      <c r="H280" s="8">
        <v>935000</v>
      </c>
      <c r="I280" s="8">
        <v>4675000</v>
      </c>
      <c r="J280" s="7">
        <v>1470144</v>
      </c>
      <c r="K280" s="8">
        <v>1402500</v>
      </c>
      <c r="L280" s="6">
        <v>1344000</v>
      </c>
      <c r="M280" s="1"/>
    </row>
    <row r="281" spans="1:13" ht="44.1" customHeight="1" x14ac:dyDescent="0.25">
      <c r="A281" s="15"/>
      <c r="B281" s="33" t="s">
        <v>389</v>
      </c>
      <c r="C281" s="31"/>
      <c r="D281" s="31"/>
      <c r="E281" s="31"/>
      <c r="F281" s="31"/>
      <c r="G281" s="31"/>
      <c r="H281" s="31"/>
      <c r="I281" s="31"/>
      <c r="J281" s="31"/>
      <c r="K281" s="31"/>
      <c r="L281" s="34">
        <f>SUM(L278:L280)</f>
        <v>3294000</v>
      </c>
      <c r="M281" s="1"/>
    </row>
    <row r="282" spans="1:13" ht="44.1" customHeight="1" x14ac:dyDescent="0.25">
      <c r="A282" s="1">
        <v>3038989</v>
      </c>
      <c r="B282" s="1" t="s">
        <v>269</v>
      </c>
      <c r="C282" s="1" t="s">
        <v>12</v>
      </c>
      <c r="D282" s="1" t="s">
        <v>270</v>
      </c>
      <c r="E282" s="1" t="s">
        <v>325</v>
      </c>
      <c r="F282" s="4">
        <v>2.75</v>
      </c>
      <c r="G282" s="9">
        <v>2.6</v>
      </c>
      <c r="H282" s="8">
        <v>935000</v>
      </c>
      <c r="I282" s="8">
        <v>2431000</v>
      </c>
      <c r="J282" s="7">
        <v>720000</v>
      </c>
      <c r="K282" s="8">
        <v>720000</v>
      </c>
      <c r="L282" s="6">
        <v>690000</v>
      </c>
      <c r="M282" s="1"/>
    </row>
    <row r="283" spans="1:13" ht="44.1" customHeight="1" x14ac:dyDescent="0.25">
      <c r="A283" s="1">
        <v>5957394</v>
      </c>
      <c r="B283" s="1" t="s">
        <v>269</v>
      </c>
      <c r="C283" s="1" t="s">
        <v>6</v>
      </c>
      <c r="D283" s="1" t="s">
        <v>271</v>
      </c>
      <c r="E283" s="1" t="s">
        <v>325</v>
      </c>
      <c r="F283" s="4">
        <v>2.5</v>
      </c>
      <c r="G283" s="9">
        <v>2</v>
      </c>
      <c r="H283" s="8">
        <v>935000</v>
      </c>
      <c r="I283" s="8">
        <v>1870000</v>
      </c>
      <c r="J283" s="7">
        <v>644000</v>
      </c>
      <c r="K283" s="8">
        <v>561000</v>
      </c>
      <c r="L283" s="6">
        <v>537000</v>
      </c>
      <c r="M283" s="1"/>
    </row>
    <row r="284" spans="1:13" ht="44.1" customHeight="1" x14ac:dyDescent="0.25">
      <c r="A284" s="15"/>
      <c r="B284" s="33" t="s">
        <v>388</v>
      </c>
      <c r="C284" s="31"/>
      <c r="D284" s="31"/>
      <c r="E284" s="31"/>
      <c r="F284" s="31"/>
      <c r="G284" s="31"/>
      <c r="H284" s="31"/>
      <c r="I284" s="31"/>
      <c r="J284" s="31"/>
      <c r="K284" s="31"/>
      <c r="L284" s="34">
        <f>SUM(L282:L283)</f>
        <v>1227000</v>
      </c>
      <c r="M284" s="1"/>
    </row>
    <row r="285" spans="1:13" ht="44.1" customHeight="1" x14ac:dyDescent="0.25">
      <c r="A285" s="1">
        <v>2561884</v>
      </c>
      <c r="B285" s="1" t="s">
        <v>272</v>
      </c>
      <c r="C285" s="1" t="s">
        <v>6</v>
      </c>
      <c r="D285" s="1" t="s">
        <v>273</v>
      </c>
      <c r="E285" s="1" t="s">
        <v>325</v>
      </c>
      <c r="F285" s="4">
        <v>8.33</v>
      </c>
      <c r="G285" s="9">
        <v>7.4</v>
      </c>
      <c r="H285" s="8">
        <v>935000</v>
      </c>
      <c r="I285" s="8">
        <v>6919000</v>
      </c>
      <c r="J285" s="7">
        <v>2070000</v>
      </c>
      <c r="K285" s="8">
        <v>2070000</v>
      </c>
      <c r="L285" s="6">
        <v>1985000</v>
      </c>
      <c r="M285" s="1"/>
    </row>
    <row r="286" spans="1:13" ht="44.1" customHeight="1" x14ac:dyDescent="0.25">
      <c r="A286" s="15"/>
      <c r="B286" s="33" t="s">
        <v>386</v>
      </c>
      <c r="C286" s="31"/>
      <c r="D286" s="31"/>
      <c r="E286" s="31"/>
      <c r="F286" s="31"/>
      <c r="G286" s="31"/>
      <c r="H286" s="31"/>
      <c r="I286" s="31"/>
      <c r="J286" s="31"/>
      <c r="K286" s="31"/>
      <c r="L286" s="34">
        <f>SUM(L285)</f>
        <v>1985000</v>
      </c>
      <c r="M286" s="1"/>
    </row>
    <row r="287" spans="1:13" ht="44.1" customHeight="1" x14ac:dyDescent="0.25">
      <c r="A287" s="1">
        <v>4441304</v>
      </c>
      <c r="B287" s="1" t="s">
        <v>331</v>
      </c>
      <c r="C287" s="1" t="s">
        <v>24</v>
      </c>
      <c r="D287" s="1" t="s">
        <v>349</v>
      </c>
      <c r="E287" s="1" t="s">
        <v>325</v>
      </c>
      <c r="F287" s="9">
        <v>2.23</v>
      </c>
      <c r="G287" s="4">
        <v>3.55</v>
      </c>
      <c r="H287" s="8">
        <v>935000</v>
      </c>
      <c r="I287" s="8">
        <v>2085050</v>
      </c>
      <c r="J287" s="7">
        <v>1183000</v>
      </c>
      <c r="K287" s="8">
        <v>625515</v>
      </c>
      <c r="L287" s="6">
        <v>599000</v>
      </c>
      <c r="M287" s="1"/>
    </row>
    <row r="288" spans="1:13" ht="44.1" customHeight="1" x14ac:dyDescent="0.25">
      <c r="A288" s="1">
        <v>8423193</v>
      </c>
      <c r="B288" s="1" t="s">
        <v>331</v>
      </c>
      <c r="C288" s="1" t="s">
        <v>6</v>
      </c>
      <c r="D288" s="1" t="s">
        <v>350</v>
      </c>
      <c r="E288" s="1" t="s">
        <v>325</v>
      </c>
      <c r="F288" s="9">
        <v>1.6800000000000002</v>
      </c>
      <c r="G288" s="4">
        <v>3.2</v>
      </c>
      <c r="H288" s="8">
        <v>935000</v>
      </c>
      <c r="I288" s="8">
        <v>1570800.0000000002</v>
      </c>
      <c r="J288" s="7">
        <v>868000</v>
      </c>
      <c r="K288" s="8">
        <v>471240.00000000006</v>
      </c>
      <c r="L288" s="6">
        <v>451000</v>
      </c>
      <c r="M288" s="1"/>
    </row>
    <row r="289" spans="1:13" ht="44.1" customHeight="1" x14ac:dyDescent="0.25">
      <c r="A289" s="15"/>
      <c r="B289" s="33" t="s">
        <v>387</v>
      </c>
      <c r="C289" s="31"/>
      <c r="D289" s="31"/>
      <c r="E289" s="31"/>
      <c r="F289" s="31"/>
      <c r="G289" s="31"/>
      <c r="H289" s="31"/>
      <c r="I289" s="31"/>
      <c r="J289" s="31"/>
      <c r="K289" s="31"/>
      <c r="L289" s="34">
        <f>SUM(L287:L288)</f>
        <v>1050000</v>
      </c>
      <c r="M289" s="1"/>
    </row>
    <row r="290" spans="1:13" ht="44.1" customHeight="1" x14ac:dyDescent="0.25">
      <c r="A290" s="1">
        <v>6703682</v>
      </c>
      <c r="B290" s="1" t="s">
        <v>274</v>
      </c>
      <c r="C290" s="1" t="s">
        <v>10</v>
      </c>
      <c r="D290" s="1" t="s">
        <v>275</v>
      </c>
      <c r="E290" s="1" t="s">
        <v>325</v>
      </c>
      <c r="F290" s="4">
        <v>14.973999999999998</v>
      </c>
      <c r="G290" s="9">
        <v>12.2</v>
      </c>
      <c r="H290" s="8">
        <v>1262250</v>
      </c>
      <c r="I290" s="8">
        <v>14226216.395084813</v>
      </c>
      <c r="J290" s="7">
        <v>3378000</v>
      </c>
      <c r="K290" s="8">
        <v>3378000</v>
      </c>
      <c r="L290" s="6">
        <v>3239000</v>
      </c>
      <c r="M290" s="1"/>
    </row>
    <row r="291" spans="1:13" ht="44.1" customHeight="1" x14ac:dyDescent="0.25">
      <c r="A291" s="1">
        <v>9266450</v>
      </c>
      <c r="B291" s="1" t="s">
        <v>274</v>
      </c>
      <c r="C291" s="1" t="s">
        <v>31</v>
      </c>
      <c r="D291" s="1" t="s">
        <v>276</v>
      </c>
      <c r="E291" s="1" t="s">
        <v>324</v>
      </c>
      <c r="F291" s="1">
        <v>12</v>
      </c>
      <c r="G291" s="10">
        <v>12</v>
      </c>
      <c r="H291" s="8">
        <v>3279800</v>
      </c>
      <c r="I291" s="8">
        <v>36477600</v>
      </c>
      <c r="J291" s="7">
        <v>9969300</v>
      </c>
      <c r="K291" s="8">
        <v>9969300</v>
      </c>
      <c r="L291" s="6">
        <v>9559000</v>
      </c>
      <c r="M291" s="1"/>
    </row>
    <row r="292" spans="1:13" s="24" customFormat="1" ht="44.1" customHeight="1" x14ac:dyDescent="0.25">
      <c r="A292" s="15"/>
      <c r="B292" s="33" t="s">
        <v>385</v>
      </c>
      <c r="C292" s="31"/>
      <c r="D292" s="31"/>
      <c r="E292" s="31"/>
      <c r="F292" s="31"/>
      <c r="G292" s="31"/>
      <c r="H292" s="31"/>
      <c r="I292" s="31"/>
      <c r="J292" s="31"/>
      <c r="K292" s="31"/>
      <c r="L292" s="34">
        <f>SUM(L290:L291)</f>
        <v>12798000</v>
      </c>
      <c r="M292" s="15"/>
    </row>
    <row r="293" spans="1:13" ht="44.1" customHeight="1" x14ac:dyDescent="0.25">
      <c r="A293" s="18">
        <v>1866115</v>
      </c>
      <c r="B293" s="18" t="s">
        <v>277</v>
      </c>
      <c r="C293" s="18" t="s">
        <v>220</v>
      </c>
      <c r="D293" s="18" t="s">
        <v>278</v>
      </c>
      <c r="E293" s="18" t="s">
        <v>325</v>
      </c>
      <c r="F293" s="19">
        <v>10.75</v>
      </c>
      <c r="G293" s="20">
        <v>10.75</v>
      </c>
      <c r="H293" s="21">
        <v>935000</v>
      </c>
      <c r="I293" s="21">
        <v>9567500</v>
      </c>
      <c r="J293" s="22">
        <v>2870335</v>
      </c>
      <c r="K293" s="21">
        <v>2870250</v>
      </c>
      <c r="L293" s="23">
        <v>2752000</v>
      </c>
      <c r="M293" s="18"/>
    </row>
    <row r="294" spans="1:13" ht="44.1" customHeight="1" x14ac:dyDescent="0.25">
      <c r="A294" s="1">
        <v>8669867</v>
      </c>
      <c r="B294" s="1" t="s">
        <v>277</v>
      </c>
      <c r="C294" s="1" t="s">
        <v>17</v>
      </c>
      <c r="D294" s="1" t="s">
        <v>279</v>
      </c>
      <c r="E294" s="1" t="s">
        <v>325</v>
      </c>
      <c r="F294" s="9">
        <v>17.995000000000001</v>
      </c>
      <c r="G294" s="4">
        <v>18</v>
      </c>
      <c r="H294" s="8">
        <v>1075250</v>
      </c>
      <c r="I294" s="8">
        <v>19349123.75</v>
      </c>
      <c r="J294" s="7">
        <v>5049000</v>
      </c>
      <c r="K294" s="8">
        <v>5049000</v>
      </c>
      <c r="L294" s="6">
        <v>4841000</v>
      </c>
      <c r="M294" s="1"/>
    </row>
    <row r="295" spans="1:13" ht="44.1" customHeight="1" x14ac:dyDescent="0.25">
      <c r="A295" s="1">
        <v>9556946</v>
      </c>
      <c r="B295" s="1" t="s">
        <v>277</v>
      </c>
      <c r="C295" s="1" t="s">
        <v>6</v>
      </c>
      <c r="D295" s="1" t="s">
        <v>351</v>
      </c>
      <c r="E295" s="1" t="s">
        <v>325</v>
      </c>
      <c r="F295" s="4">
        <v>6.85</v>
      </c>
      <c r="G295" s="9">
        <v>2.1</v>
      </c>
      <c r="H295" s="8">
        <v>935000</v>
      </c>
      <c r="I295" s="8">
        <v>1963500</v>
      </c>
      <c r="J295" s="7">
        <v>679050</v>
      </c>
      <c r="K295" s="8">
        <v>589050</v>
      </c>
      <c r="L295" s="6">
        <v>564000</v>
      </c>
      <c r="M295" s="1"/>
    </row>
    <row r="296" spans="1:13" s="17" customFormat="1" ht="44.1" customHeight="1" x14ac:dyDescent="0.25">
      <c r="A296" s="15"/>
      <c r="B296" s="33" t="s">
        <v>384</v>
      </c>
      <c r="C296" s="31"/>
      <c r="D296" s="31"/>
      <c r="E296" s="31"/>
      <c r="F296" s="31"/>
      <c r="G296" s="31"/>
      <c r="H296" s="31"/>
      <c r="I296" s="31"/>
      <c r="J296" s="31"/>
      <c r="K296" s="31"/>
      <c r="L296" s="34">
        <f>SUM(L293:L295)</f>
        <v>8157000</v>
      </c>
      <c r="M296" s="15"/>
    </row>
    <row r="297" spans="1:13" ht="44.1" customHeight="1" x14ac:dyDescent="0.25">
      <c r="A297" s="1">
        <v>2174862</v>
      </c>
      <c r="B297" s="1" t="s">
        <v>280</v>
      </c>
      <c r="C297" s="1" t="s">
        <v>67</v>
      </c>
      <c r="D297" s="1" t="s">
        <v>281</v>
      </c>
      <c r="E297" s="1" t="s">
        <v>325</v>
      </c>
      <c r="F297" s="4">
        <v>5.42</v>
      </c>
      <c r="G297" s="9">
        <v>4</v>
      </c>
      <c r="H297" s="8">
        <v>935000</v>
      </c>
      <c r="I297" s="8">
        <v>3740000</v>
      </c>
      <c r="J297" s="7">
        <v>1135000</v>
      </c>
      <c r="K297" s="8">
        <v>1122000</v>
      </c>
      <c r="L297" s="6">
        <v>1075000</v>
      </c>
      <c r="M297" s="1"/>
    </row>
    <row r="298" spans="1:13" s="17" customFormat="1" ht="44.1" customHeight="1" x14ac:dyDescent="0.25">
      <c r="A298" s="15"/>
      <c r="B298" s="33" t="s">
        <v>383</v>
      </c>
      <c r="C298" s="31"/>
      <c r="D298" s="31"/>
      <c r="E298" s="31"/>
      <c r="F298" s="31"/>
      <c r="G298" s="31"/>
      <c r="H298" s="31"/>
      <c r="I298" s="31"/>
      <c r="J298" s="31"/>
      <c r="K298" s="31"/>
      <c r="L298" s="34">
        <f>SUM(L297)</f>
        <v>1075000</v>
      </c>
      <c r="M298" s="15"/>
    </row>
    <row r="299" spans="1:13" ht="44.1" customHeight="1" x14ac:dyDescent="0.25">
      <c r="A299" s="1">
        <v>3991372</v>
      </c>
      <c r="B299" s="1" t="s">
        <v>282</v>
      </c>
      <c r="C299" s="1" t="s">
        <v>6</v>
      </c>
      <c r="D299" s="1" t="s">
        <v>6</v>
      </c>
      <c r="E299" s="1" t="s">
        <v>325</v>
      </c>
      <c r="F299" s="4">
        <v>10.65</v>
      </c>
      <c r="G299" s="9">
        <v>7.24</v>
      </c>
      <c r="H299" s="8">
        <v>935000</v>
      </c>
      <c r="I299" s="8">
        <v>6769400</v>
      </c>
      <c r="J299" s="7">
        <v>2283600</v>
      </c>
      <c r="K299" s="8">
        <v>2030820</v>
      </c>
      <c r="L299" s="6">
        <v>1947000</v>
      </c>
      <c r="M299" s="1"/>
    </row>
    <row r="300" spans="1:13" s="17" customFormat="1" ht="44.1" customHeight="1" x14ac:dyDescent="0.25">
      <c r="A300" s="15"/>
      <c r="B300" s="33" t="s">
        <v>382</v>
      </c>
      <c r="C300" s="31"/>
      <c r="D300" s="31"/>
      <c r="E300" s="31"/>
      <c r="F300" s="31"/>
      <c r="G300" s="31"/>
      <c r="H300" s="31"/>
      <c r="I300" s="31"/>
      <c r="J300" s="31"/>
      <c r="K300" s="31"/>
      <c r="L300" s="34">
        <f>SUM(L299)</f>
        <v>1947000</v>
      </c>
      <c r="M300" s="15"/>
    </row>
    <row r="301" spans="1:13" ht="44.1" customHeight="1" x14ac:dyDescent="0.25">
      <c r="A301" s="1">
        <v>3232071</v>
      </c>
      <c r="B301" s="1" t="s">
        <v>283</v>
      </c>
      <c r="C301" s="1" t="s">
        <v>31</v>
      </c>
      <c r="D301" s="1" t="s">
        <v>284</v>
      </c>
      <c r="E301" s="1" t="s">
        <v>324</v>
      </c>
      <c r="F301" s="1">
        <v>12</v>
      </c>
      <c r="G301" s="10">
        <v>12</v>
      </c>
      <c r="H301" s="8">
        <v>3279800</v>
      </c>
      <c r="I301" s="8">
        <v>36477600</v>
      </c>
      <c r="J301" s="7">
        <v>3890000</v>
      </c>
      <c r="K301" s="8">
        <v>3890000</v>
      </c>
      <c r="L301" s="6">
        <v>3730000</v>
      </c>
      <c r="M301" s="1"/>
    </row>
    <row r="302" spans="1:13" s="17" customFormat="1" ht="44.1" customHeight="1" x14ac:dyDescent="0.25">
      <c r="A302" s="15"/>
      <c r="B302" s="33" t="s">
        <v>381</v>
      </c>
      <c r="C302" s="31"/>
      <c r="D302" s="31"/>
      <c r="E302" s="31"/>
      <c r="F302" s="31"/>
      <c r="G302" s="31"/>
      <c r="H302" s="31"/>
      <c r="I302" s="31"/>
      <c r="J302" s="31"/>
      <c r="K302" s="31"/>
      <c r="L302" s="34">
        <f>SUM(L301)</f>
        <v>3730000</v>
      </c>
      <c r="M302" s="15"/>
    </row>
    <row r="303" spans="1:13" ht="44.1" customHeight="1" x14ac:dyDescent="0.25">
      <c r="A303" s="1">
        <v>3745494</v>
      </c>
      <c r="B303" s="1" t="s">
        <v>285</v>
      </c>
      <c r="C303" s="1" t="s">
        <v>104</v>
      </c>
      <c r="D303" s="1" t="s">
        <v>286</v>
      </c>
      <c r="E303" s="1" t="s">
        <v>324</v>
      </c>
      <c r="F303" s="1">
        <v>14</v>
      </c>
      <c r="G303" s="10">
        <v>14</v>
      </c>
      <c r="H303" s="8">
        <v>962000</v>
      </c>
      <c r="I303" s="8">
        <v>11452000</v>
      </c>
      <c r="J303" s="7">
        <v>3659400</v>
      </c>
      <c r="K303" s="8">
        <v>3092040</v>
      </c>
      <c r="L303" s="6">
        <v>2965000</v>
      </c>
      <c r="M303" s="1"/>
    </row>
    <row r="304" spans="1:13" s="17" customFormat="1" ht="44.1" customHeight="1" x14ac:dyDescent="0.25">
      <c r="A304" s="15"/>
      <c r="B304" s="33" t="s">
        <v>380</v>
      </c>
      <c r="C304" s="31"/>
      <c r="D304" s="31"/>
      <c r="E304" s="31"/>
      <c r="F304" s="31"/>
      <c r="G304" s="31"/>
      <c r="H304" s="31"/>
      <c r="I304" s="31"/>
      <c r="J304" s="31"/>
      <c r="K304" s="31"/>
      <c r="L304" s="34">
        <f>SUM(L303)</f>
        <v>2965000</v>
      </c>
      <c r="M304" s="15"/>
    </row>
    <row r="305" spans="1:13" ht="44.1" customHeight="1" x14ac:dyDescent="0.25">
      <c r="A305" s="1">
        <v>8484907</v>
      </c>
      <c r="B305" s="1" t="s">
        <v>287</v>
      </c>
      <c r="C305" s="1" t="s">
        <v>56</v>
      </c>
      <c r="D305" s="1" t="s">
        <v>288</v>
      </c>
      <c r="E305" s="1" t="s">
        <v>325</v>
      </c>
      <c r="F305" s="4">
        <v>5.3000000000000007</v>
      </c>
      <c r="G305" s="9">
        <v>5.3</v>
      </c>
      <c r="H305" s="8">
        <v>935000</v>
      </c>
      <c r="I305" s="8">
        <v>4955500</v>
      </c>
      <c r="J305" s="7">
        <v>1400000</v>
      </c>
      <c r="K305" s="8">
        <v>1400000</v>
      </c>
      <c r="L305" s="6">
        <v>1342000</v>
      </c>
      <c r="M305" s="1"/>
    </row>
    <row r="306" spans="1:13" s="17" customFormat="1" ht="44.1" customHeight="1" x14ac:dyDescent="0.25">
      <c r="A306" s="15"/>
      <c r="B306" s="33" t="s">
        <v>379</v>
      </c>
      <c r="C306" s="31"/>
      <c r="D306" s="31"/>
      <c r="E306" s="31"/>
      <c r="F306" s="31"/>
      <c r="G306" s="31"/>
      <c r="H306" s="31"/>
      <c r="I306" s="31"/>
      <c r="J306" s="31"/>
      <c r="K306" s="31"/>
      <c r="L306" s="34">
        <f>SUM(L305)</f>
        <v>1342000</v>
      </c>
      <c r="M306" s="15"/>
    </row>
    <row r="307" spans="1:13" ht="44.1" customHeight="1" x14ac:dyDescent="0.25">
      <c r="A307" s="1">
        <v>2446475</v>
      </c>
      <c r="B307" s="1" t="s">
        <v>289</v>
      </c>
      <c r="C307" s="1" t="s">
        <v>65</v>
      </c>
      <c r="D307" s="1" t="s">
        <v>290</v>
      </c>
      <c r="E307" s="1" t="s">
        <v>324</v>
      </c>
      <c r="F307" s="1">
        <v>10</v>
      </c>
      <c r="G307" s="10">
        <v>10</v>
      </c>
      <c r="H307" s="8">
        <v>856000</v>
      </c>
      <c r="I307" s="8">
        <v>7000000</v>
      </c>
      <c r="J307" s="7">
        <v>1400000</v>
      </c>
      <c r="K307" s="8">
        <v>1400000</v>
      </c>
      <c r="L307" s="6">
        <v>1342000</v>
      </c>
      <c r="M307" s="1"/>
    </row>
    <row r="308" spans="1:13" ht="44.1" customHeight="1" x14ac:dyDescent="0.25">
      <c r="A308" s="1">
        <v>4559144</v>
      </c>
      <c r="B308" s="1" t="s">
        <v>289</v>
      </c>
      <c r="C308" s="1" t="s">
        <v>15</v>
      </c>
      <c r="D308" s="1" t="s">
        <v>15</v>
      </c>
      <c r="E308" s="1" t="s">
        <v>325</v>
      </c>
      <c r="F308" s="4">
        <v>3.9699999999999998</v>
      </c>
      <c r="G308" s="9">
        <v>3.8</v>
      </c>
      <c r="H308" s="8">
        <v>935000</v>
      </c>
      <c r="I308" s="8">
        <v>3265846.3476070529</v>
      </c>
      <c r="J308" s="7">
        <v>635000</v>
      </c>
      <c r="K308" s="8">
        <v>635000</v>
      </c>
      <c r="L308" s="6">
        <v>608000</v>
      </c>
      <c r="M308" s="1"/>
    </row>
    <row r="309" spans="1:13" s="17" customFormat="1" ht="44.1" customHeight="1" x14ac:dyDescent="0.25">
      <c r="A309" s="15"/>
      <c r="B309" s="33" t="s">
        <v>378</v>
      </c>
      <c r="C309" s="31"/>
      <c r="D309" s="31"/>
      <c r="E309" s="31"/>
      <c r="F309" s="31"/>
      <c r="G309" s="31"/>
      <c r="H309" s="31"/>
      <c r="I309" s="31"/>
      <c r="J309" s="31"/>
      <c r="K309" s="31"/>
      <c r="L309" s="34">
        <f>SUM(L307:L308)</f>
        <v>1950000</v>
      </c>
      <c r="M309" s="15"/>
    </row>
    <row r="310" spans="1:13" ht="44.1" customHeight="1" x14ac:dyDescent="0.25">
      <c r="A310" s="1">
        <v>3090967</v>
      </c>
      <c r="B310" s="1" t="s">
        <v>291</v>
      </c>
      <c r="C310" s="1" t="s">
        <v>10</v>
      </c>
      <c r="D310" s="1" t="s">
        <v>292</v>
      </c>
      <c r="E310" s="1" t="s">
        <v>325</v>
      </c>
      <c r="F310" s="4">
        <v>6.6899999999999995</v>
      </c>
      <c r="G310" s="9">
        <v>6.54</v>
      </c>
      <c r="H310" s="8">
        <v>935000</v>
      </c>
      <c r="I310" s="8">
        <v>5600928.3408071753</v>
      </c>
      <c r="J310" s="7">
        <v>2690000</v>
      </c>
      <c r="K310" s="8">
        <v>1680278.5022421526</v>
      </c>
      <c r="L310" s="6">
        <v>1611000</v>
      </c>
      <c r="M310" s="1"/>
    </row>
    <row r="311" spans="1:13" ht="44.1" customHeight="1" x14ac:dyDescent="0.25">
      <c r="A311" s="1">
        <v>7552656</v>
      </c>
      <c r="B311" s="1" t="s">
        <v>291</v>
      </c>
      <c r="C311" s="1" t="s">
        <v>15</v>
      </c>
      <c r="D311" s="1" t="s">
        <v>16</v>
      </c>
      <c r="E311" s="1" t="s">
        <v>325</v>
      </c>
      <c r="F311" s="4">
        <v>32.369</v>
      </c>
      <c r="G311" s="9">
        <v>31.8</v>
      </c>
      <c r="H311" s="8">
        <v>935000</v>
      </c>
      <c r="I311" s="8">
        <v>28554094.25685069</v>
      </c>
      <c r="J311" s="7">
        <v>12251000</v>
      </c>
      <c r="K311" s="8">
        <v>7709605.4493496856</v>
      </c>
      <c r="L311" s="6">
        <v>7393000</v>
      </c>
      <c r="M311" s="1"/>
    </row>
    <row r="312" spans="1:13" ht="44.1" customHeight="1" x14ac:dyDescent="0.25">
      <c r="A312" s="1">
        <v>8251253</v>
      </c>
      <c r="B312" s="1" t="s">
        <v>291</v>
      </c>
      <c r="C312" s="1" t="s">
        <v>29</v>
      </c>
      <c r="D312" s="1" t="s">
        <v>293</v>
      </c>
      <c r="E312" s="1" t="s">
        <v>324</v>
      </c>
      <c r="F312" s="1">
        <v>87</v>
      </c>
      <c r="G312" s="10">
        <v>87</v>
      </c>
      <c r="H312" s="8">
        <v>856000</v>
      </c>
      <c r="I312" s="8">
        <v>50892000</v>
      </c>
      <c r="J312" s="7">
        <v>16920000</v>
      </c>
      <c r="K312" s="8">
        <v>13740840</v>
      </c>
      <c r="L312" s="6">
        <v>13176000</v>
      </c>
      <c r="M312" s="1"/>
    </row>
    <row r="313" spans="1:13" s="17" customFormat="1" ht="44.1" customHeight="1" x14ac:dyDescent="0.25">
      <c r="A313" s="15"/>
      <c r="B313" s="33" t="s">
        <v>377</v>
      </c>
      <c r="C313" s="31"/>
      <c r="D313" s="31"/>
      <c r="E313" s="31"/>
      <c r="F313" s="31"/>
      <c r="G313" s="31"/>
      <c r="H313" s="31"/>
      <c r="I313" s="31"/>
      <c r="J313" s="31"/>
      <c r="K313" s="31"/>
      <c r="L313" s="34">
        <f>SUM(L310:L312)</f>
        <v>22180000</v>
      </c>
      <c r="M313" s="15"/>
    </row>
    <row r="314" spans="1:13" ht="44.1" customHeight="1" x14ac:dyDescent="0.25">
      <c r="A314" s="1">
        <v>2778769</v>
      </c>
      <c r="B314" s="1" t="s">
        <v>294</v>
      </c>
      <c r="C314" s="1" t="s">
        <v>220</v>
      </c>
      <c r="D314" s="1" t="s">
        <v>295</v>
      </c>
      <c r="E314" s="1" t="s">
        <v>325</v>
      </c>
      <c r="F314" s="4">
        <v>8.65</v>
      </c>
      <c r="G314" s="9">
        <v>8.65</v>
      </c>
      <c r="H314" s="8">
        <v>935000</v>
      </c>
      <c r="I314" s="8">
        <v>7882750</v>
      </c>
      <c r="J314" s="7">
        <v>2080000</v>
      </c>
      <c r="K314" s="8">
        <v>2080000</v>
      </c>
      <c r="L314" s="6">
        <v>1994000</v>
      </c>
      <c r="M314" s="1"/>
    </row>
    <row r="315" spans="1:13" ht="44.1" customHeight="1" x14ac:dyDescent="0.25">
      <c r="A315" s="1">
        <v>7335716</v>
      </c>
      <c r="B315" s="1" t="s">
        <v>294</v>
      </c>
      <c r="C315" s="1" t="s">
        <v>53</v>
      </c>
      <c r="D315" s="1" t="s">
        <v>296</v>
      </c>
      <c r="E315" s="1" t="s">
        <v>325</v>
      </c>
      <c r="F315" s="4">
        <v>15.2</v>
      </c>
      <c r="G315" s="9">
        <v>15.2</v>
      </c>
      <c r="H315" s="8">
        <v>935000</v>
      </c>
      <c r="I315" s="8">
        <v>12444000</v>
      </c>
      <c r="J315" s="7">
        <v>3662000</v>
      </c>
      <c r="K315" s="8">
        <v>3662000</v>
      </c>
      <c r="L315" s="6">
        <v>3511000</v>
      </c>
      <c r="M315" s="1"/>
    </row>
    <row r="316" spans="1:13" ht="44.1" customHeight="1" x14ac:dyDescent="0.25">
      <c r="A316" s="1">
        <v>8195232</v>
      </c>
      <c r="B316" s="1" t="s">
        <v>294</v>
      </c>
      <c r="C316" s="1" t="s">
        <v>44</v>
      </c>
      <c r="D316" s="1" t="s">
        <v>297</v>
      </c>
      <c r="E316" s="1" t="s">
        <v>324</v>
      </c>
      <c r="F316" s="1">
        <v>37</v>
      </c>
      <c r="G316" s="10">
        <v>37</v>
      </c>
      <c r="H316" s="8">
        <v>888000</v>
      </c>
      <c r="I316" s="8">
        <v>30192000</v>
      </c>
      <c r="J316" s="7">
        <v>8385000</v>
      </c>
      <c r="K316" s="8">
        <v>8385000</v>
      </c>
      <c r="L316" s="6">
        <v>8040000</v>
      </c>
      <c r="M316" s="1"/>
    </row>
    <row r="317" spans="1:13" s="17" customFormat="1" ht="44.1" customHeight="1" x14ac:dyDescent="0.25">
      <c r="A317" s="15"/>
      <c r="B317" s="33" t="s">
        <v>376</v>
      </c>
      <c r="C317" s="31"/>
      <c r="D317" s="31"/>
      <c r="E317" s="31"/>
      <c r="F317" s="31"/>
      <c r="G317" s="31"/>
      <c r="H317" s="31"/>
      <c r="I317" s="31"/>
      <c r="J317" s="31"/>
      <c r="K317" s="31"/>
      <c r="L317" s="34">
        <f>SUM(L314:L316)</f>
        <v>13545000</v>
      </c>
      <c r="M317" s="15"/>
    </row>
    <row r="318" spans="1:13" ht="44.1" customHeight="1" x14ac:dyDescent="0.25">
      <c r="A318" s="1">
        <v>2812601</v>
      </c>
      <c r="B318" s="1" t="s">
        <v>332</v>
      </c>
      <c r="C318" s="1" t="s">
        <v>93</v>
      </c>
      <c r="D318" s="1" t="s">
        <v>352</v>
      </c>
      <c r="E318" s="1" t="s">
        <v>325</v>
      </c>
      <c r="F318" s="4">
        <v>16.8</v>
      </c>
      <c r="G318" s="9">
        <v>4</v>
      </c>
      <c r="H318" s="8">
        <v>935000</v>
      </c>
      <c r="I318" s="8">
        <v>3740000</v>
      </c>
      <c r="J318" s="7">
        <v>1070000</v>
      </c>
      <c r="K318" s="8">
        <v>1070000</v>
      </c>
      <c r="L318" s="6">
        <v>1026000</v>
      </c>
      <c r="M318" s="1"/>
    </row>
    <row r="319" spans="1:13" s="17" customFormat="1" ht="44.1" customHeight="1" x14ac:dyDescent="0.25">
      <c r="A319" s="15"/>
      <c r="B319" s="33" t="s">
        <v>375</v>
      </c>
      <c r="C319" s="31"/>
      <c r="D319" s="31"/>
      <c r="E319" s="31"/>
      <c r="F319" s="31"/>
      <c r="G319" s="31"/>
      <c r="H319" s="31"/>
      <c r="I319" s="31"/>
      <c r="J319" s="31"/>
      <c r="K319" s="31"/>
      <c r="L319" s="34">
        <f>SUM(L318)</f>
        <v>1026000</v>
      </c>
      <c r="M319" s="15"/>
    </row>
    <row r="320" spans="1:13" ht="44.1" customHeight="1" x14ac:dyDescent="0.25">
      <c r="A320" s="1">
        <v>4044587</v>
      </c>
      <c r="B320" s="1" t="s">
        <v>298</v>
      </c>
      <c r="C320" s="1" t="s">
        <v>73</v>
      </c>
      <c r="D320" s="1" t="s">
        <v>299</v>
      </c>
      <c r="E320" s="1" t="s">
        <v>325</v>
      </c>
      <c r="F320" s="4">
        <v>3.081</v>
      </c>
      <c r="G320" s="9">
        <v>1.5</v>
      </c>
      <c r="H320" s="8">
        <v>935000</v>
      </c>
      <c r="I320" s="8">
        <v>1402500</v>
      </c>
      <c r="J320" s="7">
        <v>408000</v>
      </c>
      <c r="K320" s="8">
        <v>408000</v>
      </c>
      <c r="L320" s="6">
        <v>391000</v>
      </c>
      <c r="M320" s="1"/>
    </row>
    <row r="321" spans="1:13" ht="44.1" customHeight="1" x14ac:dyDescent="0.25">
      <c r="A321" s="1">
        <v>5798526</v>
      </c>
      <c r="B321" s="1" t="s">
        <v>298</v>
      </c>
      <c r="C321" s="1" t="s">
        <v>6</v>
      </c>
      <c r="D321" s="1" t="s">
        <v>300</v>
      </c>
      <c r="E321" s="1" t="s">
        <v>325</v>
      </c>
      <c r="F321" s="4">
        <v>4.1050000000000004</v>
      </c>
      <c r="G321" s="9">
        <v>3.3</v>
      </c>
      <c r="H321" s="8">
        <v>935000</v>
      </c>
      <c r="I321" s="8">
        <v>3085500</v>
      </c>
      <c r="J321" s="7">
        <v>873000</v>
      </c>
      <c r="K321" s="8">
        <v>873000</v>
      </c>
      <c r="L321" s="6">
        <v>837000</v>
      </c>
      <c r="M321" s="1"/>
    </row>
    <row r="322" spans="1:13" s="17" customFormat="1" ht="44.1" customHeight="1" x14ac:dyDescent="0.25">
      <c r="A322" s="15"/>
      <c r="B322" s="33" t="s">
        <v>374</v>
      </c>
      <c r="C322" s="31"/>
      <c r="D322" s="31"/>
      <c r="E322" s="31"/>
      <c r="F322" s="31"/>
      <c r="G322" s="31"/>
      <c r="H322" s="31"/>
      <c r="I322" s="31"/>
      <c r="J322" s="31"/>
      <c r="K322" s="31"/>
      <c r="L322" s="34">
        <f>SUM(L320:L321)</f>
        <v>1228000</v>
      </c>
      <c r="M322" s="15"/>
    </row>
    <row r="323" spans="1:13" ht="44.1" customHeight="1" x14ac:dyDescent="0.25">
      <c r="A323" s="1">
        <v>6353601</v>
      </c>
      <c r="B323" s="1" t="s">
        <v>301</v>
      </c>
      <c r="C323" s="1" t="s">
        <v>65</v>
      </c>
      <c r="D323" s="1" t="s">
        <v>302</v>
      </c>
      <c r="E323" s="1" t="s">
        <v>324</v>
      </c>
      <c r="F323" s="1">
        <v>10</v>
      </c>
      <c r="G323" s="10">
        <v>5</v>
      </c>
      <c r="H323" s="8">
        <v>856000</v>
      </c>
      <c r="I323" s="8">
        <v>3500000</v>
      </c>
      <c r="J323" s="7">
        <v>1140000</v>
      </c>
      <c r="K323" s="8">
        <v>1050000</v>
      </c>
      <c r="L323" s="6">
        <v>1006000</v>
      </c>
      <c r="M323" s="1"/>
    </row>
    <row r="324" spans="1:13" s="17" customFormat="1" ht="44.1" customHeight="1" x14ac:dyDescent="0.25">
      <c r="A324" s="15"/>
      <c r="B324" s="33" t="s">
        <v>373</v>
      </c>
      <c r="C324" s="31"/>
      <c r="D324" s="31"/>
      <c r="E324" s="31"/>
      <c r="F324" s="31"/>
      <c r="G324" s="31"/>
      <c r="H324" s="31"/>
      <c r="I324" s="31"/>
      <c r="J324" s="31"/>
      <c r="K324" s="31"/>
      <c r="L324" s="34">
        <f>SUM(L323)</f>
        <v>1006000</v>
      </c>
      <c r="M324" s="15"/>
    </row>
    <row r="325" spans="1:13" ht="44.1" customHeight="1" x14ac:dyDescent="0.25">
      <c r="A325" s="1">
        <v>2668136</v>
      </c>
      <c r="B325" s="1" t="s">
        <v>303</v>
      </c>
      <c r="C325" s="1" t="s">
        <v>17</v>
      </c>
      <c r="D325" s="1" t="s">
        <v>304</v>
      </c>
      <c r="E325" s="1" t="s">
        <v>325</v>
      </c>
      <c r="F325" s="4">
        <v>2.153</v>
      </c>
      <c r="G325" s="9">
        <v>2.15</v>
      </c>
      <c r="H325" s="8">
        <v>935000</v>
      </c>
      <c r="I325" s="8">
        <v>2010250</v>
      </c>
      <c r="J325" s="7">
        <v>563700</v>
      </c>
      <c r="K325" s="8">
        <v>563700</v>
      </c>
      <c r="L325" s="6">
        <v>540000</v>
      </c>
      <c r="M325" s="1"/>
    </row>
    <row r="326" spans="1:13" ht="44.1" customHeight="1" x14ac:dyDescent="0.25">
      <c r="A326" s="1">
        <v>4581170</v>
      </c>
      <c r="B326" s="1" t="s">
        <v>303</v>
      </c>
      <c r="C326" s="1" t="s">
        <v>56</v>
      </c>
      <c r="D326" s="1" t="s">
        <v>305</v>
      </c>
      <c r="E326" s="1" t="s">
        <v>325</v>
      </c>
      <c r="F326" s="4">
        <v>3.5599999999999996</v>
      </c>
      <c r="G326" s="9">
        <v>3.5</v>
      </c>
      <c r="H326" s="8">
        <v>935000</v>
      </c>
      <c r="I326" s="8">
        <v>3272500</v>
      </c>
      <c r="J326" s="7">
        <v>876120</v>
      </c>
      <c r="K326" s="8">
        <v>876120</v>
      </c>
      <c r="L326" s="6">
        <v>840000</v>
      </c>
      <c r="M326" s="1"/>
    </row>
    <row r="327" spans="1:13" s="17" customFormat="1" ht="44.1" customHeight="1" x14ac:dyDescent="0.25">
      <c r="A327" s="15"/>
      <c r="B327" s="33" t="s">
        <v>372</v>
      </c>
      <c r="C327" s="31"/>
      <c r="D327" s="31"/>
      <c r="E327" s="31"/>
      <c r="F327" s="31"/>
      <c r="G327" s="31"/>
      <c r="H327" s="31"/>
      <c r="I327" s="31"/>
      <c r="J327" s="31"/>
      <c r="K327" s="31"/>
      <c r="L327" s="34">
        <f>SUM(L325:L326)</f>
        <v>1380000</v>
      </c>
      <c r="M327" s="15"/>
    </row>
    <row r="328" spans="1:13" ht="44.1" customHeight="1" x14ac:dyDescent="0.25">
      <c r="A328" s="1">
        <v>2412885</v>
      </c>
      <c r="B328" s="1" t="s">
        <v>306</v>
      </c>
      <c r="C328" s="1" t="s">
        <v>67</v>
      </c>
      <c r="D328" s="1" t="s">
        <v>307</v>
      </c>
      <c r="E328" s="1" t="s">
        <v>325</v>
      </c>
      <c r="F328" s="4">
        <v>4.7859999999999996</v>
      </c>
      <c r="G328" s="9">
        <v>4</v>
      </c>
      <c r="H328" s="8">
        <v>935000</v>
      </c>
      <c r="I328" s="8">
        <v>3740000</v>
      </c>
      <c r="J328" s="7">
        <v>1411200</v>
      </c>
      <c r="K328" s="8">
        <v>1122000</v>
      </c>
      <c r="L328" s="6">
        <v>1075000</v>
      </c>
      <c r="M328" s="1"/>
    </row>
    <row r="329" spans="1:13" ht="44.1" customHeight="1" x14ac:dyDescent="0.25">
      <c r="A329" s="1">
        <v>3522501</v>
      </c>
      <c r="B329" s="1" t="s">
        <v>306</v>
      </c>
      <c r="C329" s="1" t="s">
        <v>67</v>
      </c>
      <c r="D329" s="1" t="s">
        <v>308</v>
      </c>
      <c r="E329" s="1" t="s">
        <v>325</v>
      </c>
      <c r="F329" s="4">
        <v>4.8090000000000002</v>
      </c>
      <c r="G329" s="9">
        <v>4</v>
      </c>
      <c r="H329" s="8">
        <v>935000</v>
      </c>
      <c r="I329" s="8">
        <v>3740000</v>
      </c>
      <c r="J329" s="7">
        <v>1479551</v>
      </c>
      <c r="K329" s="8">
        <v>1122000</v>
      </c>
      <c r="L329" s="6">
        <v>1075000</v>
      </c>
      <c r="M329" s="1"/>
    </row>
    <row r="330" spans="1:13" ht="44.1" customHeight="1" x14ac:dyDescent="0.25">
      <c r="A330" s="1">
        <v>4749376</v>
      </c>
      <c r="B330" s="1" t="s">
        <v>306</v>
      </c>
      <c r="C330" s="1" t="s">
        <v>73</v>
      </c>
      <c r="D330" s="1" t="s">
        <v>309</v>
      </c>
      <c r="E330" s="1" t="s">
        <v>325</v>
      </c>
      <c r="F330" s="9">
        <v>3.7</v>
      </c>
      <c r="G330" s="4">
        <v>4</v>
      </c>
      <c r="H330" s="8">
        <v>935000</v>
      </c>
      <c r="I330" s="8">
        <v>3459500</v>
      </c>
      <c r="J330" s="7">
        <v>999095</v>
      </c>
      <c r="K330" s="8">
        <v>999095</v>
      </c>
      <c r="L330" s="6">
        <v>958000</v>
      </c>
      <c r="M330" s="1"/>
    </row>
    <row r="331" spans="1:13" ht="44.1" customHeight="1" x14ac:dyDescent="0.25">
      <c r="A331" s="1">
        <v>5427110</v>
      </c>
      <c r="B331" s="1" t="s">
        <v>306</v>
      </c>
      <c r="C331" s="1" t="s">
        <v>67</v>
      </c>
      <c r="D331" s="1" t="s">
        <v>310</v>
      </c>
      <c r="E331" s="1" t="s">
        <v>325</v>
      </c>
      <c r="F331" s="4">
        <v>4.7590000000000003</v>
      </c>
      <c r="G331" s="9">
        <v>3.95</v>
      </c>
      <c r="H331" s="8">
        <v>935000</v>
      </c>
      <c r="I331" s="8">
        <v>3693250</v>
      </c>
      <c r="J331" s="7">
        <v>1260812</v>
      </c>
      <c r="K331" s="8">
        <v>1107975</v>
      </c>
      <c r="L331" s="6">
        <v>1062000</v>
      </c>
      <c r="M331" s="1"/>
    </row>
    <row r="332" spans="1:13" s="17" customFormat="1" ht="44.1" customHeight="1" x14ac:dyDescent="0.25">
      <c r="A332" s="15"/>
      <c r="B332" s="33" t="s">
        <v>371</v>
      </c>
      <c r="C332" s="31"/>
      <c r="D332" s="31"/>
      <c r="E332" s="31"/>
      <c r="F332" s="31"/>
      <c r="G332" s="31"/>
      <c r="H332" s="31"/>
      <c r="I332" s="31"/>
      <c r="J332" s="31"/>
      <c r="K332" s="31"/>
      <c r="L332" s="34">
        <f>SUM(L328:L331)</f>
        <v>4170000</v>
      </c>
      <c r="M332" s="15"/>
    </row>
    <row r="333" spans="1:13" ht="44.1" customHeight="1" x14ac:dyDescent="0.25">
      <c r="A333" s="1">
        <v>1472620</v>
      </c>
      <c r="B333" s="1" t="s">
        <v>311</v>
      </c>
      <c r="C333" s="1" t="s">
        <v>12</v>
      </c>
      <c r="D333" s="1" t="s">
        <v>312</v>
      </c>
      <c r="E333" s="1" t="s">
        <v>325</v>
      </c>
      <c r="F333" s="9">
        <v>6.532</v>
      </c>
      <c r="G333" s="4">
        <v>8</v>
      </c>
      <c r="H333" s="8">
        <v>935000</v>
      </c>
      <c r="I333" s="8">
        <v>6107420</v>
      </c>
      <c r="J333" s="7">
        <v>1120000</v>
      </c>
      <c r="K333" s="8">
        <v>1120000</v>
      </c>
      <c r="L333" s="6">
        <v>1074000</v>
      </c>
      <c r="M333" s="1"/>
    </row>
    <row r="334" spans="1:13" ht="44.1" customHeight="1" x14ac:dyDescent="0.25">
      <c r="A334" s="1">
        <v>2105271</v>
      </c>
      <c r="B334" s="1" t="s">
        <v>311</v>
      </c>
      <c r="C334" s="1" t="s">
        <v>29</v>
      </c>
      <c r="D334" s="1" t="s">
        <v>313</v>
      </c>
      <c r="E334" s="1" t="s">
        <v>324</v>
      </c>
      <c r="F334" s="1">
        <v>47</v>
      </c>
      <c r="G334" s="10">
        <v>47</v>
      </c>
      <c r="H334" s="8">
        <v>856000</v>
      </c>
      <c r="I334" s="8">
        <v>27272000</v>
      </c>
      <c r="J334" s="7">
        <v>10000000</v>
      </c>
      <c r="K334" s="8">
        <v>8181600</v>
      </c>
      <c r="L334" s="6">
        <v>7845000</v>
      </c>
      <c r="M334" s="1"/>
    </row>
    <row r="335" spans="1:13" ht="44.1" customHeight="1" x14ac:dyDescent="0.25">
      <c r="A335" s="1">
        <v>5436343</v>
      </c>
      <c r="B335" s="1" t="s">
        <v>311</v>
      </c>
      <c r="C335" s="1" t="s">
        <v>15</v>
      </c>
      <c r="D335" s="1" t="s">
        <v>314</v>
      </c>
      <c r="E335" s="1" t="s">
        <v>325</v>
      </c>
      <c r="F335" s="4">
        <v>10.495000000000001</v>
      </c>
      <c r="G335" s="9">
        <v>7.5</v>
      </c>
      <c r="H335" s="8">
        <v>935000</v>
      </c>
      <c r="I335" s="8">
        <v>6262142.6869938066</v>
      </c>
      <c r="J335" s="7">
        <v>1000000</v>
      </c>
      <c r="K335" s="8">
        <v>1000000</v>
      </c>
      <c r="L335" s="6">
        <v>958000</v>
      </c>
      <c r="M335" s="1"/>
    </row>
    <row r="336" spans="1:13" ht="44.1" customHeight="1" x14ac:dyDescent="0.25">
      <c r="A336" s="1">
        <v>6470889</v>
      </c>
      <c r="B336" s="1" t="s">
        <v>311</v>
      </c>
      <c r="C336" s="1" t="s">
        <v>1</v>
      </c>
      <c r="D336" s="1" t="s">
        <v>315</v>
      </c>
      <c r="E336" s="1" t="s">
        <v>323</v>
      </c>
      <c r="F336" s="8">
        <v>14600</v>
      </c>
      <c r="G336" s="10">
        <v>13650</v>
      </c>
      <c r="H336" s="8">
        <v>735</v>
      </c>
      <c r="I336" s="8">
        <v>8326500</v>
      </c>
      <c r="J336" s="7">
        <v>1785000</v>
      </c>
      <c r="K336" s="8">
        <v>1785000</v>
      </c>
      <c r="L336" s="6">
        <v>1711000</v>
      </c>
      <c r="M336" s="1"/>
    </row>
    <row r="337" spans="1:13" ht="44.1" customHeight="1" x14ac:dyDescent="0.25">
      <c r="A337" s="1">
        <v>7811034</v>
      </c>
      <c r="B337" s="1" t="s">
        <v>311</v>
      </c>
      <c r="C337" s="1" t="s">
        <v>10</v>
      </c>
      <c r="D337" s="1" t="s">
        <v>70</v>
      </c>
      <c r="E337" s="1" t="s">
        <v>325</v>
      </c>
      <c r="F337" s="4">
        <v>7.35</v>
      </c>
      <c r="G337" s="9">
        <v>5.4</v>
      </c>
      <c r="H337" s="8">
        <v>935000</v>
      </c>
      <c r="I337" s="8">
        <v>4910407.3469387759</v>
      </c>
      <c r="J337" s="7">
        <v>100000</v>
      </c>
      <c r="K337" s="8">
        <v>100000</v>
      </c>
      <c r="L337" s="6">
        <v>95000</v>
      </c>
      <c r="M337" s="1"/>
    </row>
    <row r="338" spans="1:13" ht="44.1" customHeight="1" x14ac:dyDescent="0.25">
      <c r="A338" s="1">
        <v>9721056</v>
      </c>
      <c r="B338" s="1" t="s">
        <v>311</v>
      </c>
      <c r="C338" s="1" t="s">
        <v>65</v>
      </c>
      <c r="D338" s="1" t="s">
        <v>68</v>
      </c>
      <c r="E338" s="1" t="s">
        <v>324</v>
      </c>
      <c r="F338" s="1">
        <v>15</v>
      </c>
      <c r="G338" s="10">
        <v>10</v>
      </c>
      <c r="H338" s="8">
        <v>856000</v>
      </c>
      <c r="I338" s="8">
        <v>7000000</v>
      </c>
      <c r="J338" s="7">
        <v>3000000</v>
      </c>
      <c r="K338" s="8">
        <v>2100000</v>
      </c>
      <c r="L338" s="6">
        <v>2013000</v>
      </c>
      <c r="M338" s="1"/>
    </row>
    <row r="339" spans="1:13" s="17" customFormat="1" ht="44.1" customHeight="1" x14ac:dyDescent="0.25">
      <c r="A339" s="15"/>
      <c r="B339" s="33" t="s">
        <v>370</v>
      </c>
      <c r="C339" s="31"/>
      <c r="D339" s="31"/>
      <c r="E339" s="31"/>
      <c r="F339" s="31"/>
      <c r="G339" s="31"/>
      <c r="H339" s="31"/>
      <c r="I339" s="31"/>
      <c r="J339" s="31"/>
      <c r="K339" s="31"/>
      <c r="L339" s="34">
        <f>SUM(L333:L338)</f>
        <v>13696000</v>
      </c>
      <c r="M339" s="15"/>
    </row>
    <row r="340" spans="1:13" ht="44.1" customHeight="1" x14ac:dyDescent="0.25">
      <c r="A340" s="1">
        <v>1374641</v>
      </c>
      <c r="B340" s="1" t="s">
        <v>316</v>
      </c>
      <c r="C340" s="1" t="s">
        <v>15</v>
      </c>
      <c r="D340" s="1" t="s">
        <v>317</v>
      </c>
      <c r="E340" s="1" t="s">
        <v>325</v>
      </c>
      <c r="F340" s="4">
        <v>13.05</v>
      </c>
      <c r="G340" s="9">
        <v>9</v>
      </c>
      <c r="H340" s="8">
        <v>935000</v>
      </c>
      <c r="I340" s="8">
        <v>7897758.6206896557</v>
      </c>
      <c r="J340" s="7">
        <v>2250000</v>
      </c>
      <c r="K340" s="8">
        <v>2250000</v>
      </c>
      <c r="L340" s="6">
        <v>2157000</v>
      </c>
      <c r="M340" s="1"/>
    </row>
    <row r="341" spans="1:13" ht="44.1" customHeight="1" x14ac:dyDescent="0.25">
      <c r="A341" s="1">
        <v>4535746</v>
      </c>
      <c r="B341" s="1" t="s">
        <v>316</v>
      </c>
      <c r="C341" s="1" t="s">
        <v>65</v>
      </c>
      <c r="D341" s="1" t="s">
        <v>318</v>
      </c>
      <c r="E341" s="1" t="s">
        <v>324</v>
      </c>
      <c r="F341" s="1">
        <v>9</v>
      </c>
      <c r="G341" s="10">
        <v>9</v>
      </c>
      <c r="H341" s="8">
        <v>941600</v>
      </c>
      <c r="I341" s="8">
        <v>7066800</v>
      </c>
      <c r="J341" s="7">
        <v>2220000</v>
      </c>
      <c r="K341" s="8">
        <v>2120040</v>
      </c>
      <c r="L341" s="6">
        <v>2032000</v>
      </c>
      <c r="M341" s="1"/>
    </row>
    <row r="342" spans="1:13" ht="39" customHeight="1" x14ac:dyDescent="0.25">
      <c r="A342" s="1">
        <v>2684509</v>
      </c>
      <c r="B342" s="1" t="s">
        <v>316</v>
      </c>
      <c r="C342" s="1" t="s">
        <v>356</v>
      </c>
      <c r="D342" s="1" t="s">
        <v>353</v>
      </c>
      <c r="E342" s="1" t="s">
        <v>325</v>
      </c>
      <c r="F342" s="4">
        <v>32.479999999999997</v>
      </c>
      <c r="G342" s="9">
        <v>11</v>
      </c>
      <c r="H342" s="8">
        <v>935000</v>
      </c>
      <c r="I342" s="8">
        <v>8364741.3793103443</v>
      </c>
      <c r="J342" s="7">
        <v>2700000</v>
      </c>
      <c r="K342" s="8">
        <v>2509422.4137931033</v>
      </c>
      <c r="L342" s="6">
        <v>2406000</v>
      </c>
      <c r="M342" s="1"/>
    </row>
    <row r="343" spans="1:13" ht="39" customHeight="1" x14ac:dyDescent="0.25">
      <c r="A343" s="1">
        <v>4892203</v>
      </c>
      <c r="B343" s="1" t="s">
        <v>316</v>
      </c>
      <c r="C343" s="1" t="s">
        <v>69</v>
      </c>
      <c r="D343" s="1" t="s">
        <v>354</v>
      </c>
      <c r="E343" s="1" t="s">
        <v>325</v>
      </c>
      <c r="F343" s="4">
        <v>12.9</v>
      </c>
      <c r="G343" s="9">
        <v>3.4</v>
      </c>
      <c r="H343" s="8">
        <v>935000</v>
      </c>
      <c r="I343" s="8">
        <v>3179000</v>
      </c>
      <c r="J343" s="7">
        <v>1100000</v>
      </c>
      <c r="K343" s="8">
        <v>953700</v>
      </c>
      <c r="L343" s="14">
        <v>914000</v>
      </c>
      <c r="M343" s="1"/>
    </row>
    <row r="344" spans="1:13" s="17" customFormat="1" ht="39" customHeight="1" x14ac:dyDescent="0.25">
      <c r="A344" s="26"/>
      <c r="B344" s="37" t="s">
        <v>369</v>
      </c>
      <c r="C344" s="31"/>
      <c r="D344" s="31"/>
      <c r="E344" s="31"/>
      <c r="F344" s="31"/>
      <c r="G344" s="31"/>
      <c r="H344" s="31"/>
      <c r="I344" s="31"/>
      <c r="J344" s="31"/>
      <c r="K344" s="31"/>
      <c r="L344" s="38">
        <f>SUM(L340:L343)</f>
        <v>7509000</v>
      </c>
      <c r="M344" s="15"/>
    </row>
    <row r="345" spans="1:13" s="17" customFormat="1" ht="24" customHeight="1" x14ac:dyDescent="0.25">
      <c r="A345" s="15"/>
      <c r="B345" s="15"/>
      <c r="C345" s="15"/>
      <c r="D345" s="29"/>
      <c r="E345" s="15"/>
      <c r="F345" s="15"/>
      <c r="G345" s="15"/>
      <c r="H345" s="15"/>
      <c r="I345" s="39"/>
      <c r="J345" s="40"/>
      <c r="K345" s="40"/>
      <c r="L345" s="16"/>
      <c r="M345" s="25"/>
    </row>
    <row r="346" spans="1:13" ht="57.75" customHeight="1" x14ac:dyDescent="0.25">
      <c r="A346" s="1"/>
      <c r="B346" s="27" t="s">
        <v>363</v>
      </c>
      <c r="C346" s="1"/>
      <c r="D346" s="1"/>
      <c r="E346" s="1"/>
      <c r="F346" s="8"/>
      <c r="G346" s="1"/>
      <c r="H346" s="8"/>
      <c r="I346" s="41" t="s">
        <v>364</v>
      </c>
      <c r="J346" s="42"/>
      <c r="K346" s="43"/>
      <c r="L346" s="28">
        <f>SUM(L4:L344)/2</f>
        <v>605951000</v>
      </c>
    </row>
    <row r="347" spans="1:13" ht="44.1" customHeight="1" x14ac:dyDescent="0.25">
      <c r="L347" s="5"/>
    </row>
    <row r="348" spans="1:13" ht="44.1" customHeight="1" x14ac:dyDescent="0.25">
      <c r="K348" s="5"/>
    </row>
    <row r="349" spans="1:13" ht="44.1" customHeight="1" x14ac:dyDescent="0.25">
      <c r="K349" s="5"/>
    </row>
  </sheetData>
  <autoFilter ref="A3:M347" xr:uid="{00000000-0009-0000-0000-000000000000}">
    <sortState xmlns:xlrd2="http://schemas.microsoft.com/office/spreadsheetml/2017/richdata2" ref="A2:Q343">
      <sortCondition ref="B1:B343"/>
    </sortState>
  </autoFilter>
  <mergeCells count="8">
    <mergeCell ref="I345:K345"/>
    <mergeCell ref="I346:K346"/>
    <mergeCell ref="A2:M2"/>
    <mergeCell ref="A1:M1"/>
    <mergeCell ref="C198:K198"/>
    <mergeCell ref="C200:K200"/>
    <mergeCell ref="C203:K203"/>
    <mergeCell ref="C234:K234"/>
  </mergeCells>
  <phoneticPr fontId="18" type="noConversion"/>
  <pageMargins left="0.7" right="0.7" top="0.78740157499999996" bottom="0.78740157499999996" header="0.3" footer="0.3"/>
  <pageSetup paperSize="9" scale="24" orientation="landscape" r:id="rId1"/>
  <rowBreaks count="1" manualBreakCount="1">
    <brk id="30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GRANTY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Skopová Radka (MHMP, SOV)</cp:lastModifiedBy>
  <dcterms:created xsi:type="dcterms:W3CDTF">2024-11-11T13:13:44Z</dcterms:created>
  <dcterms:modified xsi:type="dcterms:W3CDTF">2025-01-24T08:57:07Z</dcterms:modified>
</cp:coreProperties>
</file>